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njeb/alphaz-user-docker/workspace/bpmax_cpu/TPDS/experiments/"/>
    </mc:Choice>
  </mc:AlternateContent>
  <xr:revisionPtr revIDLastSave="0" documentId="13_ncr:1_{EDED509F-7AC9-E044-8AD3-7C1264AEB9B2}" xr6:coauthVersionLast="36" xr6:coauthVersionMax="46" xr10:uidLastSave="{00000000-0000-0000-0000-000000000000}"/>
  <bookViews>
    <workbookView xWindow="6180" yWindow="500" windowWidth="33720" windowHeight="21140" activeTab="10" xr2:uid="{0C30D273-C875-C946-AD28-F8B083B05E28}"/>
  </bookViews>
  <sheets>
    <sheet name="comparison_paper (2)" sheetId="16" r:id="rId1"/>
    <sheet name="paper_best_tile" sheetId="13" r:id="rId2"/>
    <sheet name="berlin" sheetId="21" r:id="rId3"/>
    <sheet name="Tehran" sheetId="18" r:id="rId4"/>
    <sheet name="broadwell" sheetId="17" r:id="rId5"/>
    <sheet name="E2278G _N_tile_24" sheetId="23" r:id="rId6"/>
    <sheet name="Sheet3" sheetId="24" r:id="rId7"/>
    <sheet name="E2278G" sheetId="15" r:id="rId8"/>
    <sheet name="N_tile_selection_raw_data MPTv3" sheetId="22" r:id="rId9"/>
    <sheet name="N_tile_selection_filtered MPTv3" sheetId="25" r:id="rId10"/>
    <sheet name="single core performance" sheetId="11" r:id="rId11"/>
    <sheet name="comparison_paper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5" l="1"/>
  <c r="F18" i="25" s="1"/>
  <c r="G19" i="25"/>
  <c r="F19" i="25" s="1"/>
  <c r="G20" i="25"/>
  <c r="F20" i="25" s="1"/>
  <c r="G21" i="25"/>
  <c r="F21" i="25" s="1"/>
  <c r="G22" i="25"/>
  <c r="F22" i="25" s="1"/>
  <c r="G23" i="25"/>
  <c r="F23" i="25" s="1"/>
  <c r="G24" i="25"/>
  <c r="F24" i="25" s="1"/>
  <c r="G25" i="25"/>
  <c r="F25" i="25" s="1"/>
  <c r="G26" i="25"/>
  <c r="F26" i="25" s="1"/>
  <c r="G27" i="25"/>
  <c r="F27" i="25" s="1"/>
  <c r="G28" i="25"/>
  <c r="F28" i="25" s="1"/>
  <c r="G29" i="25"/>
  <c r="F29" i="25" s="1"/>
  <c r="G30" i="25"/>
  <c r="F30" i="25" s="1"/>
  <c r="G31" i="25"/>
  <c r="F31" i="25" s="1"/>
  <c r="G32" i="25"/>
  <c r="F32" i="25" s="1"/>
  <c r="G33" i="25"/>
  <c r="F33" i="25" s="1"/>
  <c r="G34" i="25"/>
  <c r="F34" i="25" s="1"/>
  <c r="G35" i="25"/>
  <c r="F35" i="25" s="1"/>
  <c r="G36" i="25"/>
  <c r="F36" i="25" s="1"/>
  <c r="G37" i="25"/>
  <c r="F37" i="25" s="1"/>
  <c r="G38" i="25"/>
  <c r="F38" i="25" s="1"/>
  <c r="G39" i="25"/>
  <c r="F39" i="25" s="1"/>
  <c r="G40" i="25"/>
  <c r="F40" i="25" s="1"/>
  <c r="G41" i="25"/>
  <c r="F41" i="25" s="1"/>
  <c r="G42" i="25"/>
  <c r="F42" i="25" s="1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L37" i="23"/>
  <c r="E37" i="23"/>
  <c r="S36" i="23"/>
  <c r="M36" i="23"/>
  <c r="L36" i="23"/>
  <c r="K36" i="23"/>
  <c r="E36" i="23"/>
  <c r="T35" i="23"/>
  <c r="S35" i="23"/>
  <c r="M35" i="23"/>
  <c r="L35" i="23"/>
  <c r="K35" i="23"/>
  <c r="E35" i="23"/>
  <c r="S34" i="23"/>
  <c r="R34" i="23"/>
  <c r="M34" i="23"/>
  <c r="L34" i="23"/>
  <c r="K34" i="23"/>
  <c r="J34" i="23"/>
  <c r="E34" i="23"/>
  <c r="T33" i="23"/>
  <c r="S33" i="23"/>
  <c r="R33" i="23"/>
  <c r="M33" i="23"/>
  <c r="L33" i="23"/>
  <c r="K33" i="23"/>
  <c r="J33" i="23"/>
  <c r="E33" i="23"/>
  <c r="S32" i="23"/>
  <c r="R32" i="23"/>
  <c r="Q32" i="23"/>
  <c r="M32" i="23"/>
  <c r="L32" i="23"/>
  <c r="K32" i="23"/>
  <c r="J32" i="23"/>
  <c r="I32" i="23"/>
  <c r="E32" i="23"/>
  <c r="S31" i="23"/>
  <c r="R31" i="23"/>
  <c r="Q31" i="23"/>
  <c r="P31" i="23"/>
  <c r="M31" i="23"/>
  <c r="L31" i="23"/>
  <c r="K31" i="23"/>
  <c r="J31" i="23"/>
  <c r="I31" i="23"/>
  <c r="H31" i="23"/>
  <c r="E31" i="23"/>
  <c r="S30" i="23"/>
  <c r="R30" i="23"/>
  <c r="Q30" i="23"/>
  <c r="P30" i="23"/>
  <c r="O30" i="23"/>
  <c r="L30" i="23"/>
  <c r="K30" i="23"/>
  <c r="J30" i="23"/>
  <c r="I30" i="23"/>
  <c r="H30" i="23"/>
  <c r="G30" i="23"/>
  <c r="T12" i="23"/>
  <c r="S12" i="23"/>
  <c r="S37" i="23" s="1"/>
  <c r="R12" i="23"/>
  <c r="R36" i="23" s="1"/>
  <c r="Q12" i="23"/>
  <c r="Q34" i="23" s="1"/>
  <c r="P12" i="23"/>
  <c r="P32" i="23" s="1"/>
  <c r="O12" i="23"/>
  <c r="O31" i="23" s="1"/>
  <c r="N12" i="23"/>
  <c r="N30" i="23" s="1"/>
  <c r="M12" i="23"/>
  <c r="M29" i="23" s="1"/>
  <c r="L12" i="23"/>
  <c r="L29" i="23" s="1"/>
  <c r="K12" i="23"/>
  <c r="K37" i="23" s="1"/>
  <c r="J12" i="23"/>
  <c r="J36" i="23" s="1"/>
  <c r="I12" i="23"/>
  <c r="I34" i="23" s="1"/>
  <c r="H12" i="23"/>
  <c r="H32" i="23" s="1"/>
  <c r="G12" i="23"/>
  <c r="G31" i="23" s="1"/>
  <c r="F12" i="23"/>
  <c r="F30" i="23" s="1"/>
  <c r="E12" i="23"/>
  <c r="E29" i="23" s="1"/>
  <c r="M37" i="23" l="1"/>
  <c r="N37" i="23"/>
  <c r="O37" i="23"/>
  <c r="P37" i="23"/>
  <c r="Q37" i="23"/>
  <c r="O29" i="23"/>
  <c r="P29" i="23"/>
  <c r="F37" i="23"/>
  <c r="I29" i="23"/>
  <c r="G37" i="23"/>
  <c r="J29" i="23"/>
  <c r="N33" i="23"/>
  <c r="G35" i="23"/>
  <c r="G36" i="23"/>
  <c r="H37" i="23"/>
  <c r="K29" i="23"/>
  <c r="S29" i="23"/>
  <c r="F32" i="23"/>
  <c r="G33" i="23"/>
  <c r="O33" i="23"/>
  <c r="O34" i="23"/>
  <c r="H35" i="23"/>
  <c r="P35" i="23"/>
  <c r="H36" i="23"/>
  <c r="I37" i="23"/>
  <c r="E30" i="23"/>
  <c r="M30" i="23"/>
  <c r="F31" i="23"/>
  <c r="N31" i="23"/>
  <c r="G32" i="23"/>
  <c r="O32" i="23"/>
  <c r="H33" i="23"/>
  <c r="P33" i="23"/>
  <c r="H34" i="23"/>
  <c r="P34" i="23"/>
  <c r="I35" i="23"/>
  <c r="Q35" i="23"/>
  <c r="I36" i="23"/>
  <c r="Q36" i="23"/>
  <c r="J37" i="23"/>
  <c r="R37" i="23"/>
  <c r="F29" i="23"/>
  <c r="N29" i="23"/>
  <c r="G29" i="23"/>
  <c r="H29" i="23"/>
  <c r="Q29" i="23"/>
  <c r="F35" i="23"/>
  <c r="N35" i="23"/>
  <c r="F36" i="23"/>
  <c r="N36" i="23"/>
  <c r="R29" i="23"/>
  <c r="F33" i="23"/>
  <c r="F34" i="23"/>
  <c r="N34" i="23"/>
  <c r="O35" i="23"/>
  <c r="O36" i="23"/>
  <c r="N32" i="23"/>
  <c r="G34" i="23"/>
  <c r="P36" i="23"/>
  <c r="I33" i="23"/>
  <c r="Q33" i="23"/>
  <c r="J35" i="23"/>
  <c r="R35" i="23"/>
  <c r="I150" i="11"/>
  <c r="I149" i="11"/>
  <c r="D150" i="11" l="1"/>
  <c r="D149" i="11"/>
  <c r="D146" i="11"/>
  <c r="D145" i="11"/>
  <c r="D143" i="11"/>
  <c r="D144" i="11"/>
  <c r="AC113" i="11"/>
  <c r="AC112" i="11"/>
  <c r="AC111" i="11"/>
  <c r="AC110" i="11"/>
  <c r="AC109" i="11"/>
  <c r="AC108" i="11"/>
  <c r="AC96" i="11"/>
  <c r="AC95" i="11"/>
  <c r="AC94" i="11"/>
  <c r="AC93" i="11"/>
  <c r="AC92" i="11"/>
  <c r="AC91" i="11"/>
  <c r="U113" i="11"/>
  <c r="U112" i="11"/>
  <c r="U111" i="11"/>
  <c r="U110" i="11"/>
  <c r="U109" i="11"/>
  <c r="U108" i="11"/>
  <c r="U96" i="11"/>
  <c r="U95" i="11"/>
  <c r="U94" i="11"/>
  <c r="U93" i="11"/>
  <c r="U92" i="11"/>
  <c r="U91" i="11"/>
  <c r="F41" i="15" l="1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E46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E34" i="15"/>
  <c r="E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F13" i="21"/>
  <c r="E78" i="11" l="1"/>
  <c r="E95" i="11" s="1"/>
  <c r="F78" i="11"/>
  <c r="G78" i="11"/>
  <c r="H78" i="11"/>
  <c r="I78" i="11"/>
  <c r="D96" i="11"/>
  <c r="D78" i="11"/>
  <c r="H144" i="11" l="1"/>
  <c r="H143" i="11"/>
  <c r="H146" i="11"/>
  <c r="H145" i="11"/>
  <c r="G143" i="11"/>
  <c r="G145" i="11"/>
  <c r="G144" i="11"/>
  <c r="G149" i="11" s="1"/>
  <c r="G146" i="11"/>
  <c r="G150" i="11" s="1"/>
  <c r="F146" i="11"/>
  <c r="F144" i="11"/>
  <c r="F145" i="11"/>
  <c r="F143" i="11"/>
  <c r="E96" i="11"/>
  <c r="E143" i="11"/>
  <c r="E146" i="11"/>
  <c r="E144" i="11"/>
  <c r="E149" i="11" s="1"/>
  <c r="E145" i="11"/>
  <c r="G97" i="11"/>
  <c r="G98" i="11"/>
  <c r="F98" i="11"/>
  <c r="F97" i="11"/>
  <c r="I96" i="11"/>
  <c r="I98" i="11"/>
  <c r="I97" i="11"/>
  <c r="H96" i="11"/>
  <c r="H98" i="11"/>
  <c r="H97" i="11"/>
  <c r="D97" i="11"/>
  <c r="D98" i="11"/>
  <c r="F96" i="11"/>
  <c r="E98" i="11"/>
  <c r="E97" i="11"/>
  <c r="I95" i="11"/>
  <c r="F95" i="11"/>
  <c r="G96" i="11"/>
  <c r="G95" i="11"/>
  <c r="D95" i="11"/>
  <c r="H95" i="11"/>
  <c r="H150" i="11" l="1"/>
  <c r="H149" i="11"/>
  <c r="F149" i="11"/>
  <c r="F150" i="11"/>
  <c r="E150" i="11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E49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E48" i="15"/>
  <c r="D41" i="18" l="1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C41" i="18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D17" i="17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C28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C14" i="18"/>
  <c r="F36" i="13" l="1"/>
  <c r="G36" i="13"/>
  <c r="H36" i="13"/>
  <c r="I36" i="13"/>
  <c r="J36" i="13"/>
  <c r="K36" i="13"/>
  <c r="L36" i="13"/>
  <c r="M36" i="13"/>
  <c r="E36" i="13"/>
  <c r="M28" i="13"/>
  <c r="F28" i="13"/>
  <c r="G28" i="13"/>
  <c r="H28" i="13"/>
  <c r="I28" i="13"/>
  <c r="J28" i="13"/>
  <c r="K28" i="13"/>
  <c r="L28" i="13"/>
  <c r="E28" i="13"/>
  <c r="O36" i="13"/>
  <c r="P36" i="13"/>
  <c r="Q36" i="13"/>
  <c r="R36" i="13"/>
  <c r="S36" i="13"/>
  <c r="N36" i="13"/>
  <c r="O28" i="13"/>
  <c r="P28" i="13"/>
  <c r="Q28" i="13"/>
  <c r="R28" i="13"/>
  <c r="S28" i="13"/>
  <c r="N28" i="13"/>
  <c r="F47" i="15" l="1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E47" i="15"/>
  <c r="G35" i="16" l="1"/>
  <c r="F35" i="16"/>
  <c r="E35" i="16"/>
  <c r="D35" i="16"/>
  <c r="C35" i="16"/>
  <c r="G34" i="16"/>
  <c r="F34" i="16"/>
  <c r="E34" i="16"/>
  <c r="D34" i="16"/>
  <c r="C34" i="16"/>
  <c r="G18" i="16"/>
  <c r="F18" i="16"/>
  <c r="E18" i="16"/>
  <c r="D18" i="16"/>
  <c r="C18" i="16"/>
  <c r="G5" i="16"/>
  <c r="G29" i="16" s="1"/>
  <c r="F5" i="16"/>
  <c r="F29" i="16" s="1"/>
  <c r="E5" i="16"/>
  <c r="E29" i="16" s="1"/>
  <c r="D5" i="16"/>
  <c r="D28" i="16" s="1"/>
  <c r="C5" i="16"/>
  <c r="C29" i="16" s="1"/>
  <c r="G28" i="16" l="1"/>
  <c r="G14" i="16"/>
  <c r="E14" i="16"/>
  <c r="G13" i="16"/>
  <c r="E28" i="16"/>
  <c r="D13" i="16"/>
  <c r="D14" i="16"/>
  <c r="E13" i="16"/>
  <c r="F13" i="16"/>
  <c r="C28" i="16"/>
  <c r="F28" i="16"/>
  <c r="C14" i="16"/>
  <c r="D29" i="16"/>
  <c r="C13" i="16"/>
  <c r="F14" i="16"/>
  <c r="T12" i="15"/>
  <c r="T45" i="15"/>
  <c r="T33" i="15" l="1"/>
  <c r="T3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Q33" i="15"/>
  <c r="S12" i="15"/>
  <c r="S37" i="15" s="1"/>
  <c r="R12" i="15"/>
  <c r="R37" i="15" s="1"/>
  <c r="Q12" i="15"/>
  <c r="P12" i="15"/>
  <c r="O12" i="15"/>
  <c r="O37" i="15" s="1"/>
  <c r="N12" i="15"/>
  <c r="N37" i="15" s="1"/>
  <c r="M12" i="15"/>
  <c r="M37" i="15" s="1"/>
  <c r="L12" i="15"/>
  <c r="L37" i="15" s="1"/>
  <c r="K12" i="15"/>
  <c r="K37" i="15" s="1"/>
  <c r="J12" i="15"/>
  <c r="J37" i="15" s="1"/>
  <c r="I12" i="15"/>
  <c r="H12" i="15"/>
  <c r="G12" i="15"/>
  <c r="G37" i="15" s="1"/>
  <c r="F12" i="15"/>
  <c r="F37" i="15" s="1"/>
  <c r="E12" i="15"/>
  <c r="P33" i="15" l="1"/>
  <c r="P37" i="15"/>
  <c r="I31" i="15"/>
  <c r="I37" i="15"/>
  <c r="Q30" i="15"/>
  <c r="Q37" i="15"/>
  <c r="H31" i="15"/>
  <c r="H37" i="15"/>
  <c r="H29" i="15"/>
  <c r="H30" i="15"/>
  <c r="R36" i="15"/>
  <c r="E29" i="15"/>
  <c r="E37" i="15"/>
  <c r="E36" i="15"/>
  <c r="K36" i="15"/>
  <c r="L29" i="15"/>
  <c r="L36" i="15"/>
  <c r="F30" i="15"/>
  <c r="F36" i="15"/>
  <c r="O32" i="15"/>
  <c r="O36" i="15"/>
  <c r="H35" i="15"/>
  <c r="H36" i="15"/>
  <c r="P35" i="15"/>
  <c r="P36" i="15"/>
  <c r="J36" i="15"/>
  <c r="S36" i="15"/>
  <c r="M30" i="15"/>
  <c r="M36" i="15"/>
  <c r="N30" i="15"/>
  <c r="N36" i="15"/>
  <c r="G31" i="15"/>
  <c r="G36" i="15"/>
  <c r="I32" i="15"/>
  <c r="I36" i="15"/>
  <c r="Q32" i="15"/>
  <c r="Q36" i="15"/>
  <c r="P32" i="15"/>
  <c r="G32" i="15"/>
  <c r="H32" i="15"/>
  <c r="P30" i="15"/>
  <c r="J29" i="15"/>
  <c r="J35" i="15"/>
  <c r="M32" i="15"/>
  <c r="M35" i="15"/>
  <c r="E32" i="15"/>
  <c r="E35" i="15"/>
  <c r="F32" i="15"/>
  <c r="F35" i="15"/>
  <c r="K29" i="15"/>
  <c r="K35" i="15"/>
  <c r="M31" i="15"/>
  <c r="L30" i="15"/>
  <c r="L35" i="15"/>
  <c r="R29" i="15"/>
  <c r="R35" i="15"/>
  <c r="S29" i="15"/>
  <c r="S35" i="15"/>
  <c r="N32" i="15"/>
  <c r="N35" i="15"/>
  <c r="N31" i="15"/>
  <c r="G33" i="15"/>
  <c r="G35" i="15"/>
  <c r="O33" i="15"/>
  <c r="O35" i="15"/>
  <c r="M29" i="15"/>
  <c r="O31" i="15"/>
  <c r="P29" i="15"/>
  <c r="E31" i="15"/>
  <c r="P31" i="15"/>
  <c r="H33" i="15"/>
  <c r="I29" i="15"/>
  <c r="I30" i="15"/>
  <c r="I35" i="15"/>
  <c r="Q29" i="15"/>
  <c r="Q35" i="15"/>
  <c r="E30" i="15"/>
  <c r="F31" i="15"/>
  <c r="Q31" i="15"/>
  <c r="I33" i="15"/>
  <c r="F29" i="15"/>
  <c r="N29" i="15"/>
  <c r="G30" i="15"/>
  <c r="O30" i="15"/>
  <c r="J33" i="15"/>
  <c r="R33" i="15"/>
  <c r="G29" i="15"/>
  <c r="O29" i="15"/>
  <c r="J32" i="15"/>
  <c r="R32" i="15"/>
  <c r="K33" i="15"/>
  <c r="S33" i="15"/>
  <c r="J31" i="15"/>
  <c r="R31" i="15"/>
  <c r="S32" i="15"/>
  <c r="L33" i="15"/>
  <c r="J30" i="15"/>
  <c r="R30" i="15"/>
  <c r="K31" i="15"/>
  <c r="S31" i="15"/>
  <c r="L32" i="15"/>
  <c r="E33" i="15"/>
  <c r="M33" i="15"/>
  <c r="K32" i="15"/>
  <c r="K30" i="15"/>
  <c r="S30" i="15"/>
  <c r="L31" i="15"/>
  <c r="F33" i="15"/>
  <c r="N33" i="15"/>
  <c r="D34" i="12" l="1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C34" i="12"/>
  <c r="N35" i="13" l="1"/>
  <c r="O35" i="13"/>
  <c r="P35" i="13"/>
  <c r="Q35" i="13"/>
  <c r="R35" i="13"/>
  <c r="S35" i="13"/>
  <c r="F35" i="13"/>
  <c r="G35" i="13"/>
  <c r="H35" i="13"/>
  <c r="I35" i="13"/>
  <c r="J35" i="13"/>
  <c r="K35" i="13"/>
  <c r="L35" i="13"/>
  <c r="M35" i="13"/>
  <c r="E35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S12" i="13"/>
  <c r="S27" i="13" s="1"/>
  <c r="R12" i="13"/>
  <c r="R27" i="13" s="1"/>
  <c r="Q12" i="13"/>
  <c r="Q27" i="13" s="1"/>
  <c r="P12" i="13"/>
  <c r="P27" i="13" s="1"/>
  <c r="O12" i="13"/>
  <c r="O27" i="13" s="1"/>
  <c r="N12" i="13"/>
  <c r="N26" i="13" s="1"/>
  <c r="M12" i="13"/>
  <c r="M27" i="13" s="1"/>
  <c r="L12" i="13"/>
  <c r="L27" i="13" s="1"/>
  <c r="K12" i="13"/>
  <c r="K27" i="13" s="1"/>
  <c r="J12" i="13"/>
  <c r="J27" i="13" s="1"/>
  <c r="I12" i="13"/>
  <c r="I27" i="13" s="1"/>
  <c r="H12" i="13"/>
  <c r="H27" i="13" s="1"/>
  <c r="G12" i="13"/>
  <c r="G27" i="13" s="1"/>
  <c r="F12" i="13"/>
  <c r="F27" i="13" s="1"/>
  <c r="E12" i="13"/>
  <c r="E23" i="13" s="1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Q5" i="12"/>
  <c r="Q13" i="12" s="1"/>
  <c r="P5" i="12"/>
  <c r="P29" i="12" s="1"/>
  <c r="O5" i="12"/>
  <c r="O29" i="12" s="1"/>
  <c r="N5" i="12"/>
  <c r="N28" i="12" s="1"/>
  <c r="M5" i="12"/>
  <c r="M29" i="12" s="1"/>
  <c r="L5" i="12"/>
  <c r="L29" i="12" s="1"/>
  <c r="K5" i="12"/>
  <c r="K28" i="12" s="1"/>
  <c r="J5" i="12"/>
  <c r="J29" i="12" s="1"/>
  <c r="I5" i="12"/>
  <c r="I29" i="12" s="1"/>
  <c r="H5" i="12"/>
  <c r="H28" i="12" s="1"/>
  <c r="G5" i="12"/>
  <c r="G29" i="12" s="1"/>
  <c r="F5" i="12"/>
  <c r="F29" i="12" s="1"/>
  <c r="E5" i="12"/>
  <c r="E28" i="12" s="1"/>
  <c r="D5" i="12"/>
  <c r="D28" i="12" s="1"/>
  <c r="C5" i="12"/>
  <c r="C28" i="12" s="1"/>
  <c r="S44" i="11"/>
  <c r="T44" i="11"/>
  <c r="V44" i="11"/>
  <c r="W44" i="11"/>
  <c r="O44" i="11"/>
  <c r="P44" i="11"/>
  <c r="Q44" i="11"/>
  <c r="R44" i="11"/>
  <c r="H23" i="13" l="1"/>
  <c r="E24" i="13"/>
  <c r="E25" i="13"/>
  <c r="E26" i="13"/>
  <c r="E27" i="13"/>
  <c r="N27" i="13"/>
  <c r="K23" i="13"/>
  <c r="Q23" i="13"/>
  <c r="K24" i="13"/>
  <c r="Q24" i="13"/>
  <c r="K25" i="13"/>
  <c r="Q25" i="13"/>
  <c r="K26" i="13"/>
  <c r="Q26" i="13"/>
  <c r="F23" i="13"/>
  <c r="I23" i="13"/>
  <c r="L23" i="13"/>
  <c r="O23" i="13"/>
  <c r="R23" i="13"/>
  <c r="F24" i="13"/>
  <c r="I24" i="13"/>
  <c r="L24" i="13"/>
  <c r="O24" i="13"/>
  <c r="R24" i="13"/>
  <c r="F25" i="13"/>
  <c r="I25" i="13"/>
  <c r="L25" i="13"/>
  <c r="O25" i="13"/>
  <c r="R25" i="13"/>
  <c r="F26" i="13"/>
  <c r="I26" i="13"/>
  <c r="L26" i="13"/>
  <c r="O26" i="13"/>
  <c r="R26" i="13"/>
  <c r="N23" i="13"/>
  <c r="H24" i="13"/>
  <c r="N24" i="13"/>
  <c r="H25" i="13"/>
  <c r="N25" i="13"/>
  <c r="H26" i="13"/>
  <c r="G23" i="13"/>
  <c r="J23" i="13"/>
  <c r="M23" i="13"/>
  <c r="P23" i="13"/>
  <c r="S23" i="13"/>
  <c r="G24" i="13"/>
  <c r="J24" i="13"/>
  <c r="M24" i="13"/>
  <c r="P24" i="13"/>
  <c r="S24" i="13"/>
  <c r="G25" i="13"/>
  <c r="J25" i="13"/>
  <c r="M25" i="13"/>
  <c r="P25" i="13"/>
  <c r="S25" i="13"/>
  <c r="G26" i="13"/>
  <c r="J26" i="13"/>
  <c r="M26" i="13"/>
  <c r="P26" i="13"/>
  <c r="S26" i="13"/>
  <c r="P28" i="12"/>
  <c r="O28" i="12"/>
  <c r="I28" i="12"/>
  <c r="M28" i="12"/>
  <c r="F28" i="12"/>
  <c r="L28" i="12"/>
  <c r="J28" i="12"/>
  <c r="G28" i="12"/>
  <c r="Q28" i="12"/>
  <c r="J13" i="12"/>
  <c r="D14" i="12"/>
  <c r="J14" i="12"/>
  <c r="H13" i="12"/>
  <c r="N13" i="12"/>
  <c r="E14" i="12"/>
  <c r="H14" i="12"/>
  <c r="K14" i="12"/>
  <c r="N14" i="12"/>
  <c r="Q14" i="12"/>
  <c r="E29" i="12"/>
  <c r="H29" i="12"/>
  <c r="K29" i="12"/>
  <c r="N29" i="12"/>
  <c r="Q29" i="12"/>
  <c r="D13" i="12"/>
  <c r="M13" i="12"/>
  <c r="P13" i="12"/>
  <c r="G14" i="12"/>
  <c r="M14" i="12"/>
  <c r="E13" i="12"/>
  <c r="K13" i="12"/>
  <c r="C13" i="12"/>
  <c r="F13" i="12"/>
  <c r="I13" i="12"/>
  <c r="L13" i="12"/>
  <c r="O13" i="12"/>
  <c r="C14" i="12"/>
  <c r="F14" i="12"/>
  <c r="I14" i="12"/>
  <c r="L14" i="12"/>
  <c r="O14" i="12"/>
  <c r="C29" i="12"/>
  <c r="G13" i="12"/>
  <c r="P14" i="12"/>
  <c r="D29" i="12"/>
  <c r="W26" i="11" l="1"/>
  <c r="P26" i="11"/>
  <c r="Q26" i="11"/>
  <c r="R26" i="11"/>
  <c r="S26" i="11"/>
  <c r="T26" i="11"/>
  <c r="V26" i="11"/>
  <c r="G26" i="11"/>
  <c r="H26" i="11"/>
  <c r="I26" i="11"/>
  <c r="J26" i="11"/>
  <c r="K26" i="11"/>
  <c r="L26" i="11"/>
  <c r="M26" i="11"/>
  <c r="N26" i="11"/>
  <c r="O26" i="11"/>
  <c r="D26" i="11"/>
  <c r="E26" i="11"/>
  <c r="F26" i="11"/>
  <c r="C26" i="11"/>
  <c r="D44" i="11"/>
  <c r="E44" i="11"/>
  <c r="F44" i="11"/>
  <c r="G44" i="11"/>
  <c r="H44" i="11"/>
  <c r="I44" i="11"/>
  <c r="J44" i="11"/>
  <c r="K44" i="11"/>
  <c r="L44" i="11"/>
  <c r="M44" i="11"/>
  <c r="N44" i="11"/>
  <c r="C44" i="11"/>
  <c r="W25" i="11" l="1"/>
  <c r="V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W24" i="11"/>
  <c r="V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W23" i="11"/>
  <c r="V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W5" i="11"/>
  <c r="V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R19" i="11" l="1"/>
  <c r="R37" i="11"/>
  <c r="W19" i="11"/>
  <c r="W37" i="11"/>
  <c r="Q18" i="11"/>
  <c r="Q37" i="11"/>
  <c r="O19" i="11"/>
  <c r="O37" i="11"/>
  <c r="S19" i="11"/>
  <c r="S37" i="11"/>
  <c r="V19" i="11"/>
  <c r="V37" i="11"/>
  <c r="P19" i="11"/>
  <c r="P37" i="11"/>
  <c r="T19" i="11"/>
  <c r="T37" i="11"/>
  <c r="I19" i="11"/>
  <c r="I37" i="11"/>
  <c r="M19" i="11"/>
  <c r="M37" i="11"/>
  <c r="F19" i="11"/>
  <c r="F37" i="11"/>
  <c r="J19" i="11"/>
  <c r="J37" i="11"/>
  <c r="N19" i="11"/>
  <c r="N37" i="11"/>
  <c r="C19" i="11"/>
  <c r="C37" i="11"/>
  <c r="E17" i="11"/>
  <c r="E37" i="11"/>
  <c r="G19" i="11"/>
  <c r="G37" i="11"/>
  <c r="K19" i="11"/>
  <c r="K37" i="11"/>
  <c r="D19" i="11"/>
  <c r="D37" i="11"/>
  <c r="H19" i="11"/>
  <c r="H37" i="11"/>
  <c r="L19" i="11"/>
  <c r="L37" i="11"/>
  <c r="F38" i="11"/>
  <c r="C38" i="11"/>
  <c r="D38" i="11"/>
  <c r="E38" i="11"/>
  <c r="C15" i="11"/>
  <c r="G15" i="11"/>
  <c r="K15" i="11"/>
  <c r="O15" i="11"/>
  <c r="S15" i="11"/>
  <c r="C16" i="11"/>
  <c r="G16" i="11"/>
  <c r="K16" i="11"/>
  <c r="O16" i="11"/>
  <c r="S16" i="11"/>
  <c r="C17" i="11"/>
  <c r="G17" i="11"/>
  <c r="G38" i="11" s="1"/>
  <c r="K17" i="11"/>
  <c r="K38" i="11" s="1"/>
  <c r="O17" i="11"/>
  <c r="O38" i="11" s="1"/>
  <c r="S17" i="11"/>
  <c r="S38" i="11" s="1"/>
  <c r="C18" i="11"/>
  <c r="G18" i="11"/>
  <c r="K18" i="11"/>
  <c r="O18" i="11"/>
  <c r="S18" i="11"/>
  <c r="D15" i="11"/>
  <c r="H15" i="11"/>
  <c r="L15" i="11"/>
  <c r="P15" i="11"/>
  <c r="T15" i="11"/>
  <c r="D16" i="11"/>
  <c r="H16" i="11"/>
  <c r="L16" i="11"/>
  <c r="P16" i="11"/>
  <c r="T16" i="11"/>
  <c r="D17" i="11"/>
  <c r="H17" i="11"/>
  <c r="H38" i="11" s="1"/>
  <c r="L17" i="11"/>
  <c r="L38" i="11" s="1"/>
  <c r="P17" i="11"/>
  <c r="P38" i="11" s="1"/>
  <c r="T17" i="11"/>
  <c r="T38" i="11" s="1"/>
  <c r="D18" i="11"/>
  <c r="H18" i="11"/>
  <c r="L18" i="11"/>
  <c r="P18" i="11"/>
  <c r="T18" i="11"/>
  <c r="I15" i="11"/>
  <c r="Q15" i="11"/>
  <c r="E16" i="11"/>
  <c r="M16" i="11"/>
  <c r="V16" i="11"/>
  <c r="I17" i="11"/>
  <c r="I38" i="11" s="1"/>
  <c r="Q17" i="11"/>
  <c r="Q38" i="11" s="1"/>
  <c r="E18" i="11"/>
  <c r="M18" i="11"/>
  <c r="E19" i="11"/>
  <c r="Q19" i="11"/>
  <c r="E15" i="11"/>
  <c r="M15" i="11"/>
  <c r="V15" i="11"/>
  <c r="I16" i="11"/>
  <c r="Q16" i="11"/>
  <c r="M17" i="11"/>
  <c r="M38" i="11" s="1"/>
  <c r="V17" i="11"/>
  <c r="V38" i="11" s="1"/>
  <c r="I18" i="11"/>
  <c r="V18" i="11"/>
  <c r="F15" i="11"/>
  <c r="J15" i="11"/>
  <c r="N15" i="11"/>
  <c r="R15" i="11"/>
  <c r="W15" i="11"/>
  <c r="F16" i="11"/>
  <c r="J16" i="11"/>
  <c r="N16" i="11"/>
  <c r="R16" i="11"/>
  <c r="W16" i="11"/>
  <c r="F17" i="11"/>
  <c r="J17" i="11"/>
  <c r="N17" i="11"/>
  <c r="N38" i="11" s="1"/>
  <c r="R17" i="11"/>
  <c r="R38" i="11" s="1"/>
  <c r="W17" i="11"/>
  <c r="W38" i="11" s="1"/>
  <c r="F18" i="11"/>
  <c r="J18" i="11"/>
  <c r="N18" i="11"/>
  <c r="R18" i="11"/>
  <c r="W18" i="11"/>
</calcChain>
</file>

<file path=xl/sharedStrings.xml><?xml version="1.0" encoding="utf-8"?>
<sst xmlns="http://schemas.openxmlformats.org/spreadsheetml/2006/main" count="466" uniqueCount="127">
  <si>
    <t>32 x 1024</t>
  </si>
  <si>
    <t>16 x 750</t>
  </si>
  <si>
    <t>22 x 750</t>
  </si>
  <si>
    <t>25 x 750</t>
  </si>
  <si>
    <t>25 x 2500</t>
  </si>
  <si>
    <t>22 x 2500</t>
  </si>
  <si>
    <t>16 x 2500</t>
  </si>
  <si>
    <t>32 x 750</t>
  </si>
  <si>
    <t>base</t>
  </si>
  <si>
    <t>32 x 2048</t>
  </si>
  <si>
    <t>22 x 2048</t>
  </si>
  <si>
    <t>16 x 2048</t>
  </si>
  <si>
    <t>16 x 1024</t>
  </si>
  <si>
    <t>22 x 1024</t>
  </si>
  <si>
    <t>25 x 1024</t>
  </si>
  <si>
    <t>25 x 2048</t>
  </si>
  <si>
    <t>32 x 2500</t>
  </si>
  <si>
    <t>bpmax OPS</t>
  </si>
  <si>
    <t>bpmax GFLOP</t>
  </si>
  <si>
    <t>bpmax_fine</t>
  </si>
  <si>
    <t>bpmax_hybrid</t>
  </si>
  <si>
    <t>bpmax_tile</t>
  </si>
  <si>
    <t>bpmax_coarse</t>
  </si>
  <si>
    <t>Speed Up</t>
  </si>
  <si>
    <t>GFLOPs/Sec</t>
  </si>
  <si>
    <t>Run Time</t>
  </si>
  <si>
    <t>bmx</t>
  </si>
  <si>
    <t>30 x 1500</t>
  </si>
  <si>
    <t>25 x 1500</t>
  </si>
  <si>
    <t>16 x 1500</t>
  </si>
  <si>
    <t>16 x 3000</t>
  </si>
  <si>
    <t>25 x 3000</t>
  </si>
  <si>
    <t>22 x 3000</t>
  </si>
  <si>
    <t>32 x 3000</t>
  </si>
  <si>
    <t>bpmax_hybrid_tile_i2_k2_j2</t>
  </si>
  <si>
    <t>bpmax_base</t>
  </si>
  <si>
    <t>berlin_hybrid_tile</t>
  </si>
  <si>
    <t>base_program_berlin</t>
  </si>
  <si>
    <t>berlin speed up</t>
  </si>
  <si>
    <t>Machine Comparison Performance</t>
  </si>
  <si>
    <t>Speed up Comparison</t>
  </si>
  <si>
    <t>Machine Comparison Runtime( Xeon E225)</t>
  </si>
  <si>
    <t>25x750</t>
  </si>
  <si>
    <t>32x750</t>
  </si>
  <si>
    <t>16x1024</t>
  </si>
  <si>
    <t>16x750</t>
  </si>
  <si>
    <t>25x1024</t>
  </si>
  <si>
    <t>32x1024</t>
  </si>
  <si>
    <t>16x2048</t>
  </si>
  <si>
    <t>25x2048</t>
  </si>
  <si>
    <t>32x2048</t>
  </si>
  <si>
    <t>16x2500</t>
  </si>
  <si>
    <t>25x2500</t>
  </si>
  <si>
    <t>32x2500</t>
  </si>
  <si>
    <t>16x3000</t>
  </si>
  <si>
    <t>25x3000</t>
  </si>
  <si>
    <t>32x3000</t>
  </si>
  <si>
    <t>XeonE-2278G</t>
  </si>
  <si>
    <t>XeonE5-1650v4</t>
  </si>
  <si>
    <t>bpmax original</t>
  </si>
  <si>
    <t>bpmax coarse-grain</t>
  </si>
  <si>
    <t>bpmax fine-grain</t>
  </si>
  <si>
    <t>bpmax hybrid-schedule</t>
  </si>
  <si>
    <t>16x4000</t>
  </si>
  <si>
    <t>Optimized BPMax (Xeon E5-1650v4)</t>
  </si>
  <si>
    <t>Optimized BPMax (Xeon E-2278G)</t>
  </si>
  <si>
    <t>bpmax hybrid (partially tiled)</t>
  </si>
  <si>
    <t>bpmax hybrid (fully tiled)</t>
  </si>
  <si>
    <t>Run1</t>
  </si>
  <si>
    <t>Run2</t>
  </si>
  <si>
    <t>Run3</t>
  </si>
  <si>
    <t>Run4</t>
  </si>
  <si>
    <t>Run5</t>
  </si>
  <si>
    <t>Bpmax_otf_Ftable_pre_computed_everything</t>
  </si>
  <si>
    <t>Bpmax_otf_Ftable_precomputed_S2 (bpmax_complete_otf_conversion)</t>
  </si>
  <si>
    <t>Bpmax_otf_Ftable_S2(bpmax_complete_otf_transform_all)</t>
  </si>
  <si>
    <t>coarse-grain</t>
  </si>
  <si>
    <t>fine-grain</t>
  </si>
  <si>
    <t>hybrid-schedule</t>
  </si>
  <si>
    <t>hybrid (LT)</t>
  </si>
  <si>
    <t xml:space="preserve"> hybrid (MPT)-v1</t>
  </si>
  <si>
    <t xml:space="preserve"> hybrid (MPT)-v2</t>
  </si>
  <si>
    <t xml:space="preserve"> hybrid (MPT)-v3</t>
  </si>
  <si>
    <t>32x4000</t>
  </si>
  <si>
    <t>Broadwell: fine-grain diagonal (LT)</t>
  </si>
  <si>
    <t>Coffee Lake: fine-grain diagonal (LT)</t>
  </si>
  <si>
    <t>Broadwell: fine-grain diagonal (MPT+RT)</t>
  </si>
  <si>
    <t>Coffee Lake: fine-grain diagonal (MPT+RT)</t>
  </si>
  <si>
    <t xml:space="preserve"> hybrid (MPT)</t>
  </si>
  <si>
    <t>MPT, no RT</t>
  </si>
  <si>
    <t xml:space="preserve">  [MPT+RT]:v3</t>
  </si>
  <si>
    <t xml:space="preserve">  [MPT+RT]:v2</t>
  </si>
  <si>
    <t xml:space="preserve">  [MPT+RT]:v1</t>
  </si>
  <si>
    <t xml:space="preserve"> [LT]</t>
  </si>
  <si>
    <t xml:space="preserve">  [MPT]</t>
  </si>
  <si>
    <t>32 x 4000</t>
  </si>
  <si>
    <t>Run 1</t>
  </si>
  <si>
    <t xml:space="preserve">Run 2 </t>
  </si>
  <si>
    <t>Run 3</t>
  </si>
  <si>
    <t>Run 4</t>
  </si>
  <si>
    <t>Run 5</t>
  </si>
  <si>
    <t>Coffee Lake: fine-grain diagonal (MPT+RT) ( Turbo off) Single Core</t>
  </si>
  <si>
    <t>Coffee Lake: fine-grain diagonal (MPT+RT) ( Turbo off) - Multi Core</t>
  </si>
  <si>
    <t>Coffee Lake: fine-grain diagonal (MPT+RT) ( Turbo on) - Single Core</t>
  </si>
  <si>
    <t>Broadwell: fine-grain diagonal (MPT+RT) ( Turbo off) Single Core</t>
  </si>
  <si>
    <t>Broadwell: fine-grain diagonal (MPT+RT) ( Turbo off) Multi - Core</t>
  </si>
  <si>
    <t>Broadwell: BPMax  [MPT+RT]:v3 (Turbo On)</t>
  </si>
  <si>
    <t>Coffee Lake: BPMax  [MPT+RT]:v3 (Turbo On)</t>
  </si>
  <si>
    <t>Broadwell: BPMax  [MPT+RT]:v3 (Turbo Off)</t>
  </si>
  <si>
    <t>Coffee Lake: BPMax  [MPT+RT]:v3 (Turbo Off)</t>
  </si>
  <si>
    <t>Broadwell: fine-grain diagonal (MPT+RT) Turbo Off</t>
  </si>
  <si>
    <t>Coffee Lake: fine-grain diagonal (MPT+RT) Turbo Off</t>
  </si>
  <si>
    <t>Coffee Lake: fine-grain diagonal (MPT+RT) Turbo On(8 Cores)</t>
  </si>
  <si>
    <t>Coffee Lake: fine-grain diagonal (MPT+RT) Turbo Off  (1 Core)</t>
  </si>
  <si>
    <t>Coffee Lake: fine-grain diagonal (MPT+RT) Turbo Off(8 Cores)</t>
  </si>
  <si>
    <t>Coffee Lake: fine-grain diagonal (MPT+RT) Turbo On (1 Core)</t>
  </si>
  <si>
    <t>bp max OPS</t>
  </si>
  <si>
    <t>bp max GFLOPs</t>
  </si>
  <si>
    <t>Coffee Lake:  [MPT+RT]:v3 GLOPS Ratio (Turbo On)</t>
  </si>
  <si>
    <t>Run 2</t>
  </si>
  <si>
    <t>M</t>
  </si>
  <si>
    <t>N</t>
  </si>
  <si>
    <t>N_tile</t>
  </si>
  <si>
    <t>Best</t>
  </si>
  <si>
    <t>GFLOPs</t>
  </si>
  <si>
    <t>Coffee Lake:  [MPT+RT]:v3 GFLOPS Ratio (Turbo Off)</t>
  </si>
  <si>
    <t>Coffee Lake:  [MPT+RT]:v3 GFLOPS Ratio (Turbo 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</si>
</sst>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CDBE97"/>
      <name val="Times New Roman"/>
      <family val="1"/>
    </font>
    <font>
      <sz val="10"/>
      <color rgb="FF000000"/>
      <name val="Arial Unicode MS"/>
      <family val="2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EFF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/>
    <xf numFmtId="2" fontId="1" fillId="0" borderId="0" xfId="0" applyNumberFormat="1" applyFont="1"/>
    <xf numFmtId="0" fontId="6" fillId="0" borderId="0" xfId="0" applyFont="1"/>
    <xf numFmtId="164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4" borderId="0" xfId="0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/>
    <xf numFmtId="0" fontId="1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0" borderId="0" xfId="0" applyBorder="1"/>
    <xf numFmtId="1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5210E"/>
      <color rgb="FF021402"/>
      <color rgb="FF0E1609"/>
      <color rgb="FF000000"/>
      <color rgb="FF0A813E"/>
      <color rgb="FFFF0408"/>
      <color rgb="FFFF0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67079005314671"/>
          <c:y val="0.26810159805973627"/>
          <c:w val="0.75648124877508893"/>
          <c:h val="0.53459683045948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'comparison_paper (2)'!$B$28</c:f>
              <c:strCache>
                <c:ptCount val="1"/>
                <c:pt idx="0">
                  <c:v>Optimized BPMax (Xeon E5-1650v4)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3.9682539682541138E-3"/>
                  <c:y val="3.968253968253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E2-CA4B-AC52-AFC23A97BBE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(2)'!$C$28:$G$28</c:f>
              <c:numCache>
                <c:formatCode>0.00</c:formatCode>
                <c:ptCount val="5"/>
                <c:pt idx="0">
                  <c:v>82.518663170304109</c:v>
                </c:pt>
                <c:pt idx="1">
                  <c:v>92.996887297142862</c:v>
                </c:pt>
                <c:pt idx="2">
                  <c:v>115.73687212923991</c:v>
                </c:pt>
                <c:pt idx="3">
                  <c:v>117.42170609195911</c:v>
                </c:pt>
                <c:pt idx="4">
                  <c:v>122.34091523696667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9-9241-B96D-2B1D60C87665}"/>
            </c:ext>
          </c:extLst>
        </c:ser>
        <c:ser>
          <c:idx val="1"/>
          <c:order val="1"/>
          <c:tx>
            <c:strRef>
              <c:f>'comparison_paper (2)'!$B$29</c:f>
              <c:strCache>
                <c:ptCount val="1"/>
                <c:pt idx="0">
                  <c:v>Optimized BPMax (Xeon E-2278G)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(2)'!$C$29:$G$29</c:f>
              <c:numCache>
                <c:formatCode>0.00</c:formatCode>
                <c:ptCount val="5"/>
                <c:pt idx="0">
                  <c:v>203.65533206269313</c:v>
                </c:pt>
                <c:pt idx="1">
                  <c:v>241.35134499361482</c:v>
                </c:pt>
                <c:pt idx="2">
                  <c:v>292.16326658125001</c:v>
                </c:pt>
                <c:pt idx="3">
                  <c:v>299.41811121846041</c:v>
                </c:pt>
                <c:pt idx="4">
                  <c:v>312.11075904195587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79-9241-B96D-2B1D60C87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35135"/>
        <c:axId val="1060458143"/>
      </c:barChart>
      <c:catAx>
        <c:axId val="60833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2968722979905699"/>
              <c:y val="0.89569620253164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0458143"/>
        <c:crosses val="autoZero"/>
        <c:auto val="1"/>
        <c:lblAlgn val="ctr"/>
        <c:lblOffset val="100"/>
        <c:noMultiLvlLbl val="0"/>
      </c:catAx>
      <c:valAx>
        <c:axId val="10604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GFLOPS </a:t>
                </a:r>
              </a:p>
              <a:p>
                <a:pPr>
                  <a:defRPr sz="1200"/>
                </a:pPr>
                <a:r>
                  <a:rPr lang="en-US" sz="1200"/>
                  <a:t>( Single Precision)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33513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654949793062106"/>
          <c:y val="5.4852320675105488E-2"/>
          <c:w val="0.64596373110755001"/>
          <c:h val="0.1553340642546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4928207503474"/>
          <c:y val="0.21053697863363896"/>
          <c:w val="0.85436529048733778"/>
          <c:h val="0.64846819957979063"/>
        </c:manualLayout>
      </c:layout>
      <c:lineChart>
        <c:grouping val="standard"/>
        <c:varyColors val="0"/>
        <c:ser>
          <c:idx val="1"/>
          <c:order val="0"/>
          <c:tx>
            <c:strRef>
              <c:f>'single core performance'!$C$95</c:f>
              <c:strCache>
                <c:ptCount val="1"/>
                <c:pt idx="0">
                  <c:v>Broadwell: BPMax  [MPT+RT]:v3 (Turbo On)</c:v>
                </c:pt>
              </c:strCache>
            </c:strRef>
          </c:tx>
          <c:spPr>
            <a:ln w="28575" cap="rnd">
              <a:solidFill>
                <a:srgbClr val="002060">
                  <a:alpha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63500"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performance'!$D$95:$I$95</c:f>
              <c:numCache>
                <c:formatCode>General</c:formatCode>
                <c:ptCount val="6"/>
                <c:pt idx="0">
                  <c:v>18.348421922116149</c:v>
                </c:pt>
                <c:pt idx="1">
                  <c:v>20.030085470085471</c:v>
                </c:pt>
                <c:pt idx="2">
                  <c:v>22.366507177033494</c:v>
                </c:pt>
                <c:pt idx="3">
                  <c:v>22.69419225634179</c:v>
                </c:pt>
                <c:pt idx="4">
                  <c:v>22.708275328692963</c:v>
                </c:pt>
                <c:pt idx="5">
                  <c:v>21.471230516318521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D-EC45-AE4E-7132F786424A}"/>
            </c:ext>
          </c:extLst>
        </c:ser>
        <c:ser>
          <c:idx val="3"/>
          <c:order val="1"/>
          <c:tx>
            <c:strRef>
              <c:f>'single core performance'!$C$96</c:f>
              <c:strCache>
                <c:ptCount val="1"/>
                <c:pt idx="0">
                  <c:v>Coffee Lake: BPMax  [MPT+RT]:v3 (Turbo On)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performance'!$D$96:$I$96</c:f>
              <c:numCache>
                <c:formatCode>General</c:formatCode>
                <c:ptCount val="6"/>
                <c:pt idx="0">
                  <c:v>42.436000655197795</c:v>
                </c:pt>
                <c:pt idx="1">
                  <c:v>47.516626115166261</c:v>
                </c:pt>
                <c:pt idx="2">
                  <c:v>55.81611940298508</c:v>
                </c:pt>
                <c:pt idx="3">
                  <c:v>57.232154882154887</c:v>
                </c:pt>
                <c:pt idx="4">
                  <c:v>58.14217821782178</c:v>
                </c:pt>
                <c:pt idx="5">
                  <c:v>58.434932274566997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CD-EC45-AE4E-7132F786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17472"/>
        <c:axId val="1401561184"/>
      </c:lineChart>
      <c:catAx>
        <c:axId val="14016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32 x N</a:t>
                </a:r>
              </a:p>
            </c:rich>
          </c:tx>
          <c:layout>
            <c:manualLayout>
              <c:xMode val="edge"/>
              <c:yMode val="edge"/>
              <c:x val="0.48804356397787146"/>
              <c:y val="0.92589645320883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561184"/>
        <c:crosses val="autoZero"/>
        <c:auto val="1"/>
        <c:lblAlgn val="ctr"/>
        <c:lblOffset val="100"/>
        <c:noMultiLvlLbl val="0"/>
      </c:catAx>
      <c:valAx>
        <c:axId val="14015611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2.1134437239462713E-2"/>
              <c:y val="0.27313582677165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6174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652732746641966E-2"/>
          <c:y val="3.2548118985126856E-2"/>
          <c:w val="0.81999027327466423"/>
          <c:h val="0.12574190726159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6206873862215"/>
          <c:y val="0.24350111740011279"/>
          <c:w val="0.82846818590573101"/>
          <c:h val="0.6071133482320014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'single core performance'!$C$97</c:f>
              <c:strCache>
                <c:ptCount val="1"/>
                <c:pt idx="0">
                  <c:v>Broadwell: BPMax  [MPT+RT]:v3 (Turbo Off)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performance'!$D$97:$I$97</c:f>
              <c:numCache>
                <c:formatCode>General</c:formatCode>
                <c:ptCount val="6"/>
                <c:pt idx="0">
                  <c:v>18.399654053530114</c:v>
                </c:pt>
                <c:pt idx="1">
                  <c:v>20.011271454188371</c:v>
                </c:pt>
                <c:pt idx="2">
                  <c:v>22.349664726342592</c:v>
                </c:pt>
                <c:pt idx="3">
                  <c:v>22.632459126840942</c:v>
                </c:pt>
                <c:pt idx="4">
                  <c:v>22.780563536108783</c:v>
                </c:pt>
                <c:pt idx="5">
                  <c:v>21.165609566333536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0-474C-846B-6B45DB79D794}"/>
            </c:ext>
          </c:extLst>
        </c:ser>
        <c:ser>
          <c:idx val="0"/>
          <c:order val="1"/>
          <c:tx>
            <c:strRef>
              <c:f>'single core performance'!$C$95</c:f>
              <c:strCache>
                <c:ptCount val="1"/>
                <c:pt idx="0">
                  <c:v>Broadwell: BPMax  [MPT+RT]:v3 (Turbo On)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performance'!$D$95:$I$95</c:f>
              <c:numCache>
                <c:formatCode>General</c:formatCode>
                <c:ptCount val="6"/>
                <c:pt idx="0">
                  <c:v>18.348421922116149</c:v>
                </c:pt>
                <c:pt idx="1">
                  <c:v>20.030085470085471</c:v>
                </c:pt>
                <c:pt idx="2">
                  <c:v>22.366507177033494</c:v>
                </c:pt>
                <c:pt idx="3">
                  <c:v>22.69419225634179</c:v>
                </c:pt>
                <c:pt idx="4">
                  <c:v>22.708275328692963</c:v>
                </c:pt>
                <c:pt idx="5">
                  <c:v>21.471230516318521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0-474C-846B-6B45DB79D794}"/>
            </c:ext>
          </c:extLst>
        </c:ser>
        <c:ser>
          <c:idx val="3"/>
          <c:order val="2"/>
          <c:tx>
            <c:strRef>
              <c:f>'single core performance'!$C$98</c:f>
              <c:strCache>
                <c:ptCount val="1"/>
                <c:pt idx="0">
                  <c:v>Coffee Lake: BPMax  [MPT+RT]:v3 (Turbo Off)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performance'!$D$98:$I$98</c:f>
              <c:numCache>
                <c:formatCode>General</c:formatCode>
                <c:ptCount val="6"/>
                <c:pt idx="0">
                  <c:v>28.982114043855237</c:v>
                </c:pt>
                <c:pt idx="1">
                  <c:v>32.589625921290505</c:v>
                </c:pt>
                <c:pt idx="2">
                  <c:v>38.127474929549898</c:v>
                </c:pt>
                <c:pt idx="3">
                  <c:v>39.129719152854513</c:v>
                </c:pt>
                <c:pt idx="4">
                  <c:v>39.747935562474616</c:v>
                </c:pt>
                <c:pt idx="5">
                  <c:v>40.398830936627178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0-474C-846B-6B45DB79D794}"/>
            </c:ext>
          </c:extLst>
        </c:ser>
        <c:ser>
          <c:idx val="1"/>
          <c:order val="3"/>
          <c:tx>
            <c:strRef>
              <c:f>'single core performance'!$C$96</c:f>
              <c:strCache>
                <c:ptCount val="1"/>
                <c:pt idx="0">
                  <c:v>Coffee Lake: BPMax  [MPT+RT]:v3 (Turbo On)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performance'!$D$96:$I$96</c:f>
              <c:numCache>
                <c:formatCode>General</c:formatCode>
                <c:ptCount val="6"/>
                <c:pt idx="0">
                  <c:v>42.436000655197795</c:v>
                </c:pt>
                <c:pt idx="1">
                  <c:v>47.516626115166261</c:v>
                </c:pt>
                <c:pt idx="2">
                  <c:v>55.81611940298508</c:v>
                </c:pt>
                <c:pt idx="3">
                  <c:v>57.232154882154887</c:v>
                </c:pt>
                <c:pt idx="4">
                  <c:v>58.14217821782178</c:v>
                </c:pt>
                <c:pt idx="5">
                  <c:v>58.434932274566997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0-474C-846B-6B45DB79D7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4512592"/>
        <c:axId val="112006640"/>
      </c:barChart>
      <c:catAx>
        <c:axId val="1145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32 x N</a:t>
                </a:r>
              </a:p>
            </c:rich>
          </c:tx>
          <c:layout>
            <c:manualLayout>
              <c:xMode val="edge"/>
              <c:yMode val="edge"/>
              <c:x val="0.50557230381314699"/>
              <c:y val="0.92737931273442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006640"/>
        <c:crosses val="autoZero"/>
        <c:auto val="1"/>
        <c:lblAlgn val="ctr"/>
        <c:lblOffset val="100"/>
        <c:noMultiLvlLbl val="0"/>
      </c:catAx>
      <c:valAx>
        <c:axId val="112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5.614732524729673E-2"/>
              <c:y val="0.28098101464107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5125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83126795780053E-2"/>
          <c:y val="8.3890014411328553E-2"/>
          <c:w val="0.93600804948128002"/>
          <c:h val="0.12389377388834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3070306112164"/>
          <c:y val="0.27147269135527669"/>
          <c:w val="0.81455303381194988"/>
          <c:h val="0.535993562460097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'single core performance'!$C$149</c:f>
              <c:strCache>
                <c:ptCount val="1"/>
                <c:pt idx="0">
                  <c:v>Coffee Lake:  [MPT+RT]:v3 GFLOPS Ratio (Turbo Off)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'single core performance'!$D$148:$H$148</c:f>
              <c:numCache>
                <c:formatCode>General</c:formatCode>
                <c:ptCount val="5"/>
                <c:pt idx="0">
                  <c:v>750</c:v>
                </c:pt>
                <c:pt idx="1">
                  <c:v>1024</c:v>
                </c:pt>
                <c:pt idx="2">
                  <c:v>1024</c:v>
                </c:pt>
                <c:pt idx="3">
                  <c:v>2048</c:v>
                </c:pt>
                <c:pt idx="4">
                  <c:v>3000</c:v>
                </c:pt>
              </c:numCache>
            </c:numRef>
          </c:cat>
          <c:val>
            <c:numRef>
              <c:f>'single core performance'!$D$149:$H$149</c:f>
              <c:numCache>
                <c:formatCode>General</c:formatCode>
                <c:ptCount val="5"/>
                <c:pt idx="0">
                  <c:v>5.2098199672667755</c:v>
                </c:pt>
                <c:pt idx="1">
                  <c:v>5.4394856278366106</c:v>
                </c:pt>
                <c:pt idx="2">
                  <c:v>6.381496421600521</c:v>
                </c:pt>
                <c:pt idx="3">
                  <c:v>6.3957597173144878</c:v>
                </c:pt>
                <c:pt idx="4">
                  <c:v>6.6956718785406748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5-4242-8408-392A49422FBE}"/>
            </c:ext>
          </c:extLst>
        </c:ser>
        <c:ser>
          <c:idx val="1"/>
          <c:order val="1"/>
          <c:tx>
            <c:strRef>
              <c:f>'single core performance'!$C$150</c:f>
              <c:strCache>
                <c:ptCount val="1"/>
                <c:pt idx="0">
                  <c:v>Coffee Lake:  [MPT+RT]:v3 GFLOPS Ratio (Turbo On)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'single core performance'!$D$148:$H$148</c:f>
              <c:numCache>
                <c:formatCode>General</c:formatCode>
                <c:ptCount val="5"/>
                <c:pt idx="0">
                  <c:v>750</c:v>
                </c:pt>
                <c:pt idx="1">
                  <c:v>1024</c:v>
                </c:pt>
                <c:pt idx="2">
                  <c:v>1024</c:v>
                </c:pt>
                <c:pt idx="3">
                  <c:v>2048</c:v>
                </c:pt>
                <c:pt idx="4">
                  <c:v>3000</c:v>
                </c:pt>
              </c:numCache>
            </c:numRef>
          </c:cat>
          <c:val>
            <c:numRef>
              <c:f>'single core performance'!$D$150:$H$150</c:f>
              <c:numCache>
                <c:formatCode>General</c:formatCode>
                <c:ptCount val="5"/>
                <c:pt idx="0">
                  <c:v>4.7991169977924937</c:v>
                </c:pt>
                <c:pt idx="1">
                  <c:v>5.0792996910401644</c:v>
                </c:pt>
                <c:pt idx="2">
                  <c:v>5.234375</c:v>
                </c:pt>
                <c:pt idx="3">
                  <c:v>5.231636427690681</c:v>
                </c:pt>
                <c:pt idx="4">
                  <c:v>5.3680574010098328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5-4242-8408-392A4942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55792"/>
        <c:axId val="164920704"/>
      </c:barChart>
      <c:catAx>
        <c:axId val="16505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32 x N</a:t>
                </a:r>
              </a:p>
            </c:rich>
          </c:tx>
          <c:layout>
            <c:manualLayout>
              <c:xMode val="edge"/>
              <c:yMode val="edge"/>
              <c:x val="0.50935321490610774"/>
              <c:y val="0.88351776973824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920704"/>
        <c:crosses val="autoZero"/>
        <c:auto val="1"/>
        <c:lblAlgn val="ctr"/>
        <c:lblOffset val="100"/>
        <c:noMultiLvlLbl val="0"/>
      </c:catAx>
      <c:valAx>
        <c:axId val="1649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GFLOPS</a:t>
                </a:r>
                <a:r>
                  <a:rPr lang="en-US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Ratio (8 Cores :1 Core)</a:t>
                </a:r>
                <a:endParaRPr 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3631049741970659E-2"/>
              <c:y val="0.1025694888845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05579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95152598678788"/>
          <c:y val="5.292961268354969E-2"/>
          <c:w val="0.80198904484765476"/>
          <c:h val="0.1679235413594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comparison_paper!$B$28</c:f>
              <c:strCache>
                <c:ptCount val="1"/>
                <c:pt idx="0">
                  <c:v>XeonE5-1650v4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5.9523809523809521E-3"/>
                  <c:y val="1.1904761904761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C8-7C47-B9C7-1269A445D6AF}"/>
                </c:ext>
              </c:extLst>
            </c:dLbl>
            <c:dLbl>
              <c:idx val="14"/>
              <c:layout>
                <c:manualLayout>
                  <c:x val="-3.9682539682541138E-3"/>
                  <c:y val="3.968253968253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C8-7C47-B9C7-1269A445D6A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comparison_paper!$C$28:$Q$28</c:f>
              <c:numCache>
                <c:formatCode>0.00</c:formatCode>
                <c:ptCount val="15"/>
                <c:pt idx="0">
                  <c:v>77.086672870857143</c:v>
                </c:pt>
                <c:pt idx="1">
                  <c:v>82.216381576785722</c:v>
                </c:pt>
                <c:pt idx="2">
                  <c:v>74.399891471290317</c:v>
                </c:pt>
                <c:pt idx="3">
                  <c:v>86.551426573737373</c:v>
                </c:pt>
                <c:pt idx="4">
                  <c:v>70.374066621540308</c:v>
                </c:pt>
                <c:pt idx="5">
                  <c:v>92.629310667509884</c:v>
                </c:pt>
                <c:pt idx="6">
                  <c:v>107.26832260329411</c:v>
                </c:pt>
                <c:pt idx="7">
                  <c:v>113.46840861862614</c:v>
                </c:pt>
                <c:pt idx="8">
                  <c:v>114.71441141840491</c:v>
                </c:pt>
                <c:pt idx="9">
                  <c:v>109.30518226426373</c:v>
                </c:pt>
                <c:pt idx="10">
                  <c:v>116.22108259815069</c:v>
                </c:pt>
                <c:pt idx="11">
                  <c:v>117.22735292325517</c:v>
                </c:pt>
                <c:pt idx="12">
                  <c:v>114.54900601365334</c:v>
                </c:pt>
                <c:pt idx="13">
                  <c:v>121.11908747657024</c:v>
                </c:pt>
                <c:pt idx="14">
                  <c:v>121.83327658453112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A-5F46-A46A-ABB4CE397773}"/>
            </c:ext>
          </c:extLst>
        </c:ser>
        <c:ser>
          <c:idx val="1"/>
          <c:order val="1"/>
          <c:tx>
            <c:strRef>
              <c:f>comparison_paper!$B$29</c:f>
              <c:strCache>
                <c:ptCount val="1"/>
                <c:pt idx="0">
                  <c:v>XeonE-2278G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comparison_paper!$C$29:$Q$29</c:f>
              <c:numCache>
                <c:formatCode>0.00</c:formatCode>
                <c:ptCount val="15"/>
                <c:pt idx="0">
                  <c:v>182.29956422162164</c:v>
                </c:pt>
                <c:pt idx="1">
                  <c:v>197.60160378969957</c:v>
                </c:pt>
                <c:pt idx="2">
                  <c:v>200.55622918347828</c:v>
                </c:pt>
                <c:pt idx="3">
                  <c:v>218.30805683566876</c:v>
                </c:pt>
                <c:pt idx="4">
                  <c:v>233.92339744999998</c:v>
                </c:pt>
                <c:pt idx="5">
                  <c:v>240.36118562953845</c:v>
                </c:pt>
                <c:pt idx="6">
                  <c:v>287.93076067199996</c:v>
                </c:pt>
                <c:pt idx="7">
                  <c:v>284.97027813380157</c:v>
                </c:pt>
                <c:pt idx="8">
                  <c:v>285.47250475114504</c:v>
                </c:pt>
                <c:pt idx="9">
                  <c:v>292.55210547199999</c:v>
                </c:pt>
                <c:pt idx="10">
                  <c:v>287.59793320898308</c:v>
                </c:pt>
                <c:pt idx="11">
                  <c:v>290.56352433969226</c:v>
                </c:pt>
                <c:pt idx="12">
                  <c:v>291.22628647538983</c:v>
                </c:pt>
                <c:pt idx="13">
                  <c:v>299.0899915237755</c:v>
                </c:pt>
                <c:pt idx="14">
                  <c:v>304.26756121110884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A-5F46-A46A-ABB4CE39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35135"/>
        <c:axId val="1060458143"/>
      </c:barChart>
      <c:catAx>
        <c:axId val="60833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5753540194827425"/>
              <c:y val="0.92076156496062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0458143"/>
        <c:crosses val="autoZero"/>
        <c:auto val="1"/>
        <c:lblAlgn val="ctr"/>
        <c:lblOffset val="100"/>
        <c:noMultiLvlLbl val="0"/>
      </c:catAx>
      <c:valAx>
        <c:axId val="10604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GFLOPS ( Single Precision)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33513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comparison_paper!$B$34</c:f>
              <c:strCache>
                <c:ptCount val="1"/>
                <c:pt idx="0">
                  <c:v>XeonE5-1650v4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comparison_paper!$C$34:$Q$34</c:f>
              <c:numCache>
                <c:formatCode>General</c:formatCode>
                <c:ptCount val="15"/>
                <c:pt idx="0">
                  <c:v>90.857142857142861</c:v>
                </c:pt>
                <c:pt idx="1">
                  <c:v>93.392857142857153</c:v>
                </c:pt>
                <c:pt idx="2">
                  <c:v>83.709677419354833</c:v>
                </c:pt>
                <c:pt idx="3">
                  <c:v>112.62626262626263</c:v>
                </c:pt>
                <c:pt idx="4">
                  <c:v>84.235860409145602</c:v>
                </c:pt>
                <c:pt idx="5">
                  <c:v>106.40316205533597</c:v>
                </c:pt>
                <c:pt idx="6">
                  <c:v>158.0392156862745</c:v>
                </c:pt>
                <c:pt idx="7">
                  <c:v>152.8145896656535</c:v>
                </c:pt>
                <c:pt idx="8">
                  <c:v>155.34969325153375</c:v>
                </c:pt>
                <c:pt idx="9">
                  <c:v>164.30769230769232</c:v>
                </c:pt>
                <c:pt idx="10">
                  <c:v>165.34931506849315</c:v>
                </c:pt>
                <c:pt idx="11">
                  <c:v>177.9344827586207</c:v>
                </c:pt>
                <c:pt idx="12">
                  <c:v>145.18666666666667</c:v>
                </c:pt>
                <c:pt idx="13">
                  <c:v>172.31818181818181</c:v>
                </c:pt>
                <c:pt idx="14">
                  <c:v>199.63692946058092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3-694B-8A14-A8EFC20D4E12}"/>
            </c:ext>
          </c:extLst>
        </c:ser>
        <c:ser>
          <c:idx val="1"/>
          <c:order val="1"/>
          <c:tx>
            <c:strRef>
              <c:f>comparison_paper!$B$35</c:f>
              <c:strCache>
                <c:ptCount val="1"/>
                <c:pt idx="0">
                  <c:v>XeonE-2278G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comparison_paper!$C$35:$Q$35</c:f>
              <c:numCache>
                <c:formatCode>General</c:formatCode>
                <c:ptCount val="15"/>
                <c:pt idx="0">
                  <c:v>121.62162162162163</c:v>
                </c:pt>
                <c:pt idx="1">
                  <c:v>126.1802575107296</c:v>
                </c:pt>
                <c:pt idx="2">
                  <c:v>130.21739130434784</c:v>
                </c:pt>
                <c:pt idx="3">
                  <c:v>155.4140127388535</c:v>
                </c:pt>
                <c:pt idx="4">
                  <c:v>159.80000000000001</c:v>
                </c:pt>
                <c:pt idx="5">
                  <c:v>168.51282051282053</c:v>
                </c:pt>
                <c:pt idx="6">
                  <c:v>270.31578947368422</c:v>
                </c:pt>
                <c:pt idx="7">
                  <c:v>240.33587786259542</c:v>
                </c:pt>
                <c:pt idx="8">
                  <c:v>268.25954198473283</c:v>
                </c:pt>
                <c:pt idx="9">
                  <c:v>241</c:v>
                </c:pt>
                <c:pt idx="10">
                  <c:v>266.71186440677968</c:v>
                </c:pt>
                <c:pt idx="11">
                  <c:v>307.88888888888891</c:v>
                </c:pt>
                <c:pt idx="12">
                  <c:v>252.23728813559322</c:v>
                </c:pt>
                <c:pt idx="13">
                  <c:v>305.42857142857144</c:v>
                </c:pt>
                <c:pt idx="14">
                  <c:v>383.71502590673578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3-694B-8A14-A8EFC20D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24656"/>
        <c:axId val="355204847"/>
      </c:barChart>
      <c:catAx>
        <c:axId val="20475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479472878390201"/>
              <c:y val="0.92146825396825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204847"/>
        <c:crosses val="autoZero"/>
        <c:auto val="1"/>
        <c:lblAlgn val="ctr"/>
        <c:lblOffset val="100"/>
        <c:noMultiLvlLbl val="0"/>
      </c:catAx>
      <c:valAx>
        <c:axId val="3552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Speed up</a:t>
                </a:r>
                <a:br>
                  <a:rPr lang="en-US"/>
                </a:br>
                <a:r>
                  <a:rPr lang="en-US" baseline="0"/>
                  <a:t> </a:t>
                </a:r>
                <a:r>
                  <a:rPr lang="en-US"/>
                  <a:t>(Over original program)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75246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'comparison_paper (2)'!$B$34</c:f>
              <c:strCache>
                <c:ptCount val="1"/>
                <c:pt idx="0">
                  <c:v>Optimized BPMax (Xeon E5-1650v4)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(2)'!$C$34:$G$34</c:f>
              <c:numCache>
                <c:formatCode>General</c:formatCode>
                <c:ptCount val="5"/>
                <c:pt idx="0">
                  <c:v>92.844364937388193</c:v>
                </c:pt>
                <c:pt idx="1">
                  <c:v>106.82539682539682</c:v>
                </c:pt>
                <c:pt idx="2">
                  <c:v>156.73434018321367</c:v>
                </c:pt>
                <c:pt idx="3">
                  <c:v>178.22948328267478</c:v>
                </c:pt>
                <c:pt idx="4">
                  <c:v>200.46875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F-2646-9288-6F8A584616F6}"/>
            </c:ext>
          </c:extLst>
        </c:ser>
        <c:ser>
          <c:idx val="1"/>
          <c:order val="1"/>
          <c:tx>
            <c:strRef>
              <c:f>'comparison_paper (2)'!$B$35</c:f>
              <c:strCache>
                <c:ptCount val="1"/>
                <c:pt idx="0">
                  <c:v>Optimized BPMax (Xeon E-2278G)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(2)'!$C$35:$G$35</c:f>
              <c:numCache>
                <c:formatCode>General</c:formatCode>
                <c:ptCount val="5"/>
                <c:pt idx="0">
                  <c:v>132.22958057395144</c:v>
                </c:pt>
                <c:pt idx="1">
                  <c:v>169.20700308959835</c:v>
                </c:pt>
                <c:pt idx="2">
                  <c:v>274.546875</c:v>
                </c:pt>
                <c:pt idx="3">
                  <c:v>317.27144618636601</c:v>
                </c:pt>
                <c:pt idx="4">
                  <c:v>393.6061652936487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F-2646-9288-6F8A5846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24656"/>
        <c:axId val="355204847"/>
      </c:barChart>
      <c:catAx>
        <c:axId val="20475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3916256441590484"/>
              <c:y val="0.88771288082660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204847"/>
        <c:crosses val="autoZero"/>
        <c:auto val="1"/>
        <c:lblAlgn val="ctr"/>
        <c:lblOffset val="100"/>
        <c:noMultiLvlLbl val="0"/>
      </c:catAx>
      <c:valAx>
        <c:axId val="3552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Speedup</a:t>
                </a:r>
                <a:br>
                  <a:rPr lang="en-US"/>
                </a:br>
                <a:r>
                  <a:rPr lang="en-US" baseline="0"/>
                  <a:t> </a:t>
                </a:r>
                <a:r>
                  <a:rPr lang="en-US"/>
                  <a:t>(Over original program)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75246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35992375953009E-2"/>
          <c:y val="0.12513171964615535"/>
          <c:w val="0.91765130921134863"/>
          <c:h val="0.67634976183532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paper_best_tile!$D$32</c:f>
              <c:strCache>
                <c:ptCount val="1"/>
                <c:pt idx="0">
                  <c:v>bpmax coarse-grain</c:v>
                </c:pt>
              </c:strCache>
            </c:strRef>
          </c:tx>
          <c:spPr>
            <a:solidFill>
              <a:srgbClr val="FF0208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paper_best_tile!$E$32:$S$32</c:f>
              <c:numCache>
                <c:formatCode>0.00</c:formatCode>
                <c:ptCount val="15"/>
                <c:pt idx="0">
                  <c:v>49.843260188087775</c:v>
                </c:pt>
                <c:pt idx="1">
                  <c:v>53.696098562628336</c:v>
                </c:pt>
                <c:pt idx="2">
                  <c:v>55.627009646302248</c:v>
                </c:pt>
                <c:pt idx="3">
                  <c:v>51.382488479262676</c:v>
                </c:pt>
                <c:pt idx="4">
                  <c:v>51.546391752577321</c:v>
                </c:pt>
                <c:pt idx="5">
                  <c:v>51.168979281505415</c:v>
                </c:pt>
                <c:pt idx="6">
                  <c:v>26.33986928104575</c:v>
                </c:pt>
                <c:pt idx="7">
                  <c:v>23.275925925925925</c:v>
                </c:pt>
                <c:pt idx="8">
                  <c:v>24.656280428432328</c:v>
                </c:pt>
                <c:pt idx="9">
                  <c:v>24.272727272727273</c:v>
                </c:pt>
                <c:pt idx="10">
                  <c:v>22.415041782729805</c:v>
                </c:pt>
                <c:pt idx="11">
                  <c:v>23.583638025594151</c:v>
                </c:pt>
                <c:pt idx="12">
                  <c:v>19.479427549194991</c:v>
                </c:pt>
                <c:pt idx="13">
                  <c:v>21.4511316872428</c:v>
                </c:pt>
                <c:pt idx="14">
                  <c:v>24.189291101055808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4-B349-BDDA-994FBC7DA1FA}"/>
            </c:ext>
          </c:extLst>
        </c:ser>
        <c:ser>
          <c:idx val="1"/>
          <c:order val="1"/>
          <c:tx>
            <c:strRef>
              <c:f>paper_best_tile!$D$33</c:f>
              <c:strCache>
                <c:ptCount val="1"/>
                <c:pt idx="0">
                  <c:v>bpmax fine-grain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paper_best_tile!$E$33:$S$33</c:f>
              <c:numCache>
                <c:formatCode>0.00</c:formatCode>
                <c:ptCount val="15"/>
                <c:pt idx="0">
                  <c:v>29.775280898876407</c:v>
                </c:pt>
                <c:pt idx="1">
                  <c:v>34.385272846811304</c:v>
                </c:pt>
                <c:pt idx="2">
                  <c:v>37.164339419978518</c:v>
                </c:pt>
                <c:pt idx="3">
                  <c:v>36.829066886870358</c:v>
                </c:pt>
                <c:pt idx="4">
                  <c:v>40.50925925925926</c:v>
                </c:pt>
                <c:pt idx="5">
                  <c:v>42.387025665249567</c:v>
                </c:pt>
                <c:pt idx="6">
                  <c:v>38.38095238095238</c:v>
                </c:pt>
                <c:pt idx="7">
                  <c:v>43.341379310344827</c:v>
                </c:pt>
                <c:pt idx="8">
                  <c:v>47.777358490566037</c:v>
                </c:pt>
                <c:pt idx="9">
                  <c:v>31.544303797468356</c:v>
                </c:pt>
                <c:pt idx="10">
                  <c:v>37.197226502311246</c:v>
                </c:pt>
                <c:pt idx="11">
                  <c:v>44.028156996587029</c:v>
                </c:pt>
                <c:pt idx="12">
                  <c:v>20.820267686424476</c:v>
                </c:pt>
                <c:pt idx="13">
                  <c:v>28.252710027100271</c:v>
                </c:pt>
                <c:pt idx="14">
                  <c:v>34.292587312900928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4-B349-BDDA-994FBC7DA1FA}"/>
            </c:ext>
          </c:extLst>
        </c:ser>
        <c:ser>
          <c:idx val="2"/>
          <c:order val="2"/>
          <c:tx>
            <c:strRef>
              <c:f>paper_best_tile!$D$34</c:f>
              <c:strCache>
                <c:ptCount val="1"/>
                <c:pt idx="0">
                  <c:v>bpmax hybrid-schedule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paper_best_tile!$E$34:$S$34</c:f>
              <c:numCache>
                <c:formatCode>0.00</c:formatCode>
                <c:ptCount val="15"/>
                <c:pt idx="0">
                  <c:v>66.25</c:v>
                </c:pt>
                <c:pt idx="1">
                  <c:v>66.794380587484042</c:v>
                </c:pt>
                <c:pt idx="2">
                  <c:v>67.01097482246611</c:v>
                </c:pt>
                <c:pt idx="3">
                  <c:v>74.333333333333329</c:v>
                </c:pt>
                <c:pt idx="4">
                  <c:v>74.507716870675893</c:v>
                </c:pt>
                <c:pt idx="5">
                  <c:v>73.411508044723206</c:v>
                </c:pt>
                <c:pt idx="6">
                  <c:v>67.267568018694718</c:v>
                </c:pt>
                <c:pt idx="7">
                  <c:v>71.937957875457883</c:v>
                </c:pt>
                <c:pt idx="8">
                  <c:v>76.495757677051799</c:v>
                </c:pt>
                <c:pt idx="9">
                  <c:v>60.27573974038539</c:v>
                </c:pt>
                <c:pt idx="10">
                  <c:v>65.028014222605321</c:v>
                </c:pt>
                <c:pt idx="11">
                  <c:v>73.013739334682271</c:v>
                </c:pt>
                <c:pt idx="12">
                  <c:v>39.028673835125446</c:v>
                </c:pt>
                <c:pt idx="13">
                  <c:v>47.549600912200681</c:v>
                </c:pt>
                <c:pt idx="14">
                  <c:v>66.179504814305361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4-B349-BDDA-994FBC7DA1FA}"/>
            </c:ext>
          </c:extLst>
        </c:ser>
        <c:ser>
          <c:idx val="3"/>
          <c:order val="3"/>
          <c:tx>
            <c:strRef>
              <c:f>paper_best_tile!$D$35</c:f>
              <c:strCache>
                <c:ptCount val="1"/>
                <c:pt idx="0">
                  <c:v>bpmax hybrid (partially tiled)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34-B349-BDDA-994FBC7DA1FA}"/>
              </c:ext>
            </c:extLst>
          </c:dPt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paper_best_tile!$E$35:$S$35</c:f>
              <c:numCache>
                <c:formatCode>0.00</c:formatCode>
                <c:ptCount val="15"/>
                <c:pt idx="0">
                  <c:v>76.811594202898561</c:v>
                </c:pt>
                <c:pt idx="1">
                  <c:v>81.464174454828665</c:v>
                </c:pt>
                <c:pt idx="2">
                  <c:v>83.709677419354833</c:v>
                </c:pt>
                <c:pt idx="3">
                  <c:v>82.592592592592581</c:v>
                </c:pt>
                <c:pt idx="4">
                  <c:v>84.235860409145602</c:v>
                </c:pt>
                <c:pt idx="5">
                  <c:v>87.715868361029649</c:v>
                </c:pt>
                <c:pt idx="6">
                  <c:v>76.181474480151238</c:v>
                </c:pt>
                <c:pt idx="7">
                  <c:v>79.7373596396625</c:v>
                </c:pt>
                <c:pt idx="8">
                  <c:v>87.017182130584189</c:v>
                </c:pt>
                <c:pt idx="9">
                  <c:v>72.582524271844662</c:v>
                </c:pt>
                <c:pt idx="10">
                  <c:v>84.705263157894734</c:v>
                </c:pt>
                <c:pt idx="11">
                  <c:v>99.232692307692304</c:v>
                </c:pt>
                <c:pt idx="12">
                  <c:v>61.174157303370784</c:v>
                </c:pt>
                <c:pt idx="13">
                  <c:v>85.804526748971199</c:v>
                </c:pt>
                <c:pt idx="14">
                  <c:v>107.75475923852184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34-B349-BDDA-994FBC7DA1FA}"/>
            </c:ext>
          </c:extLst>
        </c:ser>
        <c:ser>
          <c:idx val="4"/>
          <c:order val="4"/>
          <c:tx>
            <c:strRef>
              <c:f>paper_best_tile!$D$36</c:f>
              <c:strCache>
                <c:ptCount val="1"/>
                <c:pt idx="0">
                  <c:v>bpmax hybrid (fully tiled)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paper_best_tile!$E$36:$S$36</c:f>
              <c:numCache>
                <c:formatCode>0.00</c:formatCode>
                <c:ptCount val="15"/>
                <c:pt idx="0">
                  <c:v>92.441860465116278</c:v>
                </c:pt>
                <c:pt idx="1">
                  <c:v>94.404332129963905</c:v>
                </c:pt>
                <c:pt idx="2">
                  <c:v>94.621695533272558</c:v>
                </c:pt>
                <c:pt idx="3">
                  <c:v>115.24547803617571</c:v>
                </c:pt>
                <c:pt idx="4">
                  <c:v>111.02299762093577</c:v>
                </c:pt>
                <c:pt idx="5">
                  <c:v>107.68</c:v>
                </c:pt>
                <c:pt idx="6">
                  <c:v>160.23856858846921</c:v>
                </c:pt>
                <c:pt idx="7">
                  <c:v>154.05074151244025</c:v>
                </c:pt>
                <c:pt idx="8">
                  <c:v>157.113606750636</c:v>
                </c:pt>
                <c:pt idx="9">
                  <c:v>165.8385093167702</c:v>
                </c:pt>
                <c:pt idx="10">
                  <c:v>165.12311901504791</c:v>
                </c:pt>
                <c:pt idx="11">
                  <c:v>177.99586064160056</c:v>
                </c:pt>
                <c:pt idx="12">
                  <c:v>145.57486631016044</c:v>
                </c:pt>
                <c:pt idx="13">
                  <c:v>172.31818181818181</c:v>
                </c:pt>
                <c:pt idx="14">
                  <c:v>202.15336134453781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9-8F40-87A9-86F5737A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70479"/>
        <c:axId val="185182687"/>
      </c:barChart>
      <c:catAx>
        <c:axId val="18557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620945819272592"/>
              <c:y val="0.8910447652376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182687"/>
        <c:crosses val="autoZero"/>
        <c:auto val="1"/>
        <c:lblAlgn val="ctr"/>
        <c:lblOffset val="100"/>
        <c:noMultiLvlLbl val="0"/>
      </c:catAx>
      <c:valAx>
        <c:axId val="185182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Speedup</a:t>
                </a:r>
              </a:p>
              <a:p>
                <a:pPr>
                  <a:defRPr sz="1400"/>
                </a:pPr>
                <a:r>
                  <a:rPr lang="en-US" sz="1400" baseline="0"/>
                  <a:t> </a:t>
                </a:r>
                <a:r>
                  <a:rPr lang="en-US" sz="1400"/>
                  <a:t>(Over original program)</a:t>
                </a:r>
              </a:p>
            </c:rich>
          </c:tx>
          <c:layout>
            <c:manualLayout>
              <c:xMode val="edge"/>
              <c:yMode val="edge"/>
              <c:x val="6.9444444444444441E-3"/>
              <c:y val="9.7007874015748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57047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1706661667296E-2"/>
          <c:y val="0.1221888670166229"/>
          <c:w val="0.92211559492563433"/>
          <c:h val="0.7049253608923884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paper_best_tile!$D$24</c:f>
              <c:strCache>
                <c:ptCount val="1"/>
                <c:pt idx="0">
                  <c:v>bpmax coarse-grain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paper_best_tile!$E$24:$S$24</c:f>
              <c:numCache>
                <c:formatCode>0.00</c:formatCode>
                <c:ptCount val="15"/>
                <c:pt idx="0">
                  <c:v>42.288927123510973</c:v>
                </c:pt>
                <c:pt idx="1">
                  <c:v>47.270198853182748</c:v>
                </c:pt>
                <c:pt idx="2">
                  <c:v>49.440442349624867</c:v>
                </c:pt>
                <c:pt idx="3">
                  <c:v>39.486595533640553</c:v>
                </c:pt>
                <c:pt idx="4">
                  <c:v>43.06395387518409</c:v>
                </c:pt>
                <c:pt idx="5">
                  <c:v>44.545173158867136</c:v>
                </c:pt>
                <c:pt idx="6">
                  <c:v>17.878053767215686</c:v>
                </c:pt>
                <c:pt idx="7">
                  <c:v>17.282919646077779</c:v>
                </c:pt>
                <c:pt idx="8">
                  <c:v>18.206863740214217</c:v>
                </c:pt>
                <c:pt idx="9">
                  <c:v>16.147356470857144</c:v>
                </c:pt>
                <c:pt idx="10">
                  <c:v>15.755132831318479</c:v>
                </c:pt>
                <c:pt idx="11">
                  <c:v>15.537446228402192</c:v>
                </c:pt>
                <c:pt idx="12">
                  <c:v>15.368829071599286</c:v>
                </c:pt>
                <c:pt idx="13">
                  <c:v>15.077581877227367</c:v>
                </c:pt>
                <c:pt idx="14">
                  <c:v>14.762101386059326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C-CB40-A4A8-80188C2D78F3}"/>
            </c:ext>
          </c:extLst>
        </c:ser>
        <c:ser>
          <c:idx val="0"/>
          <c:order val="1"/>
          <c:tx>
            <c:strRef>
              <c:f>paper_best_tile!$D$25</c:f>
              <c:strCache>
                <c:ptCount val="1"/>
                <c:pt idx="0">
                  <c:v>bpmax fine-grain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paper_best_tile!$E$25:$S$25</c:f>
              <c:numCache>
                <c:formatCode>0.00</c:formatCode>
                <c:ptCount val="15"/>
                <c:pt idx="0">
                  <c:v>25.262486427715359</c:v>
                </c:pt>
                <c:pt idx="1">
                  <c:v>30.270331152531227</c:v>
                </c:pt>
                <c:pt idx="2">
                  <c:v>33.03110111865378</c:v>
                </c:pt>
                <c:pt idx="3">
                  <c:v>28.302530902725021</c:v>
                </c:pt>
                <c:pt idx="4">
                  <c:v>33.843084121817128</c:v>
                </c:pt>
                <c:pt idx="5">
                  <c:v>36.900040306849313</c:v>
                </c:pt>
                <c:pt idx="6">
                  <c:v>26.050878346514285</c:v>
                </c:pt>
                <c:pt idx="7">
                  <c:v>32.181988306489657</c:v>
                </c:pt>
                <c:pt idx="8">
                  <c:v>35.280092568301889</c:v>
                </c:pt>
                <c:pt idx="9">
                  <c:v>20.984750181535865</c:v>
                </c:pt>
                <c:pt idx="10">
                  <c:v>26.145266655362096</c:v>
                </c:pt>
                <c:pt idx="11">
                  <c:v>29.006768214798633</c:v>
                </c:pt>
                <c:pt idx="12">
                  <c:v>16.426721703678776</c:v>
                </c:pt>
                <c:pt idx="13">
                  <c:v>19.858278570006775</c:v>
                </c:pt>
                <c:pt idx="14">
                  <c:v>20.92788286305916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C-CB40-A4A8-80188C2D78F3}"/>
            </c:ext>
          </c:extLst>
        </c:ser>
        <c:ser>
          <c:idx val="1"/>
          <c:order val="2"/>
          <c:tx>
            <c:strRef>
              <c:f>paper_best_tile!$D$26</c:f>
              <c:strCache>
                <c:ptCount val="1"/>
                <c:pt idx="0">
                  <c:v>bpmax hybrid-schedule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paper_best_tile!$E$26:$S$26</c:f>
              <c:numCache>
                <c:formatCode>0.00</c:formatCode>
                <c:ptCount val="15"/>
                <c:pt idx="0">
                  <c:v>56.209032301666674</c:v>
                </c:pt>
                <c:pt idx="1">
                  <c:v>58.800988100893996</c:v>
                </c:pt>
                <c:pt idx="2">
                  <c:v>59.558337911168493</c:v>
                </c:pt>
                <c:pt idx="3">
                  <c:v>57.123941538666664</c:v>
                </c:pt>
                <c:pt idx="4">
                  <c:v>62.246779523682811</c:v>
                </c:pt>
                <c:pt idx="5">
                  <c:v>63.908414504717747</c:v>
                </c:pt>
                <c:pt idx="6">
                  <c:v>45.657523391487231</c:v>
                </c:pt>
                <c:pt idx="7">
                  <c:v>53.415617038015114</c:v>
                </c:pt>
                <c:pt idx="8">
                  <c:v>56.48653456765863</c:v>
                </c:pt>
                <c:pt idx="9">
                  <c:v>40.098248754527134</c:v>
                </c:pt>
                <c:pt idx="10">
                  <c:v>45.707030652219593</c:v>
                </c:pt>
                <c:pt idx="11">
                  <c:v>48.103140304987754</c:v>
                </c:pt>
                <c:pt idx="12">
                  <c:v>30.792743552057349</c:v>
                </c:pt>
                <c:pt idx="13">
                  <c:v>33.421686624093503</c:v>
                </c:pt>
                <c:pt idx="14">
                  <c:v>40.387647395972493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C-CB40-A4A8-80188C2D78F3}"/>
            </c:ext>
          </c:extLst>
        </c:ser>
        <c:ser>
          <c:idx val="2"/>
          <c:order val="3"/>
          <c:tx>
            <c:strRef>
              <c:f>paper_best_tile!$D$27</c:f>
              <c:strCache>
                <c:ptCount val="1"/>
                <c:pt idx="0">
                  <c:v>bpmax hybrid (partially tiled)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51-6941-BD28-BEFE8653B1C6}"/>
              </c:ext>
            </c:extLst>
          </c:dPt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paper_best_tile!$E$27:$S$27</c:f>
              <c:numCache>
                <c:formatCode>0.00</c:formatCode>
                <c:ptCount val="15"/>
                <c:pt idx="0">
                  <c:v>65.169892523671507</c:v>
                </c:pt>
                <c:pt idx="1">
                  <c:v>71.715223805295949</c:v>
                </c:pt>
                <c:pt idx="2">
                  <c:v>74.399891471290317</c:v>
                </c:pt>
                <c:pt idx="3">
                  <c:v>63.471046154074067</c:v>
                </c:pt>
                <c:pt idx="4">
                  <c:v>70.374066621540308</c:v>
                </c:pt>
                <c:pt idx="5">
                  <c:v>76.36108047859237</c:v>
                </c:pt>
                <c:pt idx="6">
                  <c:v>51.707792559243856</c:v>
                </c:pt>
                <c:pt idx="7">
                  <c:v>59.206855350390164</c:v>
                </c:pt>
                <c:pt idx="8">
                  <c:v>64.255838698281792</c:v>
                </c:pt>
                <c:pt idx="9">
                  <c:v>48.285298961398063</c:v>
                </c:pt>
                <c:pt idx="10">
                  <c:v>59.537817752035089</c:v>
                </c:pt>
                <c:pt idx="11">
                  <c:v>65.376792976430764</c:v>
                </c:pt>
                <c:pt idx="12">
                  <c:v>48.26503062373034</c:v>
                </c:pt>
                <c:pt idx="13">
                  <c:v>60.310327508909467</c:v>
                </c:pt>
                <c:pt idx="14">
                  <c:v>65.759954438683096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C-CB40-A4A8-80188C2D78F3}"/>
            </c:ext>
          </c:extLst>
        </c:ser>
        <c:ser>
          <c:idx val="3"/>
          <c:order val="4"/>
          <c:tx>
            <c:strRef>
              <c:f>paper_best_tile!$D$28</c:f>
              <c:strCache>
                <c:ptCount val="1"/>
                <c:pt idx="0">
                  <c:v>bpmax hybrid (fully tiled)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paper_best_tile!$E$28:$S$28</c:f>
              <c:numCache>
                <c:formatCode>0.00</c:formatCode>
                <c:ptCount val="15"/>
                <c:pt idx="0">
                  <c:v>78.4312078627907</c:v>
                </c:pt>
                <c:pt idx="1">
                  <c:v>83.10681170216607</c:v>
                </c:pt>
                <c:pt idx="2">
                  <c:v>84.098327643026423</c:v>
                </c:pt>
                <c:pt idx="3">
                  <c:v>88.56425044754522</c:v>
                </c:pt>
                <c:pt idx="4">
                  <c:v>92.753131423473434</c:v>
                </c:pt>
                <c:pt idx="5">
                  <c:v>93.740862395519997</c:v>
                </c:pt>
                <c:pt idx="6">
                  <c:v>108.76112232143142</c:v>
                </c:pt>
                <c:pt idx="7">
                  <c:v>114.38628029025617</c:v>
                </c:pt>
                <c:pt idx="8">
                  <c:v>116.01693281131726</c:v>
                </c:pt>
                <c:pt idx="9">
                  <c:v>110.32355352759539</c:v>
                </c:pt>
                <c:pt idx="10">
                  <c:v>116.06209342906979</c:v>
                </c:pt>
                <c:pt idx="11">
                  <c:v>117.2677900922525</c:v>
                </c:pt>
                <c:pt idx="12">
                  <c:v>114.85528677839574</c:v>
                </c:pt>
                <c:pt idx="13">
                  <c:v>121.11908747657024</c:v>
                </c:pt>
                <c:pt idx="14">
                  <c:v>123.36899015492438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CC-CB40-A4A8-80188C2D7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412735"/>
        <c:axId val="267689087"/>
      </c:barChart>
      <c:catAx>
        <c:axId val="26741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689087"/>
        <c:crosses val="autoZero"/>
        <c:auto val="1"/>
        <c:lblAlgn val="ctr"/>
        <c:lblOffset val="100"/>
        <c:noMultiLvlLbl val="0"/>
      </c:catAx>
      <c:valAx>
        <c:axId val="2676890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GFLOPS</a:t>
                </a:r>
              </a:p>
              <a:p>
                <a:pPr>
                  <a:defRPr sz="1400"/>
                </a:pPr>
                <a:r>
                  <a:rPr lang="en-US" sz="1400"/>
                  <a:t> (Single-precision)</a:t>
                </a:r>
              </a:p>
            </c:rich>
          </c:tx>
          <c:layout>
            <c:manualLayout>
              <c:xMode val="edge"/>
              <c:yMode val="edge"/>
              <c:x val="4.4192132233470821E-3"/>
              <c:y val="0.22774168853893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412735"/>
        <c:crosses val="autoZero"/>
        <c:crossBetween val="between"/>
        <c:majorUnit val="50"/>
      </c:valAx>
      <c:spPr>
        <a:noFill/>
        <a:ln w="6350">
          <a:noFill/>
        </a:ln>
        <a:effectLst/>
      </c:spPr>
    </c:plotArea>
    <c:legend>
      <c:legendPos val="t"/>
      <c:layout>
        <c:manualLayout>
          <c:xMode val="edge"/>
          <c:yMode val="edge"/>
          <c:x val="9.7222222222222224E-2"/>
          <c:y val="2.0833333333333332E-2"/>
          <c:w val="0.90277777777777779"/>
          <c:h val="9.2310258092738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15379327584056E-2"/>
          <c:y val="0.22236817753550037"/>
          <c:w val="0.90525133939443136"/>
          <c:h val="0.54885969782623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'E2278G _N_tile_24'!$D$29</c:f>
              <c:strCache>
                <c:ptCount val="1"/>
                <c:pt idx="0">
                  <c:v>bpmax original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'E2278G _N_tile_24'!$E$29:$S$29</c:f>
              <c:numCache>
                <c:formatCode>General</c:formatCode>
                <c:ptCount val="15"/>
                <c:pt idx="0">
                  <c:v>1.4989075280444446</c:v>
                </c:pt>
                <c:pt idx="1">
                  <c:v>1.5660263157482992</c:v>
                </c:pt>
                <c:pt idx="2">
                  <c:v>1.5401646982370618</c:v>
                </c:pt>
                <c:pt idx="3">
                  <c:v>1.4046870870163934</c:v>
                </c:pt>
                <c:pt idx="4">
                  <c:v>1.4638510478723403</c:v>
                </c:pt>
                <c:pt idx="5">
                  <c:v>1.4263673523359708</c:v>
                </c:pt>
                <c:pt idx="6">
                  <c:v>1.0651644183738318</c:v>
                </c:pt>
                <c:pt idx="7">
                  <c:v>1.1857167588466524</c:v>
                </c:pt>
                <c:pt idx="8">
                  <c:v>1.0641653327186842</c:v>
                </c:pt>
                <c:pt idx="9">
                  <c:v>1.2139091513360996</c:v>
                </c:pt>
                <c:pt idx="10">
                  <c:v>1.0783094852141586</c:v>
                </c:pt>
                <c:pt idx="11">
                  <c:v>0.94372851644071831</c:v>
                </c:pt>
                <c:pt idx="12">
                  <c:v>1.1545726986996372</c:v>
                </c:pt>
                <c:pt idx="13">
                  <c:v>0.97924693202358681</c:v>
                </c:pt>
                <c:pt idx="14">
                  <c:v>0.79295190614991162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2-4D40-8EC5-57C0BBD4A45A}"/>
            </c:ext>
          </c:extLst>
        </c:ser>
        <c:ser>
          <c:idx val="3"/>
          <c:order val="1"/>
          <c:tx>
            <c:strRef>
              <c:f>'E2278G _N_tile_24'!$D$33</c:f>
              <c:strCache>
                <c:ptCount val="1"/>
                <c:pt idx="0">
                  <c:v> [LT]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_N_tile_24'!$E$33:$S$33</c:f>
              <c:numCache>
                <c:formatCode>0.00</c:formatCode>
                <c:ptCount val="15"/>
                <c:pt idx="0">
                  <c:v>115.30057908034189</c:v>
                </c:pt>
                <c:pt idx="1">
                  <c:v>126.83518920936639</c:v>
                </c:pt>
                <c:pt idx="2">
                  <c:v>110.22206143894863</c:v>
                </c:pt>
                <c:pt idx="3">
                  <c:v>93.390640117711172</c:v>
                </c:pt>
                <c:pt idx="4">
                  <c:v>102.59798133771929</c:v>
                </c:pt>
                <c:pt idx="5">
                  <c:v>108.49636851333332</c:v>
                </c:pt>
                <c:pt idx="6">
                  <c:v>76.792314047838289</c:v>
                </c:pt>
                <c:pt idx="7">
                  <c:v>90.723987643452901</c:v>
                </c:pt>
                <c:pt idx="8">
                  <c:v>99.296102496946531</c:v>
                </c:pt>
                <c:pt idx="9">
                  <c:v>77.274484043256678</c:v>
                </c:pt>
                <c:pt idx="10">
                  <c:v>94.12702090935818</c:v>
                </c:pt>
                <c:pt idx="11">
                  <c:v>104.28200106669938</c:v>
                </c:pt>
                <c:pt idx="12">
                  <c:v>73.586085233610291</c:v>
                </c:pt>
                <c:pt idx="13">
                  <c:v>92.091300645123795</c:v>
                </c:pt>
                <c:pt idx="14">
                  <c:v>102.48453632416056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2-4D40-8EC5-57C0BBD4A45A}"/>
            </c:ext>
          </c:extLst>
        </c:ser>
        <c:ser>
          <c:idx val="1"/>
          <c:order val="2"/>
          <c:tx>
            <c:strRef>
              <c:f>'E2278G _N_tile_24'!$D$34</c:f>
              <c:strCache>
                <c:ptCount val="1"/>
                <c:pt idx="0">
                  <c:v>  [MPT]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_N_tile_24'!$E$34:$S$34</c:f>
              <c:numCache>
                <c:formatCode>0.00</c:formatCode>
                <c:ptCount val="15"/>
                <c:pt idx="0">
                  <c:v>34.413693245918367</c:v>
                </c:pt>
                <c:pt idx="1">
                  <c:v>30.639645308118901</c:v>
                </c:pt>
                <c:pt idx="2">
                  <c:v>29.124234060107334</c:v>
                </c:pt>
                <c:pt idx="3">
                  <c:v>49.962631083381929</c:v>
                </c:pt>
                <c:pt idx="4">
                  <c:v>44.607817972921431</c:v>
                </c:pt>
                <c:pt idx="5">
                  <c:v>41.018463708658111</c:v>
                </c:pt>
                <c:pt idx="6">
                  <c:v>85.899996641390132</c:v>
                </c:pt>
                <c:pt idx="7">
                  <c:v>79.633464622560368</c:v>
                </c:pt>
                <c:pt idx="8">
                  <c:v>79.354006484085446</c:v>
                </c:pt>
                <c:pt idx="9">
                  <c:v>81.481936426585108</c:v>
                </c:pt>
                <c:pt idx="10">
                  <c:v>80.938791563433128</c:v>
                </c:pt>
                <c:pt idx="11">
                  <c:v>79.561111058158318</c:v>
                </c:pt>
                <c:pt idx="12">
                  <c:v>96.169874451761203</c:v>
                </c:pt>
                <c:pt idx="13">
                  <c:v>95.205181308117048</c:v>
                </c:pt>
                <c:pt idx="14">
                  <c:v>94.10437478165035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2-4D40-8EC5-57C0BBD4A45A}"/>
            </c:ext>
          </c:extLst>
        </c:ser>
        <c:ser>
          <c:idx val="6"/>
          <c:order val="3"/>
          <c:tx>
            <c:strRef>
              <c:f>'E2278G _N_tile_24'!$D$37</c:f>
              <c:strCache>
                <c:ptCount val="1"/>
                <c:pt idx="0">
                  <c:v>  [MPT+RT]:v1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_N_tile_24'!$E$37:$S$37</c:f>
              <c:numCache>
                <c:formatCode>0.00</c:formatCode>
                <c:ptCount val="15"/>
                <c:pt idx="0">
                  <c:v>178.44137238624339</c:v>
                </c:pt>
                <c:pt idx="1">
                  <c:v>195.91988801276599</c:v>
                </c:pt>
                <c:pt idx="2">
                  <c:v>201.60809751835666</c:v>
                </c:pt>
                <c:pt idx="3">
                  <c:v>218.03031121628499</c:v>
                </c:pt>
                <c:pt idx="4">
                  <c:v>236.47735286089767</c:v>
                </c:pt>
                <c:pt idx="5">
                  <c:v>244.47335279449192</c:v>
                </c:pt>
                <c:pt idx="6">
                  <c:v>301.44833881243102</c:v>
                </c:pt>
                <c:pt idx="7">
                  <c:v>294.26083392867957</c:v>
                </c:pt>
                <c:pt idx="8">
                  <c:v>299.36677971821968</c:v>
                </c:pt>
                <c:pt idx="9">
                  <c:v>297.06043441787125</c:v>
                </c:pt>
                <c:pt idx="10">
                  <c:v>299.02157084781305</c:v>
                </c:pt>
                <c:pt idx="11">
                  <c:v>228.34605517060163</c:v>
                </c:pt>
                <c:pt idx="12">
                  <c:v>309.03508816633098</c:v>
                </c:pt>
                <c:pt idx="13">
                  <c:v>281.22907554238947</c:v>
                </c:pt>
                <c:pt idx="14">
                  <c:v>192.78936084617203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2-4D40-8EC5-57C0BBD4A45A}"/>
            </c:ext>
          </c:extLst>
        </c:ser>
        <c:ser>
          <c:idx val="5"/>
          <c:order val="4"/>
          <c:tx>
            <c:strRef>
              <c:f>'E2278G _N_tile_24'!$D$36</c:f>
              <c:strCache>
                <c:ptCount val="1"/>
                <c:pt idx="0">
                  <c:v>  [MPT+RT]:v2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_N_tile_24'!$E$36:$S$36</c:f>
              <c:numCache>
                <c:formatCode>0.00</c:formatCode>
                <c:ptCount val="15"/>
                <c:pt idx="0">
                  <c:v>182.29956422162164</c:v>
                </c:pt>
                <c:pt idx="1">
                  <c:v>198.45333484051724</c:v>
                </c:pt>
                <c:pt idx="2">
                  <c:v>202.93855130752308</c:v>
                </c:pt>
                <c:pt idx="3">
                  <c:v>217.20129862610898</c:v>
                </c:pt>
                <c:pt idx="4">
                  <c:v>234.48616424418603</c:v>
                </c:pt>
                <c:pt idx="5">
                  <c:v>240.26261635103543</c:v>
                </c:pt>
                <c:pt idx="6">
                  <c:v>297.64333257714901</c:v>
                </c:pt>
                <c:pt idx="7">
                  <c:v>285.91313672207593</c:v>
                </c:pt>
                <c:pt idx="8">
                  <c:v>286.53113888258906</c:v>
                </c:pt>
                <c:pt idx="9">
                  <c:v>291.25004644085266</c:v>
                </c:pt>
                <c:pt idx="10">
                  <c:v>288.20364935338682</c:v>
                </c:pt>
                <c:pt idx="11">
                  <c:v>292.77560670143652</c:v>
                </c:pt>
                <c:pt idx="12">
                  <c:v>296.41096643058245</c:v>
                </c:pt>
                <c:pt idx="13">
                  <c:v>299.51787420120581</c:v>
                </c:pt>
                <c:pt idx="14">
                  <c:v>306.88162019348232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2-4D40-8EC5-57C0BBD4A45A}"/>
            </c:ext>
          </c:extLst>
        </c:ser>
        <c:ser>
          <c:idx val="4"/>
          <c:order val="5"/>
          <c:tx>
            <c:strRef>
              <c:f>'E2278G _N_tile_24'!$D$35</c:f>
              <c:strCache>
                <c:ptCount val="1"/>
                <c:pt idx="0">
                  <c:v>  [MPT+RT]:v3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C2-4D40-8EC5-57C0BBD4A45A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C2-4D40-8EC5-57C0BBD4A45A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C2-4D40-8EC5-57C0BBD4A45A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9C2-4D40-8EC5-57C0BBD4A45A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C2-4D40-8EC5-57C0BBD4A45A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9C2-4D40-8EC5-57C0BBD4A45A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9C2-4D40-8EC5-57C0BBD4A45A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9C2-4D40-8EC5-57C0BBD4A45A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9C2-4D40-8EC5-57C0BBD4A45A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9C2-4D40-8EC5-57C0BBD4A45A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9C2-4D40-8EC5-57C0BBD4A45A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9C2-4D40-8EC5-57C0BBD4A45A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9C2-4D40-8EC5-57C0BBD4A45A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9C2-4D40-8EC5-57C0BBD4A45A}"/>
                </c:ext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9C2-4D40-8EC5-57C0BBD4A45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_N_tile_24'!$E$35:$S$35</c:f>
              <c:numCache>
                <c:formatCode>0.00</c:formatCode>
                <c:ptCount val="15"/>
                <c:pt idx="0">
                  <c:v>184.79681852602741</c:v>
                </c:pt>
                <c:pt idx="1">
                  <c:v>200.17901601304348</c:v>
                </c:pt>
                <c:pt idx="2">
                  <c:v>203.65533206269313</c:v>
                </c:pt>
                <c:pt idx="3">
                  <c:v>218.30805683566876</c:v>
                </c:pt>
                <c:pt idx="4">
                  <c:v>233.92339744999998</c:v>
                </c:pt>
                <c:pt idx="5">
                  <c:v>241.35134499361482</c:v>
                </c:pt>
                <c:pt idx="6">
                  <c:v>302.24775982143643</c:v>
                </c:pt>
                <c:pt idx="7">
                  <c:v>286.63318823347669</c:v>
                </c:pt>
                <c:pt idx="8">
                  <c:v>292.16326658125001</c:v>
                </c:pt>
                <c:pt idx="9">
                  <c:v>295.33169792304039</c:v>
                </c:pt>
                <c:pt idx="10">
                  <c:v>291.25091073343634</c:v>
                </c:pt>
                <c:pt idx="11">
                  <c:v>299.41811121846041</c:v>
                </c:pt>
                <c:pt idx="12">
                  <c:v>298.40831715956932</c:v>
                </c:pt>
                <c:pt idx="13">
                  <c:v>306.11821586767621</c:v>
                </c:pt>
                <c:pt idx="14">
                  <c:v>312.11075904195587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9C2-4D40-8EC5-57C0BBD4A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245456"/>
        <c:axId val="1013247136"/>
      </c:barChart>
      <c:catAx>
        <c:axId val="101324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6605143107111613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247136"/>
        <c:crosses val="autoZero"/>
        <c:auto val="1"/>
        <c:lblAlgn val="ctr"/>
        <c:lblOffset val="100"/>
        <c:noMultiLvlLbl val="0"/>
      </c:catAx>
      <c:valAx>
        <c:axId val="1013247136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GFLOPS</a:t>
                </a:r>
              </a:p>
              <a:p>
                <a:pPr>
                  <a:defRPr sz="1600"/>
                </a:pPr>
                <a:r>
                  <a:rPr lang="en-US" sz="1400"/>
                  <a:t> (Single</a:t>
                </a:r>
                <a:r>
                  <a:rPr lang="en-US" sz="1400" baseline="0"/>
                  <a:t> -</a:t>
                </a:r>
                <a:r>
                  <a:rPr lang="en-US" sz="1400"/>
                  <a:t>precision)</a:t>
                </a:r>
              </a:p>
            </c:rich>
          </c:tx>
          <c:layout>
            <c:manualLayout>
              <c:xMode val="edge"/>
              <c:yMode val="edge"/>
              <c:x val="7.3350987376577916E-3"/>
              <c:y val="0.18518518518518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2454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802430946131734E-2"/>
          <c:y val="6.4581230230836534E-2"/>
          <c:w val="0.91199475065616797"/>
          <c:h val="0.1193906050205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68428946381699E-2"/>
          <c:y val="0.24466316710411198"/>
          <c:w val="0.90274365704286963"/>
          <c:h val="0.52380838212531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'E2278G _N_tile_24'!$D$41</c:f>
              <c:strCache>
                <c:ptCount val="1"/>
                <c:pt idx="0">
                  <c:v>bpmax original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'E2278G _N_tile_24'!$E$41:$S$41</c:f>
              <c:numCache>
                <c:formatCode>0.00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8-ED49-B11C-8004A93F501B}"/>
            </c:ext>
          </c:extLst>
        </c:ser>
        <c:ser>
          <c:idx val="3"/>
          <c:order val="1"/>
          <c:tx>
            <c:strRef>
              <c:f>'E2278G _N_tile_24'!$D$45</c:f>
              <c:strCache>
                <c:ptCount val="1"/>
                <c:pt idx="0">
                  <c:v> [LT]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_N_tile_24'!$E$45:$S$45</c:f>
              <c:numCache>
                <c:formatCode>0.00</c:formatCode>
                <c:ptCount val="15"/>
                <c:pt idx="0">
                  <c:v>76.923076923076934</c:v>
                </c:pt>
                <c:pt idx="1">
                  <c:v>80.991735537190081</c:v>
                </c:pt>
                <c:pt idx="2">
                  <c:v>71.565113500597377</c:v>
                </c:pt>
                <c:pt idx="3">
                  <c:v>66.485013623978205</c:v>
                </c:pt>
                <c:pt idx="4">
                  <c:v>70.087719298245617</c:v>
                </c:pt>
                <c:pt idx="5">
                  <c:v>76.06481481481481</c:v>
                </c:pt>
                <c:pt idx="6">
                  <c:v>72.094329028635599</c:v>
                </c:pt>
                <c:pt idx="7">
                  <c:v>76.514046855254207</c:v>
                </c:pt>
                <c:pt idx="8">
                  <c:v>93.30890552811853</c:v>
                </c:pt>
                <c:pt idx="9">
                  <c:v>63.657551274083282</c:v>
                </c:pt>
                <c:pt idx="10">
                  <c:v>87.291285294280797</c:v>
                </c:pt>
                <c:pt idx="11">
                  <c:v>110.5</c:v>
                </c:pt>
                <c:pt idx="12">
                  <c:v>63.734475374732334</c:v>
                </c:pt>
                <c:pt idx="13">
                  <c:v>94.042981022998632</c:v>
                </c:pt>
                <c:pt idx="14">
                  <c:v>129.24432809773123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8-ED49-B11C-8004A93F501B}"/>
            </c:ext>
          </c:extLst>
        </c:ser>
        <c:ser>
          <c:idx val="2"/>
          <c:order val="2"/>
          <c:tx>
            <c:strRef>
              <c:f>'E2278G _N_tile_24'!$D$46</c:f>
              <c:strCache>
                <c:ptCount val="1"/>
                <c:pt idx="0">
                  <c:v>  [MPT]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_N_tile_24'!$E$46:$S$46</c:f>
              <c:numCache>
                <c:formatCode>0.00</c:formatCode>
                <c:ptCount val="15"/>
                <c:pt idx="0">
                  <c:v>22.95918367346939</c:v>
                </c:pt>
                <c:pt idx="1">
                  <c:v>19.565217391304348</c:v>
                </c:pt>
                <c:pt idx="2">
                  <c:v>18.909817952225612</c:v>
                </c:pt>
                <c:pt idx="3">
                  <c:v>35.568513119533527</c:v>
                </c:pt>
                <c:pt idx="4">
                  <c:v>30.472921434019835</c:v>
                </c:pt>
                <c:pt idx="5">
                  <c:v>28.757292882147024</c:v>
                </c:pt>
                <c:pt idx="6">
                  <c:v>80.644823615618122</c:v>
                </c:pt>
                <c:pt idx="7">
                  <c:v>67.160613214255235</c:v>
                </c:pt>
                <c:pt idx="8">
                  <c:v>74.569246003678018</c:v>
                </c:pt>
                <c:pt idx="9">
                  <c:v>67.123586914969138</c:v>
                </c:pt>
                <c:pt idx="10">
                  <c:v>75.060817579062842</c:v>
                </c:pt>
                <c:pt idx="11">
                  <c:v>84.305083159110055</c:v>
                </c:pt>
                <c:pt idx="12">
                  <c:v>83.294776119402997</c:v>
                </c:pt>
                <c:pt idx="13">
                  <c:v>97.222853801929361</c:v>
                </c:pt>
                <c:pt idx="14">
                  <c:v>118.67601811888379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8-ED49-B11C-8004A93F501B}"/>
            </c:ext>
          </c:extLst>
        </c:ser>
        <c:ser>
          <c:idx val="6"/>
          <c:order val="3"/>
          <c:tx>
            <c:strRef>
              <c:f>'E2278G _N_tile_24'!$D$49</c:f>
              <c:strCache>
                <c:ptCount val="1"/>
                <c:pt idx="0">
                  <c:v>  [MPT+RT]:v1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_N_tile_24'!$E$49:$S$49</c:f>
              <c:numCache>
                <c:formatCode>0.00</c:formatCode>
                <c:ptCount val="15"/>
                <c:pt idx="0">
                  <c:v>119.04761904761905</c:v>
                </c:pt>
                <c:pt idx="1">
                  <c:v>125.10638297872342</c:v>
                </c:pt>
                <c:pt idx="2">
                  <c:v>130.90034965034965</c:v>
                </c:pt>
                <c:pt idx="3">
                  <c:v>155.21628498727733</c:v>
                </c:pt>
                <c:pt idx="4">
                  <c:v>161.54468257177516</c:v>
                </c:pt>
                <c:pt idx="5">
                  <c:v>171.39578552055076</c:v>
                </c:pt>
                <c:pt idx="6">
                  <c:v>283.00639188891336</c:v>
                </c:pt>
                <c:pt idx="7">
                  <c:v>248.17127002144028</c:v>
                </c:pt>
                <c:pt idx="8">
                  <c:v>281.31604226705093</c:v>
                </c:pt>
                <c:pt idx="9">
                  <c:v>244.71389320272374</c:v>
                </c:pt>
                <c:pt idx="10">
                  <c:v>277.30588940189614</c:v>
                </c:pt>
                <c:pt idx="11">
                  <c:v>241.96159297147349</c:v>
                </c:pt>
                <c:pt idx="12">
                  <c:v>267.66187050359713</c:v>
                </c:pt>
                <c:pt idx="13">
                  <c:v>287.18913110224133</c:v>
                </c:pt>
                <c:pt idx="14">
                  <c:v>243.12869336835192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8-ED49-B11C-8004A93F501B}"/>
            </c:ext>
          </c:extLst>
        </c:ser>
        <c:ser>
          <c:idx val="5"/>
          <c:order val="4"/>
          <c:tx>
            <c:strRef>
              <c:f>'E2278G _N_tile_24'!$D$48</c:f>
              <c:strCache>
                <c:ptCount val="1"/>
                <c:pt idx="0">
                  <c:v>  [MPT+RT]:v2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_N_tile_24'!$E$48:$S$48</c:f>
              <c:numCache>
                <c:formatCode>0.00</c:formatCode>
                <c:ptCount val="15"/>
                <c:pt idx="0">
                  <c:v>121.62162162162163</c:v>
                </c:pt>
                <c:pt idx="1">
                  <c:v>126.72413793103449</c:v>
                </c:pt>
                <c:pt idx="2">
                  <c:v>131.7641882974043</c:v>
                </c:pt>
                <c:pt idx="3">
                  <c:v>154.62610899873258</c:v>
                </c:pt>
                <c:pt idx="4">
                  <c:v>160.18444266238973</c:v>
                </c:pt>
                <c:pt idx="5">
                  <c:v>168.44371539881072</c:v>
                </c:pt>
                <c:pt idx="6">
                  <c:v>279.43416757344937</c:v>
                </c:pt>
                <c:pt idx="7">
                  <c:v>241.13105814594698</c:v>
                </c:pt>
                <c:pt idx="8">
                  <c:v>269.25434429495232</c:v>
                </c:pt>
                <c:pt idx="9">
                  <c:v>239.92738346216913</c:v>
                </c:pt>
                <c:pt idx="10">
                  <c:v>267.27359195597529</c:v>
                </c:pt>
                <c:pt idx="11">
                  <c:v>310.23287057769818</c:v>
                </c:pt>
                <c:pt idx="12">
                  <c:v>256.72784984819214</c:v>
                </c:pt>
                <c:pt idx="13">
                  <c:v>305.86552217453504</c:v>
                </c:pt>
                <c:pt idx="14">
                  <c:v>387.01164321996697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E8-ED49-B11C-8004A93F501B}"/>
            </c:ext>
          </c:extLst>
        </c:ser>
        <c:ser>
          <c:idx val="4"/>
          <c:order val="5"/>
          <c:tx>
            <c:strRef>
              <c:f>'E2278G _N_tile_24'!$D$47</c:f>
              <c:strCache>
                <c:ptCount val="1"/>
                <c:pt idx="0">
                  <c:v>  [MPT+RT]:v3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_N_tile_24'!$E$47:$S$47</c:f>
              <c:numCache>
                <c:formatCode>0.00</c:formatCode>
                <c:ptCount val="15"/>
                <c:pt idx="0">
                  <c:v>123.28767123287672</c:v>
                </c:pt>
                <c:pt idx="1">
                  <c:v>127.82608695652175</c:v>
                </c:pt>
                <c:pt idx="2">
                  <c:v>132.22958057395144</c:v>
                </c:pt>
                <c:pt idx="3">
                  <c:v>155.4140127388535</c:v>
                </c:pt>
                <c:pt idx="4">
                  <c:v>159.80000000000001</c:v>
                </c:pt>
                <c:pt idx="5">
                  <c:v>169.20700308959835</c:v>
                </c:pt>
                <c:pt idx="6">
                  <c:v>283.75690607734805</c:v>
                </c:pt>
                <c:pt idx="7">
                  <c:v>241.73832923832921</c:v>
                </c:pt>
                <c:pt idx="8">
                  <c:v>274.546875</c:v>
                </c:pt>
                <c:pt idx="9">
                  <c:v>243.2897862232779</c:v>
                </c:pt>
                <c:pt idx="10">
                  <c:v>270.09955372468249</c:v>
                </c:pt>
                <c:pt idx="11">
                  <c:v>317.27144618636601</c:v>
                </c:pt>
                <c:pt idx="12">
                  <c:v>258.45779784647448</c:v>
                </c:pt>
                <c:pt idx="13">
                  <c:v>312.6057441253264</c:v>
                </c:pt>
                <c:pt idx="14">
                  <c:v>393.6061652936487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E8-ED49-B11C-8004A93F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281856"/>
        <c:axId val="1038119984"/>
      </c:barChart>
      <c:catAx>
        <c:axId val="13182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483048993875765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8119984"/>
        <c:crosses val="autoZero"/>
        <c:auto val="1"/>
        <c:lblAlgn val="ctr"/>
        <c:lblOffset val="100"/>
        <c:noMultiLvlLbl val="0"/>
      </c:catAx>
      <c:valAx>
        <c:axId val="103811998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Speedup </a:t>
                </a:r>
              </a:p>
              <a:p>
                <a:pPr>
                  <a:defRPr sz="1400"/>
                </a:pPr>
                <a:r>
                  <a:rPr lang="en-US" sz="1400"/>
                  <a:t>(Over original program)</a:t>
                </a:r>
              </a:p>
            </c:rich>
          </c:tx>
          <c:layout>
            <c:manualLayout>
              <c:xMode val="edge"/>
              <c:yMode val="edge"/>
              <c:x val="6.549259467566554E-3"/>
              <c:y val="0.12111548556430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281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946022372203473E-2"/>
          <c:y val="5.0517783834712969E-2"/>
          <c:w val="0.93005397762779651"/>
          <c:h val="0.1193906050205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15379327584056E-2"/>
          <c:y val="0.22236817753550037"/>
          <c:w val="0.90525133939443136"/>
          <c:h val="0.54885969782623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E2278G!$D$29</c:f>
              <c:strCache>
                <c:ptCount val="1"/>
                <c:pt idx="0">
                  <c:v>bpmax original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E2278G!$E$29:$S$29</c:f>
              <c:numCache>
                <c:formatCode>General</c:formatCode>
                <c:ptCount val="15"/>
                <c:pt idx="0">
                  <c:v>1.4989075280444446</c:v>
                </c:pt>
                <c:pt idx="1">
                  <c:v>1.5660263157482992</c:v>
                </c:pt>
                <c:pt idx="2">
                  <c:v>1.5401646982370618</c:v>
                </c:pt>
                <c:pt idx="3">
                  <c:v>1.4046870870163934</c:v>
                </c:pt>
                <c:pt idx="4">
                  <c:v>1.4638510478723403</c:v>
                </c:pt>
                <c:pt idx="5">
                  <c:v>1.4263673523359708</c:v>
                </c:pt>
                <c:pt idx="6">
                  <c:v>1.0651644183738318</c:v>
                </c:pt>
                <c:pt idx="7">
                  <c:v>1.1857167588466524</c:v>
                </c:pt>
                <c:pt idx="8">
                  <c:v>1.0641653327186842</c:v>
                </c:pt>
                <c:pt idx="9">
                  <c:v>1.2139091513360996</c:v>
                </c:pt>
                <c:pt idx="10">
                  <c:v>1.0783094852141586</c:v>
                </c:pt>
                <c:pt idx="11">
                  <c:v>0.94372851644071831</c:v>
                </c:pt>
                <c:pt idx="12">
                  <c:v>1.1545726986996372</c:v>
                </c:pt>
                <c:pt idx="13">
                  <c:v>0.97924693202358681</c:v>
                </c:pt>
                <c:pt idx="14">
                  <c:v>0.79295190614991162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D-474B-93B3-153389061D8D}"/>
            </c:ext>
          </c:extLst>
        </c:ser>
        <c:ser>
          <c:idx val="3"/>
          <c:order val="1"/>
          <c:tx>
            <c:strRef>
              <c:f>E2278G!$D$33</c:f>
              <c:strCache>
                <c:ptCount val="1"/>
                <c:pt idx="0">
                  <c:v> [LT]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E2278G!$E$33:$S$33</c:f>
              <c:numCache>
                <c:formatCode>0.00</c:formatCode>
                <c:ptCount val="15"/>
                <c:pt idx="0">
                  <c:v>115.30057908034189</c:v>
                </c:pt>
                <c:pt idx="1">
                  <c:v>126.83518920936639</c:v>
                </c:pt>
                <c:pt idx="2">
                  <c:v>110.22206143894863</c:v>
                </c:pt>
                <c:pt idx="3">
                  <c:v>93.390640117711172</c:v>
                </c:pt>
                <c:pt idx="4">
                  <c:v>102.59798133771929</c:v>
                </c:pt>
                <c:pt idx="5">
                  <c:v>108.49636851333332</c:v>
                </c:pt>
                <c:pt idx="6">
                  <c:v>76.792314047838289</c:v>
                </c:pt>
                <c:pt idx="7">
                  <c:v>90.723987643452901</c:v>
                </c:pt>
                <c:pt idx="8">
                  <c:v>99.296102496946531</c:v>
                </c:pt>
                <c:pt idx="9">
                  <c:v>77.274484043256678</c:v>
                </c:pt>
                <c:pt idx="10">
                  <c:v>94.12702090935818</c:v>
                </c:pt>
                <c:pt idx="11">
                  <c:v>104.28200106669938</c:v>
                </c:pt>
                <c:pt idx="12">
                  <c:v>73.586085233610291</c:v>
                </c:pt>
                <c:pt idx="13">
                  <c:v>92.091300645123795</c:v>
                </c:pt>
                <c:pt idx="14">
                  <c:v>102.48453632416056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9-A347-B357-E6946F323180}"/>
            </c:ext>
          </c:extLst>
        </c:ser>
        <c:ser>
          <c:idx val="1"/>
          <c:order val="2"/>
          <c:tx>
            <c:strRef>
              <c:f>E2278G!$D$34</c:f>
              <c:strCache>
                <c:ptCount val="1"/>
                <c:pt idx="0">
                  <c:v>  [MPT]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E2278G!$E$34:$S$34</c:f>
              <c:numCache>
                <c:formatCode>0.00</c:formatCode>
                <c:ptCount val="15"/>
                <c:pt idx="0">
                  <c:v>34.413693245918367</c:v>
                </c:pt>
                <c:pt idx="1">
                  <c:v>30.639645308118901</c:v>
                </c:pt>
                <c:pt idx="2">
                  <c:v>29.124234060107334</c:v>
                </c:pt>
                <c:pt idx="3">
                  <c:v>49.962631083381929</c:v>
                </c:pt>
                <c:pt idx="4">
                  <c:v>44.607817972921431</c:v>
                </c:pt>
                <c:pt idx="5">
                  <c:v>41.018463708658111</c:v>
                </c:pt>
                <c:pt idx="6">
                  <c:v>85.899996641390132</c:v>
                </c:pt>
                <c:pt idx="7">
                  <c:v>79.633464622560368</c:v>
                </c:pt>
                <c:pt idx="8">
                  <c:v>79.354006484085446</c:v>
                </c:pt>
                <c:pt idx="9">
                  <c:v>81.481936426585108</c:v>
                </c:pt>
                <c:pt idx="10">
                  <c:v>80.938791563433128</c:v>
                </c:pt>
                <c:pt idx="11">
                  <c:v>79.561111058158318</c:v>
                </c:pt>
                <c:pt idx="12">
                  <c:v>96.169874451761203</c:v>
                </c:pt>
                <c:pt idx="13">
                  <c:v>95.205181308117048</c:v>
                </c:pt>
                <c:pt idx="14">
                  <c:v>94.10437478165035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9-A347-B357-E6946F323180}"/>
            </c:ext>
          </c:extLst>
        </c:ser>
        <c:ser>
          <c:idx val="6"/>
          <c:order val="3"/>
          <c:tx>
            <c:strRef>
              <c:f>E2278G!$D$37</c:f>
              <c:strCache>
                <c:ptCount val="1"/>
                <c:pt idx="0">
                  <c:v>  [MPT+RT]:v1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E2278G!$E$37:$S$37</c:f>
              <c:numCache>
                <c:formatCode>0.00</c:formatCode>
                <c:ptCount val="15"/>
                <c:pt idx="0">
                  <c:v>178.44137238624339</c:v>
                </c:pt>
                <c:pt idx="1">
                  <c:v>195.91988801276599</c:v>
                </c:pt>
                <c:pt idx="2">
                  <c:v>201.60809751835666</c:v>
                </c:pt>
                <c:pt idx="3">
                  <c:v>218.03031121628499</c:v>
                </c:pt>
                <c:pt idx="4">
                  <c:v>236.47735286089767</c:v>
                </c:pt>
                <c:pt idx="5">
                  <c:v>244.47335279449192</c:v>
                </c:pt>
                <c:pt idx="6">
                  <c:v>301.44833881243102</c:v>
                </c:pt>
                <c:pt idx="7">
                  <c:v>294.26083392867957</c:v>
                </c:pt>
                <c:pt idx="8">
                  <c:v>299.36677971821968</c:v>
                </c:pt>
                <c:pt idx="9">
                  <c:v>297.06043441787125</c:v>
                </c:pt>
                <c:pt idx="10">
                  <c:v>299.02157084781305</c:v>
                </c:pt>
                <c:pt idx="11">
                  <c:v>228.34605517060163</c:v>
                </c:pt>
                <c:pt idx="12">
                  <c:v>309.03508816633098</c:v>
                </c:pt>
                <c:pt idx="13">
                  <c:v>281.22907554238947</c:v>
                </c:pt>
                <c:pt idx="14">
                  <c:v>192.78936084617203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9-8D4D-9007-712C9237781D}"/>
            </c:ext>
          </c:extLst>
        </c:ser>
        <c:ser>
          <c:idx val="5"/>
          <c:order val="4"/>
          <c:tx>
            <c:strRef>
              <c:f>E2278G!$D$36</c:f>
              <c:strCache>
                <c:ptCount val="1"/>
                <c:pt idx="0">
                  <c:v>  [MPT+RT]:v2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E2278G!$E$36:$S$36</c:f>
              <c:numCache>
                <c:formatCode>0.00</c:formatCode>
                <c:ptCount val="15"/>
                <c:pt idx="0">
                  <c:v>182.29956422162164</c:v>
                </c:pt>
                <c:pt idx="1">
                  <c:v>198.45333484051724</c:v>
                </c:pt>
                <c:pt idx="2">
                  <c:v>202.93855130752308</c:v>
                </c:pt>
                <c:pt idx="3">
                  <c:v>217.20129862610898</c:v>
                </c:pt>
                <c:pt idx="4">
                  <c:v>234.48616424418603</c:v>
                </c:pt>
                <c:pt idx="5">
                  <c:v>240.26261635103543</c:v>
                </c:pt>
                <c:pt idx="6">
                  <c:v>297.64333257714901</c:v>
                </c:pt>
                <c:pt idx="7">
                  <c:v>285.91313672207593</c:v>
                </c:pt>
                <c:pt idx="8">
                  <c:v>286.53113888258906</c:v>
                </c:pt>
                <c:pt idx="9">
                  <c:v>291.25004644085266</c:v>
                </c:pt>
                <c:pt idx="10">
                  <c:v>288.20364935338682</c:v>
                </c:pt>
                <c:pt idx="11">
                  <c:v>292.77560670143652</c:v>
                </c:pt>
                <c:pt idx="12">
                  <c:v>296.41096643058245</c:v>
                </c:pt>
                <c:pt idx="13">
                  <c:v>299.51787420120581</c:v>
                </c:pt>
                <c:pt idx="14">
                  <c:v>306.88162019348232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9-8D4D-9007-712C9237781D}"/>
            </c:ext>
          </c:extLst>
        </c:ser>
        <c:ser>
          <c:idx val="4"/>
          <c:order val="5"/>
          <c:tx>
            <c:strRef>
              <c:f>E2278G!$D$35</c:f>
              <c:strCache>
                <c:ptCount val="1"/>
                <c:pt idx="0">
                  <c:v>  [MPT+RT]:v3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CE-1E44-96A0-09E4696918C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59-A347-B357-E6946F32318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CE-1E44-96A0-09E4696918CB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CE-1E44-96A0-09E4696918CB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CE-1E44-96A0-09E4696918C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59-A347-B357-E6946F32318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CE-1E44-96A0-09E4696918C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E-1E44-96A0-09E4696918CB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59-A347-B357-E6946F323180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E-1E44-96A0-09E4696918CB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E-1E44-96A0-09E4696918CB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59-A347-B357-E6946F323180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E-1E44-96A0-09E4696918CB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E-1E44-96A0-09E4696918CB}"/>
                </c:ext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59-A347-B357-E6946F32318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E2278G!$E$35:$S$35</c:f>
              <c:numCache>
                <c:formatCode>0.00</c:formatCode>
                <c:ptCount val="15"/>
                <c:pt idx="0">
                  <c:v>184.79681852602741</c:v>
                </c:pt>
                <c:pt idx="1">
                  <c:v>200.17901601304348</c:v>
                </c:pt>
                <c:pt idx="2">
                  <c:v>203.65533206269313</c:v>
                </c:pt>
                <c:pt idx="3">
                  <c:v>218.30805683566876</c:v>
                </c:pt>
                <c:pt idx="4">
                  <c:v>233.92339744999998</c:v>
                </c:pt>
                <c:pt idx="5">
                  <c:v>241.35134499361482</c:v>
                </c:pt>
                <c:pt idx="6">
                  <c:v>302.24775982143643</c:v>
                </c:pt>
                <c:pt idx="7">
                  <c:v>286.63318823347669</c:v>
                </c:pt>
                <c:pt idx="8">
                  <c:v>292.16326658125001</c:v>
                </c:pt>
                <c:pt idx="9">
                  <c:v>295.33169792304039</c:v>
                </c:pt>
                <c:pt idx="10">
                  <c:v>291.25091073343634</c:v>
                </c:pt>
                <c:pt idx="11">
                  <c:v>299.41811121846041</c:v>
                </c:pt>
                <c:pt idx="12">
                  <c:v>298.40831715956932</c:v>
                </c:pt>
                <c:pt idx="13">
                  <c:v>306.11821586767621</c:v>
                </c:pt>
                <c:pt idx="14">
                  <c:v>312.11075904195587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9-A347-B357-E6946F323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245456"/>
        <c:axId val="1013247136"/>
      </c:barChart>
      <c:catAx>
        <c:axId val="101324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6605143107111613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247136"/>
        <c:crosses val="autoZero"/>
        <c:auto val="1"/>
        <c:lblAlgn val="ctr"/>
        <c:lblOffset val="100"/>
        <c:noMultiLvlLbl val="0"/>
      </c:catAx>
      <c:valAx>
        <c:axId val="1013247136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GFLOPS</a:t>
                </a:r>
              </a:p>
              <a:p>
                <a:pPr>
                  <a:defRPr sz="1600"/>
                </a:pPr>
                <a:r>
                  <a:rPr lang="en-US" sz="1400"/>
                  <a:t> (Single</a:t>
                </a:r>
                <a:r>
                  <a:rPr lang="en-US" sz="1400" baseline="0"/>
                  <a:t> -</a:t>
                </a:r>
                <a:r>
                  <a:rPr lang="en-US" sz="1400"/>
                  <a:t>precision)</a:t>
                </a:r>
              </a:p>
            </c:rich>
          </c:tx>
          <c:layout>
            <c:manualLayout>
              <c:xMode val="edge"/>
              <c:yMode val="edge"/>
              <c:x val="7.3350987376577916E-3"/>
              <c:y val="0.18518518518518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2454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802430946131734E-2"/>
          <c:y val="6.4581230230836534E-2"/>
          <c:w val="0.91199475065616797"/>
          <c:h val="0.1193906050205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68428946381699E-2"/>
          <c:y val="0.24466316710411198"/>
          <c:w val="0.90274365704286963"/>
          <c:h val="0.52380838212531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E2278G!$D$41</c:f>
              <c:strCache>
                <c:ptCount val="1"/>
                <c:pt idx="0">
                  <c:v>bpmax original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E2278G!$E$41:$S$41</c:f>
              <c:numCache>
                <c:formatCode>0.00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B-6F4B-AF64-7ED84744040D}"/>
            </c:ext>
          </c:extLst>
        </c:ser>
        <c:ser>
          <c:idx val="3"/>
          <c:order val="1"/>
          <c:tx>
            <c:strRef>
              <c:f>E2278G!$D$45</c:f>
              <c:strCache>
                <c:ptCount val="1"/>
                <c:pt idx="0">
                  <c:v> [LT]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E2278G!$E$45:$S$45</c:f>
              <c:numCache>
                <c:formatCode>0.00</c:formatCode>
                <c:ptCount val="15"/>
                <c:pt idx="0">
                  <c:v>76.923076923076934</c:v>
                </c:pt>
                <c:pt idx="1">
                  <c:v>80.991735537190081</c:v>
                </c:pt>
                <c:pt idx="2">
                  <c:v>71.565113500597377</c:v>
                </c:pt>
                <c:pt idx="3">
                  <c:v>66.485013623978205</c:v>
                </c:pt>
                <c:pt idx="4">
                  <c:v>70.087719298245617</c:v>
                </c:pt>
                <c:pt idx="5">
                  <c:v>76.06481481481481</c:v>
                </c:pt>
                <c:pt idx="6">
                  <c:v>72.094329028635599</c:v>
                </c:pt>
                <c:pt idx="7">
                  <c:v>76.514046855254207</c:v>
                </c:pt>
                <c:pt idx="8">
                  <c:v>93.30890552811853</c:v>
                </c:pt>
                <c:pt idx="9">
                  <c:v>63.657551274083282</c:v>
                </c:pt>
                <c:pt idx="10">
                  <c:v>87.291285294280797</c:v>
                </c:pt>
                <c:pt idx="11">
                  <c:v>110.5</c:v>
                </c:pt>
                <c:pt idx="12">
                  <c:v>63.734475374732334</c:v>
                </c:pt>
                <c:pt idx="13">
                  <c:v>94.042981022998632</c:v>
                </c:pt>
                <c:pt idx="14">
                  <c:v>129.24432809773123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B-414E-8CBF-2473C3BFBE8E}"/>
            </c:ext>
          </c:extLst>
        </c:ser>
        <c:ser>
          <c:idx val="2"/>
          <c:order val="2"/>
          <c:tx>
            <c:strRef>
              <c:f>E2278G!$D$46</c:f>
              <c:strCache>
                <c:ptCount val="1"/>
                <c:pt idx="0">
                  <c:v>  [MPT]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E2278G!$E$46:$S$46</c:f>
              <c:numCache>
                <c:formatCode>0.00</c:formatCode>
                <c:ptCount val="15"/>
                <c:pt idx="0">
                  <c:v>22.95918367346939</c:v>
                </c:pt>
                <c:pt idx="1">
                  <c:v>19.565217391304348</c:v>
                </c:pt>
                <c:pt idx="2">
                  <c:v>18.909817952225612</c:v>
                </c:pt>
                <c:pt idx="3">
                  <c:v>35.568513119533527</c:v>
                </c:pt>
                <c:pt idx="4">
                  <c:v>30.472921434019835</c:v>
                </c:pt>
                <c:pt idx="5">
                  <c:v>28.757292882147024</c:v>
                </c:pt>
                <c:pt idx="6">
                  <c:v>80.644823615618122</c:v>
                </c:pt>
                <c:pt idx="7">
                  <c:v>67.160613214255235</c:v>
                </c:pt>
                <c:pt idx="8">
                  <c:v>74.569246003678018</c:v>
                </c:pt>
                <c:pt idx="9">
                  <c:v>67.123586914969138</c:v>
                </c:pt>
                <c:pt idx="10">
                  <c:v>75.060817579062842</c:v>
                </c:pt>
                <c:pt idx="11">
                  <c:v>84.305083159110055</c:v>
                </c:pt>
                <c:pt idx="12">
                  <c:v>83.294776119402997</c:v>
                </c:pt>
                <c:pt idx="13">
                  <c:v>97.222853801929361</c:v>
                </c:pt>
                <c:pt idx="14">
                  <c:v>118.67601811888379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B-414E-8CBF-2473C3BFBE8E}"/>
            </c:ext>
          </c:extLst>
        </c:ser>
        <c:ser>
          <c:idx val="6"/>
          <c:order val="3"/>
          <c:tx>
            <c:strRef>
              <c:f>E2278G!$D$49</c:f>
              <c:strCache>
                <c:ptCount val="1"/>
                <c:pt idx="0">
                  <c:v>  [MPT+RT]:v1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E2278G!$E$49:$S$49</c:f>
              <c:numCache>
                <c:formatCode>0.00</c:formatCode>
                <c:ptCount val="15"/>
                <c:pt idx="0">
                  <c:v>119.04761904761905</c:v>
                </c:pt>
                <c:pt idx="1">
                  <c:v>125.10638297872342</c:v>
                </c:pt>
                <c:pt idx="2">
                  <c:v>130.90034965034965</c:v>
                </c:pt>
                <c:pt idx="3">
                  <c:v>155.21628498727733</c:v>
                </c:pt>
                <c:pt idx="4">
                  <c:v>161.54468257177516</c:v>
                </c:pt>
                <c:pt idx="5">
                  <c:v>171.39578552055076</c:v>
                </c:pt>
                <c:pt idx="6">
                  <c:v>283.00639188891336</c:v>
                </c:pt>
                <c:pt idx="7">
                  <c:v>248.17127002144028</c:v>
                </c:pt>
                <c:pt idx="8">
                  <c:v>281.31604226705093</c:v>
                </c:pt>
                <c:pt idx="9">
                  <c:v>244.71389320272374</c:v>
                </c:pt>
                <c:pt idx="10">
                  <c:v>277.30588940189614</c:v>
                </c:pt>
                <c:pt idx="11">
                  <c:v>241.96159297147349</c:v>
                </c:pt>
                <c:pt idx="12">
                  <c:v>267.66187050359713</c:v>
                </c:pt>
                <c:pt idx="13">
                  <c:v>287.18913110224133</c:v>
                </c:pt>
                <c:pt idx="14">
                  <c:v>243.12869336835192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A-144A-9364-F4FA2F80EB23}"/>
            </c:ext>
          </c:extLst>
        </c:ser>
        <c:ser>
          <c:idx val="5"/>
          <c:order val="4"/>
          <c:tx>
            <c:strRef>
              <c:f>E2278G!$D$48</c:f>
              <c:strCache>
                <c:ptCount val="1"/>
                <c:pt idx="0">
                  <c:v>  [MPT+RT]:v2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E2278G!$E$48:$S$48</c:f>
              <c:numCache>
                <c:formatCode>0.00</c:formatCode>
                <c:ptCount val="15"/>
                <c:pt idx="0">
                  <c:v>121.62162162162163</c:v>
                </c:pt>
                <c:pt idx="1">
                  <c:v>126.72413793103449</c:v>
                </c:pt>
                <c:pt idx="2">
                  <c:v>131.7641882974043</c:v>
                </c:pt>
                <c:pt idx="3">
                  <c:v>154.62610899873258</c:v>
                </c:pt>
                <c:pt idx="4">
                  <c:v>160.18444266238973</c:v>
                </c:pt>
                <c:pt idx="5">
                  <c:v>168.44371539881072</c:v>
                </c:pt>
                <c:pt idx="6">
                  <c:v>279.43416757344937</c:v>
                </c:pt>
                <c:pt idx="7">
                  <c:v>241.13105814594698</c:v>
                </c:pt>
                <c:pt idx="8">
                  <c:v>269.25434429495232</c:v>
                </c:pt>
                <c:pt idx="9">
                  <c:v>239.92738346216913</c:v>
                </c:pt>
                <c:pt idx="10">
                  <c:v>267.27359195597529</c:v>
                </c:pt>
                <c:pt idx="11">
                  <c:v>310.23287057769818</c:v>
                </c:pt>
                <c:pt idx="12">
                  <c:v>256.72784984819214</c:v>
                </c:pt>
                <c:pt idx="13">
                  <c:v>305.86552217453504</c:v>
                </c:pt>
                <c:pt idx="14">
                  <c:v>387.01164321996697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A-144A-9364-F4FA2F80EB23}"/>
            </c:ext>
          </c:extLst>
        </c:ser>
        <c:ser>
          <c:idx val="4"/>
          <c:order val="5"/>
          <c:tx>
            <c:strRef>
              <c:f>E2278G!$D$47</c:f>
              <c:strCache>
                <c:ptCount val="1"/>
                <c:pt idx="0">
                  <c:v>  [MPT+RT]:v3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E2278G!$E$47:$S$47</c:f>
              <c:numCache>
                <c:formatCode>0.00</c:formatCode>
                <c:ptCount val="15"/>
                <c:pt idx="0">
                  <c:v>123.28767123287672</c:v>
                </c:pt>
                <c:pt idx="1">
                  <c:v>127.82608695652175</c:v>
                </c:pt>
                <c:pt idx="2">
                  <c:v>132.22958057395144</c:v>
                </c:pt>
                <c:pt idx="3">
                  <c:v>155.4140127388535</c:v>
                </c:pt>
                <c:pt idx="4">
                  <c:v>159.80000000000001</c:v>
                </c:pt>
                <c:pt idx="5">
                  <c:v>169.20700308959835</c:v>
                </c:pt>
                <c:pt idx="6">
                  <c:v>283.75690607734805</c:v>
                </c:pt>
                <c:pt idx="7">
                  <c:v>241.73832923832921</c:v>
                </c:pt>
                <c:pt idx="8">
                  <c:v>274.546875</c:v>
                </c:pt>
                <c:pt idx="9">
                  <c:v>243.2897862232779</c:v>
                </c:pt>
                <c:pt idx="10">
                  <c:v>270.09955372468249</c:v>
                </c:pt>
                <c:pt idx="11">
                  <c:v>317.27144618636601</c:v>
                </c:pt>
                <c:pt idx="12">
                  <c:v>258.45779784647448</c:v>
                </c:pt>
                <c:pt idx="13">
                  <c:v>312.6057441253264</c:v>
                </c:pt>
                <c:pt idx="14">
                  <c:v>393.6061652936487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1-D742-9258-7B17ED0F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281856"/>
        <c:axId val="1038119984"/>
      </c:barChart>
      <c:catAx>
        <c:axId val="13182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483048993875765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8119984"/>
        <c:crosses val="autoZero"/>
        <c:auto val="1"/>
        <c:lblAlgn val="ctr"/>
        <c:lblOffset val="100"/>
        <c:noMultiLvlLbl val="0"/>
      </c:catAx>
      <c:valAx>
        <c:axId val="103811998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Speedup </a:t>
                </a:r>
              </a:p>
              <a:p>
                <a:pPr>
                  <a:defRPr sz="1400"/>
                </a:pPr>
                <a:r>
                  <a:rPr lang="en-US" sz="1400"/>
                  <a:t>(Over original program)</a:t>
                </a:r>
              </a:p>
            </c:rich>
          </c:tx>
          <c:layout>
            <c:manualLayout>
              <c:xMode val="edge"/>
              <c:yMode val="edge"/>
              <c:x val="6.549259467566554E-3"/>
              <c:y val="0.12111548556430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281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946022372203473E-2"/>
          <c:y val="5.0517783834712969E-2"/>
          <c:w val="0.93005397762779651"/>
          <c:h val="0.1193906050205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BPMax</a:t>
            </a:r>
            <a:r>
              <a:rPr lang="en-US" sz="2000" baseline="0"/>
              <a:t> Second Level Tile (N_tile) Size Exploration with [MPT + RT]:v3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2671386260204"/>
          <c:y val="0.15877369152385365"/>
          <c:w val="0.86682438777721593"/>
          <c:h val="0.533445854562297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'N_tile_selection_filtered MPTv3'!$F$17</c:f>
              <c:strCache>
                <c:ptCount val="1"/>
                <c:pt idx="0">
                  <c:v>GFLOPs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 w="381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927-5D40-9EB8-A35B5B5CD594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 w="381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27-5D40-9EB8-A35B5B5CD594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 w="381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927-5D40-9EB8-A35B5B5CD594}"/>
              </c:ext>
            </c:extLst>
          </c:dPt>
          <c:dPt>
            <c:idx val="16"/>
            <c:invertIfNegative val="0"/>
            <c:bubble3D val="0"/>
            <c:spPr>
              <a:solidFill>
                <a:srgbClr val="002060"/>
              </a:solidFill>
              <a:ln w="381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27-5D40-9EB8-A35B5B5CD594}"/>
              </c:ext>
            </c:extLst>
          </c:dPt>
          <c:dPt>
            <c:idx val="21"/>
            <c:invertIfNegative val="0"/>
            <c:bubble3D val="0"/>
            <c:spPr>
              <a:solidFill>
                <a:srgbClr val="002060"/>
              </a:solidFill>
              <a:ln w="381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927-5D40-9EB8-A35B5B5CD594}"/>
              </c:ext>
            </c:extLst>
          </c:dPt>
          <c:cat>
            <c:multiLvlStrRef>
              <c:f>'N_tile_selection_filtered MPTv3'!$D$18:$E$42</c:f>
              <c:multiLvlStrCache>
                <c:ptCount val="25"/>
                <c:lvl>
                  <c:pt idx="0">
                    <c:v>24</c:v>
                  </c:pt>
                  <c:pt idx="1">
                    <c:v>48</c:v>
                  </c:pt>
                  <c:pt idx="2">
                    <c:v>72</c:v>
                  </c:pt>
                  <c:pt idx="3">
                    <c:v>120</c:v>
                  </c:pt>
                  <c:pt idx="4">
                    <c:v>192</c:v>
                  </c:pt>
                  <c:pt idx="5">
                    <c:v>24</c:v>
                  </c:pt>
                  <c:pt idx="6">
                    <c:v>48</c:v>
                  </c:pt>
                  <c:pt idx="7">
                    <c:v>72</c:v>
                  </c:pt>
                  <c:pt idx="8">
                    <c:v>120</c:v>
                  </c:pt>
                  <c:pt idx="9">
                    <c:v>192</c:v>
                  </c:pt>
                  <c:pt idx="10">
                    <c:v>24</c:v>
                  </c:pt>
                  <c:pt idx="11">
                    <c:v>48</c:v>
                  </c:pt>
                  <c:pt idx="12">
                    <c:v>72</c:v>
                  </c:pt>
                  <c:pt idx="13">
                    <c:v>120</c:v>
                  </c:pt>
                  <c:pt idx="14">
                    <c:v>192</c:v>
                  </c:pt>
                  <c:pt idx="15">
                    <c:v>24</c:v>
                  </c:pt>
                  <c:pt idx="16">
                    <c:v>48</c:v>
                  </c:pt>
                  <c:pt idx="17">
                    <c:v>72</c:v>
                  </c:pt>
                  <c:pt idx="18">
                    <c:v>120</c:v>
                  </c:pt>
                  <c:pt idx="19">
                    <c:v>192</c:v>
                  </c:pt>
                  <c:pt idx="20">
                    <c:v>24</c:v>
                  </c:pt>
                  <c:pt idx="21">
                    <c:v>48</c:v>
                  </c:pt>
                  <c:pt idx="22">
                    <c:v>72</c:v>
                  </c:pt>
                  <c:pt idx="23">
                    <c:v>120</c:v>
                  </c:pt>
                  <c:pt idx="24">
                    <c:v>192</c:v>
                  </c:pt>
                </c:lvl>
                <c:lvl>
                  <c:pt idx="0">
                    <c:v>750</c:v>
                  </c:pt>
                  <c:pt idx="5">
                    <c:v>1024</c:v>
                  </c:pt>
                  <c:pt idx="10">
                    <c:v>2048</c:v>
                  </c:pt>
                  <c:pt idx="15">
                    <c:v>2500</c:v>
                  </c:pt>
                  <c:pt idx="20">
                    <c:v>3000</c:v>
                  </c:pt>
                </c:lvl>
              </c:multiLvlStrCache>
            </c:multiLvlStrRef>
          </c:cat>
          <c:val>
            <c:numRef>
              <c:f>'N_tile_selection_filtered MPTv3'!$F$18:$F$42</c:f>
              <c:numCache>
                <c:formatCode>0</c:formatCode>
                <c:ptCount val="25"/>
                <c:pt idx="0">
                  <c:v>169.90135708312343</c:v>
                </c:pt>
                <c:pt idx="1">
                  <c:v>181.13686139509903</c:v>
                </c:pt>
                <c:pt idx="2">
                  <c:v>160.2157690308789</c:v>
                </c:pt>
                <c:pt idx="3">
                  <c:v>117.20389011642052</c:v>
                </c:pt>
                <c:pt idx="4">
                  <c:v>53.363005349683547</c:v>
                </c:pt>
                <c:pt idx="5">
                  <c:v>197.63220367997693</c:v>
                </c:pt>
                <c:pt idx="6">
                  <c:v>214.28174381494219</c:v>
                </c:pt>
                <c:pt idx="7">
                  <c:v>197.34771799740895</c:v>
                </c:pt>
                <c:pt idx="8">
                  <c:v>165.21747371993249</c:v>
                </c:pt>
                <c:pt idx="9">
                  <c:v>112.27373654311687</c:v>
                </c:pt>
                <c:pt idx="10">
                  <c:v>223.22035469103963</c:v>
                </c:pt>
                <c:pt idx="11">
                  <c:v>292.08139096465561</c:v>
                </c:pt>
                <c:pt idx="12">
                  <c:v>279.51586208706317</c:v>
                </c:pt>
                <c:pt idx="13">
                  <c:v>240.93032623997533</c:v>
                </c:pt>
                <c:pt idx="14">
                  <c:v>204.25195836200717</c:v>
                </c:pt>
                <c:pt idx="15">
                  <c:v>219.55875373867363</c:v>
                </c:pt>
                <c:pt idx="16">
                  <c:v>281.28840688319218</c:v>
                </c:pt>
                <c:pt idx="17">
                  <c:v>282.11813089413602</c:v>
                </c:pt>
                <c:pt idx="18">
                  <c:v>246.59196271413342</c:v>
                </c:pt>
                <c:pt idx="19">
                  <c:v>198.11737524025773</c:v>
                </c:pt>
                <c:pt idx="20">
                  <c:v>224.77202116595919</c:v>
                </c:pt>
                <c:pt idx="21">
                  <c:v>284.77413452486707</c:v>
                </c:pt>
                <c:pt idx="22">
                  <c:v>288.17375262054509</c:v>
                </c:pt>
                <c:pt idx="23">
                  <c:v>258.35610053152703</c:v>
                </c:pt>
                <c:pt idx="24">
                  <c:v>229.70301794726115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7-5D40-9EB8-A35B5B5CD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68276895"/>
        <c:axId val="1768302831"/>
      </c:barChart>
      <c:catAx>
        <c:axId val="176827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Tile Configuration </a:t>
                </a:r>
              </a:p>
              <a:p>
                <a:pPr>
                  <a:defRPr sz="1600"/>
                </a:pPr>
                <a:r>
                  <a:rPr lang="en-US" sz="1600"/>
                  <a:t>(M = 16, N = [750, 1024, 2048, 2500, 300], N_tile = [ 24, 48, 72, 120, 192])</a:t>
                </a:r>
              </a:p>
            </c:rich>
          </c:tx>
          <c:layout>
            <c:manualLayout>
              <c:xMode val="edge"/>
              <c:yMode val="edge"/>
              <c:x val="0.21305335733787045"/>
              <c:y val="0.85371764705882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302831"/>
        <c:crosses val="autoZero"/>
        <c:auto val="1"/>
        <c:lblAlgn val="ctr"/>
        <c:lblOffset val="100"/>
        <c:noMultiLvlLbl val="0"/>
      </c:catAx>
      <c:valAx>
        <c:axId val="176830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GFLOPS</a:t>
                </a:r>
              </a:p>
            </c:rich>
          </c:tx>
          <c:layout>
            <c:manualLayout>
              <c:xMode val="edge"/>
              <c:yMode val="edge"/>
              <c:x val="2.1219878922169904E-2"/>
              <c:y val="0.39888059286706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27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36</xdr:row>
      <xdr:rowOff>152400</xdr:rowOff>
    </xdr:from>
    <xdr:to>
      <xdr:col>11</xdr:col>
      <xdr:colOff>565150</xdr:colOff>
      <xdr:row>51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A7DFD-EC4A-FD42-B0E2-5761F032D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107950</xdr:colOff>
      <xdr:row>37</xdr:row>
      <xdr:rowOff>63500</xdr:rowOff>
    </xdr:from>
    <xdr:to>
      <xdr:col>4</xdr:col>
      <xdr:colOff>127000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0AE6A-A678-1943-BFCE-953DB7F6F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463550</xdr:colOff>
      <xdr:row>73</xdr:row>
      <xdr:rowOff>38100</xdr:rowOff>
    </xdr:from>
    <xdr:to>
      <xdr:col>12</xdr:col>
      <xdr:colOff>946150</xdr:colOff>
      <xdr:row>86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9AD317-8F4A-C14C-9833-381700569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51</xdr:row>
      <xdr:rowOff>190500</xdr:rowOff>
    </xdr:from>
    <xdr:to>
      <xdr:col>12</xdr:col>
      <xdr:colOff>901700</xdr:colOff>
      <xdr:row>65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8F5B78-4077-FA48-8503-CFB13B851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2019300</xdr:colOff>
      <xdr:row>51</xdr:row>
      <xdr:rowOff>190500</xdr:rowOff>
    </xdr:from>
    <xdr:to>
      <xdr:col>15</xdr:col>
      <xdr:colOff>1028700</xdr:colOff>
      <xdr:row>63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1E004-D336-7C40-A90D-F6B63A3F3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2006600</xdr:colOff>
      <xdr:row>65</xdr:row>
      <xdr:rowOff>63500</xdr:rowOff>
    </xdr:from>
    <xdr:to>
      <xdr:col>15</xdr:col>
      <xdr:colOff>1016000</xdr:colOff>
      <xdr:row>77</xdr:row>
      <xdr:rowOff>2540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C3C1C-BFF8-1D43-8D2F-E73434E9F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2019300</xdr:colOff>
      <xdr:row>51</xdr:row>
      <xdr:rowOff>190500</xdr:rowOff>
    </xdr:from>
    <xdr:to>
      <xdr:col>15</xdr:col>
      <xdr:colOff>1028700</xdr:colOff>
      <xdr:row>63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4CA6A-A9ED-C84D-AA92-BBF9C128A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2006600</xdr:colOff>
      <xdr:row>65</xdr:row>
      <xdr:rowOff>63500</xdr:rowOff>
    </xdr:from>
    <xdr:to>
      <xdr:col>15</xdr:col>
      <xdr:colOff>1016000</xdr:colOff>
      <xdr:row>77</xdr:row>
      <xdr:rowOff>2540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9A42BD-77EB-3448-9439-6B186D7F3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50800</xdr:rowOff>
    </xdr:from>
    <xdr:to>
      <xdr:col>25</xdr:col>
      <xdr:colOff>203200</xdr:colOff>
      <xdr:row>42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9C6F05-1FA2-054B-B531-6E265A76B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939800</xdr:colOff>
      <xdr:row>105</xdr:row>
      <xdr:rowOff>190500</xdr:rowOff>
    </xdr:from>
    <xdr:to>
      <xdr:col>10</xdr:col>
      <xdr:colOff>292100</xdr:colOff>
      <xdr:row>129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787929-5BB8-674B-9B89-8B502650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105</xdr:row>
      <xdr:rowOff>190500</xdr:rowOff>
    </xdr:from>
    <xdr:to>
      <xdr:col>21</xdr:col>
      <xdr:colOff>800100</xdr:colOff>
      <xdr:row>129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AA11A0-E776-C54D-9FFA-767D5001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787400</xdr:colOff>
      <xdr:row>133</xdr:row>
      <xdr:rowOff>101600</xdr:rowOff>
    </xdr:from>
    <xdr:to>
      <xdr:col>21</xdr:col>
      <xdr:colOff>635000</xdr:colOff>
      <xdr:row>151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3EC37F-3616-4D44-B4B4-438936E0F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35</xdr:row>
      <xdr:rowOff>114300</xdr:rowOff>
    </xdr:from>
    <xdr:to>
      <xdr:col>8</xdr:col>
      <xdr:colOff>101600</xdr:colOff>
      <xdr:row>51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48179-624C-F945-A16B-23474F096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615950</xdr:colOff>
      <xdr:row>52</xdr:row>
      <xdr:rowOff>0</xdr:rowOff>
    </xdr:from>
    <xdr:to>
      <xdr:col>8</xdr:col>
      <xdr:colOff>82550</xdr:colOff>
      <xdr:row>67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C497E-1FAA-6043-9165-DEF8A0B49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3B73-9546-354C-8A66-5424906BC9B2}">
  <dimension ref="B1:I41"/>
  <sheetViews>
    <sheetView topLeftCell="A9" workbookViewId="0">
      <selection activeCell="G10" sqref="G10"/>
    </sheetView>
  </sheetViews>
  <sheetFormatPr baseColWidth="10" defaultRowHeight="16" x14ac:dyDescent="0.2"/>
  <cols>
    <col min="2" max="2" width="35" customWidth="1"/>
  </cols>
  <sheetData>
    <row r="1" spans="2:7" s="1" customFormat="1" x14ac:dyDescent="0.2">
      <c r="C1" s="2" t="s">
        <v>43</v>
      </c>
      <c r="D1" s="2" t="s">
        <v>47</v>
      </c>
      <c r="E1" s="2" t="s">
        <v>50</v>
      </c>
      <c r="F1" s="2" t="s">
        <v>53</v>
      </c>
      <c r="G1" s="2" t="s">
        <v>56</v>
      </c>
    </row>
    <row r="2" spans="2:7" s="1" customFormat="1" x14ac:dyDescent="0.2">
      <c r="B2" s="1" t="s">
        <v>17</v>
      </c>
      <c r="C2" s="1">
        <v>922558654244</v>
      </c>
      <c r="D2" s="1">
        <v>2343521559888</v>
      </c>
      <c r="E2" s="1">
        <v>18698449061200</v>
      </c>
      <c r="F2" s="1">
        <v>33995932347744</v>
      </c>
      <c r="G2" s="1">
        <v>58723639313744</v>
      </c>
    </row>
    <row r="3" spans="2:7" s="1" customFormat="1" x14ac:dyDescent="0.2"/>
    <row r="4" spans="2:7" s="1" customFormat="1" x14ac:dyDescent="0.2"/>
    <row r="5" spans="2:7" s="1" customFormat="1" x14ac:dyDescent="0.2">
      <c r="B5" s="1" t="s">
        <v>18</v>
      </c>
      <c r="C5" s="3">
        <f t="shared" ref="C5:G5" si="0">C2/1000000000</f>
        <v>922.55865424399997</v>
      </c>
      <c r="D5" s="3">
        <f t="shared" si="0"/>
        <v>2343.521559888</v>
      </c>
      <c r="E5" s="3">
        <f t="shared" si="0"/>
        <v>18698.449061200001</v>
      </c>
      <c r="F5" s="3">
        <f t="shared" si="0"/>
        <v>33995.932347743998</v>
      </c>
      <c r="G5" s="3">
        <f t="shared" si="0"/>
        <v>58723.639313744003</v>
      </c>
    </row>
    <row r="6" spans="2:7" s="1" customFormat="1" x14ac:dyDescent="0.2"/>
    <row r="7" spans="2:7" s="1" customFormat="1" ht="25" x14ac:dyDescent="0.25">
      <c r="B7" s="41" t="s">
        <v>25</v>
      </c>
      <c r="C7" s="41"/>
      <c r="D7" s="41"/>
      <c r="E7" s="41"/>
      <c r="F7" s="41"/>
    </row>
    <row r="8" spans="2:7" s="1" customFormat="1" x14ac:dyDescent="0.2">
      <c r="B8" s="1" t="s">
        <v>8</v>
      </c>
      <c r="C8" s="3">
        <v>1038</v>
      </c>
      <c r="D8" s="3">
        <v>2692</v>
      </c>
      <c r="E8" s="3">
        <v>25322</v>
      </c>
      <c r="F8" s="3">
        <v>51601</v>
      </c>
      <c r="G8" s="1">
        <v>96225</v>
      </c>
    </row>
    <row r="9" spans="2:7" s="1" customFormat="1" x14ac:dyDescent="0.2">
      <c r="C9" s="3"/>
      <c r="D9" s="3"/>
      <c r="E9" s="3"/>
      <c r="F9" s="3"/>
    </row>
    <row r="10" spans="2:7" s="1" customFormat="1" x14ac:dyDescent="0.2">
      <c r="B10" s="1" t="s">
        <v>21</v>
      </c>
      <c r="C10" s="4">
        <v>11.18</v>
      </c>
      <c r="D10" s="3">
        <v>25.2</v>
      </c>
      <c r="E10" s="3">
        <v>161.56</v>
      </c>
      <c r="F10" s="3">
        <v>289.52</v>
      </c>
      <c r="G10" s="1">
        <v>480</v>
      </c>
    </row>
    <row r="11" spans="2:7" s="1" customFormat="1" x14ac:dyDescent="0.2"/>
    <row r="12" spans="2:7" s="1" customFormat="1" ht="25" x14ac:dyDescent="0.25">
      <c r="B12" s="41" t="s">
        <v>24</v>
      </c>
      <c r="C12" s="41"/>
      <c r="D12" s="41"/>
      <c r="E12" s="41"/>
      <c r="F12" s="41"/>
    </row>
    <row r="13" spans="2:7" s="1" customFormat="1" x14ac:dyDescent="0.2">
      <c r="B13" s="1" t="s">
        <v>35</v>
      </c>
      <c r="C13" s="1">
        <f t="shared" ref="C13:G13" si="1">C5/C8</f>
        <v>0.88878483067822733</v>
      </c>
      <c r="D13" s="1">
        <f t="shared" si="1"/>
        <v>0.87055035657057944</v>
      </c>
      <c r="E13" s="1">
        <f t="shared" si="1"/>
        <v>0.73842702239949454</v>
      </c>
      <c r="F13" s="1">
        <f t="shared" si="1"/>
        <v>0.65882313032197048</v>
      </c>
      <c r="G13" s="1">
        <f t="shared" si="1"/>
        <v>0.61027424592095614</v>
      </c>
    </row>
    <row r="14" spans="2:7" s="9" customFormat="1" x14ac:dyDescent="0.2">
      <c r="B14" s="9" t="s">
        <v>34</v>
      </c>
      <c r="C14" s="9">
        <f t="shared" ref="C14:G14" si="2">C5/C10</f>
        <v>82.518663170304109</v>
      </c>
      <c r="D14" s="9">
        <f t="shared" si="2"/>
        <v>92.996887297142862</v>
      </c>
      <c r="E14" s="9">
        <f t="shared" si="2"/>
        <v>115.73687212923991</v>
      </c>
      <c r="F14" s="9">
        <f t="shared" si="2"/>
        <v>117.42170609195911</v>
      </c>
      <c r="G14" s="9">
        <f t="shared" si="2"/>
        <v>122.34091523696667</v>
      </c>
    </row>
    <row r="15" spans="2:7" s="9" customFormat="1" x14ac:dyDescent="0.2"/>
    <row r="16" spans="2:7" s="1" customFormat="1" ht="25" x14ac:dyDescent="0.25">
      <c r="B16" s="41" t="s">
        <v>23</v>
      </c>
      <c r="C16" s="41"/>
      <c r="D16" s="41"/>
      <c r="E16" s="41"/>
      <c r="F16" s="41"/>
    </row>
    <row r="17" spans="2:9" s="1" customFormat="1" x14ac:dyDescent="0.2"/>
    <row r="18" spans="2:9" s="9" customFormat="1" x14ac:dyDescent="0.2">
      <c r="B18" s="9" t="s">
        <v>34</v>
      </c>
      <c r="C18" s="9">
        <f t="shared" ref="C18:G18" si="3">C8/C10</f>
        <v>92.844364937388193</v>
      </c>
      <c r="D18" s="9">
        <f t="shared" si="3"/>
        <v>106.82539682539682</v>
      </c>
      <c r="E18" s="9">
        <f t="shared" si="3"/>
        <v>156.73434018321367</v>
      </c>
      <c r="F18" s="9">
        <f t="shared" si="3"/>
        <v>178.22948328267478</v>
      </c>
      <c r="G18" s="9">
        <f t="shared" si="3"/>
        <v>200.46875</v>
      </c>
    </row>
    <row r="22" spans="2:9" ht="25" x14ac:dyDescent="0.25">
      <c r="B22" s="41" t="s">
        <v>41</v>
      </c>
      <c r="C22" s="41"/>
      <c r="D22" s="41"/>
      <c r="E22" s="41"/>
      <c r="F22" s="41"/>
    </row>
    <row r="23" spans="2:9" x14ac:dyDescent="0.2">
      <c r="B23" s="9" t="s">
        <v>37</v>
      </c>
      <c r="C23">
        <v>599</v>
      </c>
      <c r="D23">
        <v>1643</v>
      </c>
      <c r="E23">
        <v>17571</v>
      </c>
      <c r="F23">
        <v>36023</v>
      </c>
      <c r="G23">
        <v>74057</v>
      </c>
    </row>
    <row r="24" spans="2:9" x14ac:dyDescent="0.2">
      <c r="B24" s="9" t="s">
        <v>36</v>
      </c>
      <c r="C24" s="11">
        <v>4.53</v>
      </c>
      <c r="D24" s="11">
        <v>9.7100000000000009</v>
      </c>
      <c r="E24" s="11">
        <v>64</v>
      </c>
      <c r="F24" s="11">
        <v>113.54</v>
      </c>
      <c r="G24" s="14">
        <v>188.15</v>
      </c>
      <c r="H24" s="14">
        <v>292</v>
      </c>
      <c r="I24" s="14">
        <v>791</v>
      </c>
    </row>
    <row r="25" spans="2:9" x14ac:dyDescent="0.2">
      <c r="B25" s="9"/>
    </row>
    <row r="27" spans="2:9" ht="25" x14ac:dyDescent="0.25">
      <c r="B27" s="41" t="s">
        <v>39</v>
      </c>
      <c r="C27" s="41"/>
      <c r="D27" s="41"/>
      <c r="E27" s="41"/>
      <c r="F27" s="41"/>
    </row>
    <row r="28" spans="2:9" s="9" customFormat="1" x14ac:dyDescent="0.2">
      <c r="B28" s="9" t="s">
        <v>64</v>
      </c>
      <c r="C28" s="9">
        <f t="shared" ref="C28:G28" si="4">C5/C10</f>
        <v>82.518663170304109</v>
      </c>
      <c r="D28" s="9">
        <f t="shared" si="4"/>
        <v>92.996887297142862</v>
      </c>
      <c r="E28" s="9">
        <f>E5/E10</f>
        <v>115.73687212923991</v>
      </c>
      <c r="F28" s="9">
        <f t="shared" si="4"/>
        <v>117.42170609195911</v>
      </c>
      <c r="G28" s="9">
        <f t="shared" si="4"/>
        <v>122.34091523696667</v>
      </c>
    </row>
    <row r="29" spans="2:9" x14ac:dyDescent="0.2">
      <c r="B29" s="9" t="s">
        <v>65</v>
      </c>
      <c r="C29" s="9">
        <f t="shared" ref="C29:G29" si="5">C5/C24</f>
        <v>203.65533206269313</v>
      </c>
      <c r="D29" s="9">
        <f t="shared" si="5"/>
        <v>241.35134499361482</v>
      </c>
      <c r="E29" s="9">
        <f t="shared" si="5"/>
        <v>292.16326658125001</v>
      </c>
      <c r="F29" s="9">
        <f t="shared" si="5"/>
        <v>299.41811121846041</v>
      </c>
      <c r="G29" s="9">
        <f t="shared" si="5"/>
        <v>312.11075904195587</v>
      </c>
    </row>
    <row r="32" spans="2:9" ht="25" x14ac:dyDescent="0.25">
      <c r="B32" s="41" t="s">
        <v>40</v>
      </c>
      <c r="C32" s="41"/>
      <c r="D32" s="41"/>
      <c r="E32" s="41"/>
      <c r="F32" s="41"/>
    </row>
    <row r="34" spans="2:7" x14ac:dyDescent="0.2">
      <c r="B34" s="9" t="s">
        <v>64</v>
      </c>
      <c r="C34">
        <f t="shared" ref="C34:G34" si="6">C8/C10</f>
        <v>92.844364937388193</v>
      </c>
      <c r="D34">
        <f t="shared" si="6"/>
        <v>106.82539682539682</v>
      </c>
      <c r="E34">
        <f t="shared" si="6"/>
        <v>156.73434018321367</v>
      </c>
      <c r="F34">
        <f t="shared" si="6"/>
        <v>178.22948328267478</v>
      </c>
      <c r="G34">
        <f t="shared" si="6"/>
        <v>200.46875</v>
      </c>
    </row>
    <row r="35" spans="2:7" x14ac:dyDescent="0.2">
      <c r="B35" s="9" t="s">
        <v>65</v>
      </c>
      <c r="C35">
        <f t="shared" ref="C35:G35" si="7">C23/C24</f>
        <v>132.22958057395144</v>
      </c>
      <c r="D35">
        <f t="shared" si="7"/>
        <v>169.20700308959835</v>
      </c>
      <c r="E35">
        <f t="shared" si="7"/>
        <v>274.546875</v>
      </c>
      <c r="F35">
        <f t="shared" si="7"/>
        <v>317.27144618636601</v>
      </c>
      <c r="G35">
        <f t="shared" si="7"/>
        <v>393.6061652936487</v>
      </c>
    </row>
    <row r="40" spans="2:7" ht="17" x14ac:dyDescent="0.25">
      <c r="B40" s="10"/>
    </row>
    <row r="41" spans="2:7" ht="17" x14ac:dyDescent="0.25">
      <c r="B41" s="10"/>
    </row>
  </sheetData>
  <mergeCells count="6">
    <mergeCell ref="B32:F32"/>
    <mergeCell ref="B7:F7"/>
    <mergeCell ref="B12:F12"/>
    <mergeCell ref="B16:F16"/>
    <mergeCell ref="B22:F22"/>
    <mergeCell ref="B27:F2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CFCE-7402-9C44-B8BD-DCBDBD095C93}">
  <dimension ref="B15:L42"/>
  <sheetViews>
    <sheetView topLeftCell="A14" workbookViewId="0">
      <selection activeCell="M60" sqref="M60"/>
    </sheetView>
  </sheetViews>
  <sheetFormatPr baseColWidth="10" defaultRowHeight="16" x14ac:dyDescent="0.2"/>
  <sheetData>
    <row r="15" spans="3:12" x14ac:dyDescent="0.2">
      <c r="D15" s="12"/>
    </row>
    <row r="16" spans="3:12" x14ac:dyDescent="0.2">
      <c r="C16" s="28"/>
      <c r="D16" s="49" t="s">
        <v>82</v>
      </c>
      <c r="E16" s="49"/>
      <c r="F16" s="49"/>
      <c r="G16" s="49"/>
      <c r="H16" s="28" t="s">
        <v>96</v>
      </c>
      <c r="I16" s="28" t="s">
        <v>119</v>
      </c>
      <c r="J16" s="28" t="s">
        <v>98</v>
      </c>
      <c r="K16" s="28" t="s">
        <v>99</v>
      </c>
      <c r="L16" s="28" t="s">
        <v>100</v>
      </c>
    </row>
    <row r="17" spans="2:12" x14ac:dyDescent="0.2">
      <c r="B17" t="s">
        <v>124</v>
      </c>
      <c r="C17" s="50" t="s">
        <v>120</v>
      </c>
      <c r="D17" s="50" t="s">
        <v>121</v>
      </c>
      <c r="E17" s="50" t="s">
        <v>122</v>
      </c>
      <c r="F17" s="50" t="s">
        <v>124</v>
      </c>
      <c r="G17" s="50" t="s">
        <v>123</v>
      </c>
      <c r="H17" s="50"/>
      <c r="I17" s="50"/>
      <c r="J17" s="50"/>
      <c r="K17" s="50"/>
      <c r="L17" s="50"/>
    </row>
    <row r="18" spans="2:12" x14ac:dyDescent="0.2">
      <c r="B18" s="51">
        <v>134.90167752400001</v>
      </c>
      <c r="C18" s="47">
        <v>16</v>
      </c>
      <c r="D18" s="52">
        <v>750</v>
      </c>
      <c r="E18" s="47">
        <v>24</v>
      </c>
      <c r="F18" s="55">
        <f>B18/G18</f>
        <v>169.90135708312343</v>
      </c>
      <c r="G18" s="47">
        <f>SUM(I18:L18)/4</f>
        <v>0.79400000000000004</v>
      </c>
      <c r="H18" s="47">
        <v>0.76900000000000002</v>
      </c>
      <c r="I18" s="47">
        <v>0.78600000000000003</v>
      </c>
      <c r="J18" s="47">
        <v>0.80600000000000005</v>
      </c>
      <c r="K18" s="47">
        <v>0.79400000000000004</v>
      </c>
      <c r="L18" s="47">
        <v>0.79</v>
      </c>
    </row>
    <row r="19" spans="2:12" x14ac:dyDescent="0.2">
      <c r="B19" s="51"/>
      <c r="C19" s="47">
        <v>16</v>
      </c>
      <c r="D19" s="53"/>
      <c r="E19" s="47">
        <v>48</v>
      </c>
      <c r="F19" s="55">
        <f>B18/G19</f>
        <v>181.13686139509903</v>
      </c>
      <c r="G19" s="47">
        <f>SUM(I19:L19)/4</f>
        <v>0.74475000000000002</v>
      </c>
      <c r="H19" s="47">
        <v>0.73799999999999999</v>
      </c>
      <c r="I19" s="47">
        <v>0.74</v>
      </c>
      <c r="J19" s="47">
        <v>0.73899999999999999</v>
      </c>
      <c r="K19" s="47">
        <v>0.73099999999999998</v>
      </c>
      <c r="L19" s="47">
        <v>0.76900000000000002</v>
      </c>
    </row>
    <row r="20" spans="2:12" x14ac:dyDescent="0.2">
      <c r="B20" s="51"/>
      <c r="C20" s="47">
        <v>16</v>
      </c>
      <c r="D20" s="53"/>
      <c r="E20" s="47">
        <v>72</v>
      </c>
      <c r="F20" s="55">
        <f>B18/G20</f>
        <v>160.2157690308789</v>
      </c>
      <c r="G20" s="47">
        <f>SUM(I20:L20)/4</f>
        <v>0.84199999999999986</v>
      </c>
      <c r="H20" s="47">
        <v>0.84799999999999998</v>
      </c>
      <c r="I20" s="47">
        <v>0.84299999999999997</v>
      </c>
      <c r="J20" s="47">
        <v>0.84399999999999997</v>
      </c>
      <c r="K20" s="47">
        <v>0.84</v>
      </c>
      <c r="L20" s="47">
        <v>0.84099999999999997</v>
      </c>
    </row>
    <row r="21" spans="2:12" x14ac:dyDescent="0.2">
      <c r="B21" s="51"/>
      <c r="C21" s="47">
        <v>16</v>
      </c>
      <c r="D21" s="53"/>
      <c r="E21" s="47">
        <v>120</v>
      </c>
      <c r="F21" s="55">
        <f>B18/G21</f>
        <v>117.20389011642052</v>
      </c>
      <c r="G21" s="47">
        <f>SUM(I21:L21)/4</f>
        <v>1.1509999999999998</v>
      </c>
      <c r="H21" s="47">
        <v>1.151</v>
      </c>
      <c r="I21" s="47">
        <v>1.1519999999999999</v>
      </c>
      <c r="J21" s="47">
        <v>1.1479999999999999</v>
      </c>
      <c r="K21" s="47">
        <v>1.1579999999999999</v>
      </c>
      <c r="L21" s="47">
        <v>1.1459999999999999</v>
      </c>
    </row>
    <row r="22" spans="2:12" x14ac:dyDescent="0.2">
      <c r="B22" s="51"/>
      <c r="C22" s="47">
        <v>16</v>
      </c>
      <c r="D22" s="54"/>
      <c r="E22" s="48">
        <v>192</v>
      </c>
      <c r="F22" s="55">
        <f>B18/G22</f>
        <v>53.363005349683547</v>
      </c>
      <c r="G22" s="47">
        <f>SUM(I22:L22)/4</f>
        <v>2.528</v>
      </c>
      <c r="H22" s="47">
        <v>2.5790000000000002</v>
      </c>
      <c r="I22" s="47">
        <v>2.516</v>
      </c>
      <c r="J22" s="47">
        <v>2.56</v>
      </c>
      <c r="K22" s="47">
        <v>2.5350000000000001</v>
      </c>
      <c r="L22" s="47">
        <v>2.5009999999999999</v>
      </c>
    </row>
    <row r="23" spans="2:12" x14ac:dyDescent="0.2">
      <c r="B23" s="51">
        <v>342.743649232</v>
      </c>
      <c r="C23" s="47">
        <v>16</v>
      </c>
      <c r="D23" s="52">
        <v>1024</v>
      </c>
      <c r="E23" s="47">
        <v>24</v>
      </c>
      <c r="F23" s="55">
        <f>B23/G23</f>
        <v>197.63220367997693</v>
      </c>
      <c r="G23" s="47">
        <f>SUM(I23:L23)/4</f>
        <v>1.7342500000000001</v>
      </c>
      <c r="H23" s="47">
        <v>1.728</v>
      </c>
      <c r="I23" s="47">
        <v>1.754</v>
      </c>
      <c r="J23" s="47">
        <v>1.7170000000000001</v>
      </c>
      <c r="K23" s="47">
        <v>1.7270000000000001</v>
      </c>
      <c r="L23" s="47">
        <v>1.7390000000000001</v>
      </c>
    </row>
    <row r="24" spans="2:12" x14ac:dyDescent="0.2">
      <c r="B24" s="51"/>
      <c r="C24" s="47">
        <v>16</v>
      </c>
      <c r="D24" s="53"/>
      <c r="E24" s="47">
        <v>48</v>
      </c>
      <c r="F24" s="55">
        <f>B23/G24</f>
        <v>214.28174381494219</v>
      </c>
      <c r="G24" s="47">
        <f>SUM(I24:L24)/4</f>
        <v>1.5994999999999999</v>
      </c>
      <c r="H24" s="47">
        <v>1.5920000000000001</v>
      </c>
      <c r="I24" s="47">
        <v>1.6040000000000001</v>
      </c>
      <c r="J24" s="47">
        <v>1.593</v>
      </c>
      <c r="K24" s="47">
        <v>1.605</v>
      </c>
      <c r="L24" s="47">
        <v>1.5960000000000001</v>
      </c>
    </row>
    <row r="25" spans="2:12" x14ac:dyDescent="0.2">
      <c r="B25" s="51"/>
      <c r="C25" s="47">
        <v>16</v>
      </c>
      <c r="D25" s="53"/>
      <c r="E25" s="47">
        <v>72</v>
      </c>
      <c r="F25" s="55">
        <f>B23/G25</f>
        <v>197.34771799740895</v>
      </c>
      <c r="G25" s="47">
        <f>SUM(I25:L25)/4</f>
        <v>1.73675</v>
      </c>
      <c r="H25" s="47">
        <v>1.7370000000000001</v>
      </c>
      <c r="I25" s="47">
        <v>1.734</v>
      </c>
      <c r="J25" s="47">
        <v>1.74</v>
      </c>
      <c r="K25" s="47">
        <v>1.7370000000000001</v>
      </c>
      <c r="L25" s="47">
        <v>1.736</v>
      </c>
    </row>
    <row r="26" spans="2:12" x14ac:dyDescent="0.2">
      <c r="B26" s="51"/>
      <c r="C26" s="47">
        <v>16</v>
      </c>
      <c r="D26" s="53"/>
      <c r="E26" s="47">
        <v>120</v>
      </c>
      <c r="F26" s="55">
        <f>B23/G26</f>
        <v>165.21747371993249</v>
      </c>
      <c r="G26" s="47">
        <f>SUM(I26:L26)/4</f>
        <v>2.0745000000000005</v>
      </c>
      <c r="H26" s="47">
        <v>2.077</v>
      </c>
      <c r="I26" s="47">
        <v>2.0750000000000002</v>
      </c>
      <c r="J26" s="47">
        <v>2.0830000000000002</v>
      </c>
      <c r="K26" s="47">
        <v>2.0680000000000001</v>
      </c>
      <c r="L26" s="47">
        <v>2.0720000000000001</v>
      </c>
    </row>
    <row r="27" spans="2:12" x14ac:dyDescent="0.2">
      <c r="B27" s="51"/>
      <c r="C27" s="47">
        <v>16</v>
      </c>
      <c r="D27" s="54"/>
      <c r="E27" s="48">
        <v>192</v>
      </c>
      <c r="F27" s="55">
        <f>B23/G27</f>
        <v>112.27373654311687</v>
      </c>
      <c r="G27" s="47">
        <f>SUM(I27:L27)/4</f>
        <v>3.0527499999999996</v>
      </c>
      <c r="H27" s="47">
        <v>3.0539999999999998</v>
      </c>
      <c r="I27" s="47">
        <v>3.0550000000000002</v>
      </c>
      <c r="J27" s="47">
        <v>3.0510000000000002</v>
      </c>
      <c r="K27" s="47">
        <v>3.0529999999999999</v>
      </c>
      <c r="L27" s="47">
        <v>3.052</v>
      </c>
    </row>
    <row r="28" spans="2:12" x14ac:dyDescent="0.2">
      <c r="B28" s="51">
        <v>2735.3422263839998</v>
      </c>
      <c r="C28" s="47">
        <v>16</v>
      </c>
      <c r="D28" s="52">
        <v>2048</v>
      </c>
      <c r="E28" s="47">
        <v>24</v>
      </c>
      <c r="F28" s="55">
        <f>B28/G28</f>
        <v>223.22035469103963</v>
      </c>
      <c r="G28" s="47">
        <f>SUM(I28:L28)/4</f>
        <v>12.254000000000001</v>
      </c>
      <c r="H28" s="47">
        <v>12.4</v>
      </c>
      <c r="I28" s="47">
        <v>12.124000000000001</v>
      </c>
      <c r="J28" s="47">
        <v>12.256</v>
      </c>
      <c r="K28" s="47">
        <v>12.298999999999999</v>
      </c>
      <c r="L28" s="47">
        <v>12.337</v>
      </c>
    </row>
    <row r="29" spans="2:12" x14ac:dyDescent="0.2">
      <c r="B29" s="51"/>
      <c r="C29" s="47">
        <v>16</v>
      </c>
      <c r="D29" s="53"/>
      <c r="E29" s="47">
        <v>48</v>
      </c>
      <c r="F29" s="55">
        <f>B28/G29</f>
        <v>292.08139096465561</v>
      </c>
      <c r="G29" s="47">
        <f>SUM(I29:L29)/4</f>
        <v>9.3650000000000002</v>
      </c>
      <c r="H29" s="47">
        <v>9.5489999999999995</v>
      </c>
      <c r="I29" s="47">
        <v>9.4610000000000003</v>
      </c>
      <c r="J29" s="47">
        <v>9.4329999999999998</v>
      </c>
      <c r="K29" s="47">
        <v>9.3520000000000003</v>
      </c>
      <c r="L29" s="47">
        <v>9.2140000000000004</v>
      </c>
    </row>
    <row r="30" spans="2:12" x14ac:dyDescent="0.2">
      <c r="B30" s="51"/>
      <c r="C30" s="47">
        <v>16</v>
      </c>
      <c r="D30" s="53"/>
      <c r="E30" s="47">
        <v>72</v>
      </c>
      <c r="F30" s="55">
        <f>B28/G30</f>
        <v>279.51586208706317</v>
      </c>
      <c r="G30" s="47">
        <f>SUM(I30:L30)/4</f>
        <v>9.7859999999999996</v>
      </c>
      <c r="H30" s="47">
        <v>9.6549999999999994</v>
      </c>
      <c r="I30" s="47">
        <v>9.7249999999999996</v>
      </c>
      <c r="J30" s="47">
        <v>9.7509999999999994</v>
      </c>
      <c r="K30" s="47">
        <v>9.7509999999999994</v>
      </c>
      <c r="L30" s="47">
        <v>9.9169999999999998</v>
      </c>
    </row>
    <row r="31" spans="2:12" x14ac:dyDescent="0.2">
      <c r="B31" s="51"/>
      <c r="C31" s="47">
        <v>16</v>
      </c>
      <c r="D31" s="53"/>
      <c r="E31" s="47">
        <v>120</v>
      </c>
      <c r="F31" s="55">
        <f>B28/G31</f>
        <v>240.93032623997533</v>
      </c>
      <c r="G31" s="47">
        <f>SUM(I31:L31)/4</f>
        <v>11.353249999999999</v>
      </c>
      <c r="H31" s="47">
        <v>11.221</v>
      </c>
      <c r="I31" s="47">
        <v>11.217000000000001</v>
      </c>
      <c r="J31" s="47">
        <v>11.244</v>
      </c>
      <c r="K31" s="47">
        <v>11.419</v>
      </c>
      <c r="L31" s="47">
        <v>11.532999999999999</v>
      </c>
    </row>
    <row r="32" spans="2:12" x14ac:dyDescent="0.2">
      <c r="B32" s="51"/>
      <c r="C32" s="47">
        <v>16</v>
      </c>
      <c r="D32" s="54"/>
      <c r="E32" s="48">
        <v>192</v>
      </c>
      <c r="F32" s="55">
        <f>B28/G32</f>
        <v>204.25195836200717</v>
      </c>
      <c r="G32" s="47">
        <f>SUM(I32:L32)/4</f>
        <v>13.391999999999999</v>
      </c>
      <c r="H32" s="47">
        <v>12.978</v>
      </c>
      <c r="I32" s="47">
        <v>13.051</v>
      </c>
      <c r="J32" s="47">
        <v>13.388999999999999</v>
      </c>
      <c r="K32" s="47">
        <v>13.54</v>
      </c>
      <c r="L32" s="47">
        <v>13.587999999999999</v>
      </c>
    </row>
    <row r="33" spans="2:12" x14ac:dyDescent="0.2">
      <c r="B33" s="51">
        <v>4973.3900000000003</v>
      </c>
      <c r="C33" s="47">
        <v>16</v>
      </c>
      <c r="D33" s="52">
        <v>2500</v>
      </c>
      <c r="E33" s="47">
        <v>24</v>
      </c>
      <c r="F33" s="55">
        <f>B33/G33</f>
        <v>219.55875373867363</v>
      </c>
      <c r="G33" s="47">
        <f>SUM(I33:L33)/4</f>
        <v>22.65175</v>
      </c>
      <c r="H33" s="47">
        <v>21.646999999999998</v>
      </c>
      <c r="I33" s="47">
        <v>22.591000000000001</v>
      </c>
      <c r="J33" s="47">
        <v>22.613</v>
      </c>
      <c r="K33" s="47">
        <v>22.702000000000002</v>
      </c>
      <c r="L33" s="47">
        <v>22.701000000000001</v>
      </c>
    </row>
    <row r="34" spans="2:12" x14ac:dyDescent="0.2">
      <c r="B34" s="51"/>
      <c r="C34" s="47">
        <v>16</v>
      </c>
      <c r="D34" s="53"/>
      <c r="E34" s="47">
        <v>48</v>
      </c>
      <c r="F34" s="55">
        <f>B33/G34</f>
        <v>281.28840688319218</v>
      </c>
      <c r="G34" s="47">
        <f>SUM(I34:L34)/4</f>
        <v>17.68075</v>
      </c>
      <c r="H34" s="47">
        <v>16.515999999999998</v>
      </c>
      <c r="I34" s="47">
        <v>17.308</v>
      </c>
      <c r="J34" s="47">
        <v>17.805</v>
      </c>
      <c r="K34" s="47">
        <v>17.8</v>
      </c>
      <c r="L34" s="47">
        <v>17.809999999999999</v>
      </c>
    </row>
    <row r="35" spans="2:12" x14ac:dyDescent="0.2">
      <c r="B35" s="51"/>
      <c r="C35" s="47">
        <v>16</v>
      </c>
      <c r="D35" s="53"/>
      <c r="E35" s="47">
        <v>72</v>
      </c>
      <c r="F35" s="55">
        <f>B33/G35</f>
        <v>282.11813089413602</v>
      </c>
      <c r="G35" s="47">
        <f>SUM(I35:L35)/4</f>
        <v>17.62875</v>
      </c>
      <c r="H35" s="47">
        <v>16.722000000000001</v>
      </c>
      <c r="I35" s="47">
        <v>17.567</v>
      </c>
      <c r="J35" s="47">
        <v>17.692</v>
      </c>
      <c r="K35" s="47">
        <v>17.643999999999998</v>
      </c>
      <c r="L35" s="47">
        <v>17.611999999999998</v>
      </c>
    </row>
    <row r="36" spans="2:12" x14ac:dyDescent="0.2">
      <c r="B36" s="51"/>
      <c r="C36" s="47">
        <v>16</v>
      </c>
      <c r="D36" s="53"/>
      <c r="E36" s="47">
        <v>120</v>
      </c>
      <c r="F36" s="55">
        <f>B33/G36</f>
        <v>246.59196271413342</v>
      </c>
      <c r="G36" s="47">
        <f>SUM(I36:L36)/4</f>
        <v>20.168500000000002</v>
      </c>
      <c r="H36" s="47">
        <v>19.916</v>
      </c>
      <c r="I36" s="47">
        <v>20.178999999999998</v>
      </c>
      <c r="J36" s="47">
        <v>20.158000000000001</v>
      </c>
      <c r="K36" s="47">
        <v>20.178999999999998</v>
      </c>
      <c r="L36" s="47">
        <v>20.158000000000001</v>
      </c>
    </row>
    <row r="37" spans="2:12" x14ac:dyDescent="0.2">
      <c r="B37" s="51"/>
      <c r="C37" s="47">
        <v>16</v>
      </c>
      <c r="D37" s="54"/>
      <c r="E37" s="48">
        <v>192</v>
      </c>
      <c r="F37" s="55">
        <f>B33/G37</f>
        <v>198.11737524025773</v>
      </c>
      <c r="G37" s="47">
        <f>SUM(I37:L37)/4</f>
        <v>25.103250000000003</v>
      </c>
      <c r="H37" s="47">
        <v>23.823</v>
      </c>
      <c r="I37" s="47">
        <v>25.177</v>
      </c>
      <c r="J37" s="47">
        <v>25.047000000000001</v>
      </c>
      <c r="K37" s="47">
        <v>25.123000000000001</v>
      </c>
      <c r="L37" s="47">
        <v>25.065999999999999</v>
      </c>
    </row>
    <row r="38" spans="2:12" x14ac:dyDescent="0.2">
      <c r="B38" s="51">
        <v>8591.18</v>
      </c>
      <c r="C38" s="47">
        <v>16</v>
      </c>
      <c r="D38" s="52">
        <v>3000</v>
      </c>
      <c r="E38" s="47">
        <v>24</v>
      </c>
      <c r="F38" s="55">
        <f>B38/G38</f>
        <v>224.77202116595919</v>
      </c>
      <c r="G38" s="47">
        <f>SUM(I38:L38)/4</f>
        <v>38.22175</v>
      </c>
      <c r="H38" s="47">
        <v>36.94</v>
      </c>
      <c r="I38" s="47">
        <v>38.280999999999999</v>
      </c>
      <c r="J38" s="47">
        <v>38.438000000000002</v>
      </c>
      <c r="K38" s="47">
        <v>38.049999999999997</v>
      </c>
      <c r="L38" s="47">
        <v>38.118000000000002</v>
      </c>
    </row>
    <row r="39" spans="2:12" x14ac:dyDescent="0.2">
      <c r="B39" s="51"/>
      <c r="C39" s="47">
        <v>16</v>
      </c>
      <c r="D39" s="53"/>
      <c r="E39" s="47">
        <v>48</v>
      </c>
      <c r="F39" s="55">
        <f>B38/G39</f>
        <v>284.77413452486707</v>
      </c>
      <c r="G39" s="47">
        <f>SUM(I39:L39)/4</f>
        <v>30.168400000000002</v>
      </c>
      <c r="H39" s="47">
        <v>29.09</v>
      </c>
      <c r="I39" s="47">
        <v>30.1</v>
      </c>
      <c r="J39" s="47">
        <v>30.175000000000001</v>
      </c>
      <c r="K39" s="47">
        <v>30.23</v>
      </c>
      <c r="L39" s="47">
        <v>30.168600000000001</v>
      </c>
    </row>
    <row r="40" spans="2:12" x14ac:dyDescent="0.2">
      <c r="B40" s="51"/>
      <c r="C40" s="47">
        <v>16</v>
      </c>
      <c r="D40" s="53"/>
      <c r="E40" s="47">
        <v>72</v>
      </c>
      <c r="F40" s="55">
        <f>B38/G40</f>
        <v>288.17375262054509</v>
      </c>
      <c r="G40" s="47">
        <f>SUM(I40:L40)/4</f>
        <v>29.8125</v>
      </c>
      <c r="H40" s="47">
        <v>29.19</v>
      </c>
      <c r="I40" s="47">
        <v>29.815000000000001</v>
      </c>
      <c r="J40" s="47">
        <v>29.832999999999998</v>
      </c>
      <c r="K40" s="47">
        <v>29.835999999999999</v>
      </c>
      <c r="L40" s="47">
        <v>29.765999999999998</v>
      </c>
    </row>
    <row r="41" spans="2:12" x14ac:dyDescent="0.2">
      <c r="B41" s="51"/>
      <c r="C41" s="47">
        <v>16</v>
      </c>
      <c r="D41" s="53"/>
      <c r="E41" s="47">
        <v>120</v>
      </c>
      <c r="F41" s="55">
        <f>B38/G41</f>
        <v>258.35610053152703</v>
      </c>
      <c r="G41" s="47">
        <f>SUM(I41:L41)/4</f>
        <v>33.253249999999994</v>
      </c>
      <c r="H41" s="47">
        <v>33.838000000000001</v>
      </c>
      <c r="I41" s="47">
        <v>33.186999999999998</v>
      </c>
      <c r="J41" s="47">
        <v>33.212000000000003</v>
      </c>
      <c r="K41" s="47">
        <v>33.295999999999999</v>
      </c>
      <c r="L41" s="47">
        <v>33.317999999999998</v>
      </c>
    </row>
    <row r="42" spans="2:12" x14ac:dyDescent="0.2">
      <c r="B42" s="51"/>
      <c r="C42" s="47">
        <v>16</v>
      </c>
      <c r="D42" s="54"/>
      <c r="E42" s="48">
        <v>192</v>
      </c>
      <c r="F42" s="55">
        <f>B38/G42</f>
        <v>229.70301794726115</v>
      </c>
      <c r="G42" s="47">
        <f>SUM(I42:L42)/4</f>
        <v>37.401249999999997</v>
      </c>
      <c r="H42" s="47">
        <v>38.048999999999999</v>
      </c>
      <c r="I42" s="47">
        <v>37.4</v>
      </c>
      <c r="J42" s="47">
        <v>37.423999999999999</v>
      </c>
      <c r="K42" s="47">
        <v>37.378</v>
      </c>
      <c r="L42" s="47">
        <v>37.402999999999999</v>
      </c>
    </row>
  </sheetData>
  <mergeCells count="11">
    <mergeCell ref="D38:D42"/>
    <mergeCell ref="D16:G16"/>
    <mergeCell ref="B18:B22"/>
    <mergeCell ref="B23:B27"/>
    <mergeCell ref="B28:B32"/>
    <mergeCell ref="B33:B37"/>
    <mergeCell ref="B38:B42"/>
    <mergeCell ref="D18:D22"/>
    <mergeCell ref="D23:D27"/>
    <mergeCell ref="D28:D32"/>
    <mergeCell ref="D33:D3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236D-C9A3-6D48-9027-691257679500}">
  <dimension ref="B1:AC153"/>
  <sheetViews>
    <sheetView tabSelected="1" topLeftCell="C116" workbookViewId="0">
      <selection activeCell="C151" sqref="C151"/>
    </sheetView>
  </sheetViews>
  <sheetFormatPr baseColWidth="10" defaultRowHeight="16" x14ac:dyDescent="0.2"/>
  <cols>
    <col min="2" max="2" width="15.1640625" customWidth="1"/>
    <col min="3" max="3" width="61.83203125" customWidth="1"/>
    <col min="4" max="4" width="14.5" customWidth="1"/>
  </cols>
  <sheetData>
    <row r="1" spans="2:23" s="1" customFormat="1" x14ac:dyDescent="0.2">
      <c r="C1" s="2" t="s">
        <v>1</v>
      </c>
      <c r="D1" s="2" t="s">
        <v>2</v>
      </c>
      <c r="E1" s="2" t="s">
        <v>3</v>
      </c>
      <c r="F1" s="2" t="s">
        <v>7</v>
      </c>
      <c r="G1" s="2" t="s">
        <v>12</v>
      </c>
      <c r="H1" s="2" t="s">
        <v>13</v>
      </c>
      <c r="I1" s="2" t="s">
        <v>14</v>
      </c>
      <c r="J1" s="2" t="s">
        <v>0</v>
      </c>
      <c r="K1" s="2" t="s">
        <v>11</v>
      </c>
      <c r="L1" s="2" t="s">
        <v>10</v>
      </c>
      <c r="M1" s="2" t="s">
        <v>15</v>
      </c>
      <c r="N1" s="2" t="s">
        <v>9</v>
      </c>
      <c r="O1" s="2" t="s">
        <v>6</v>
      </c>
      <c r="P1" s="2" t="s">
        <v>5</v>
      </c>
      <c r="Q1" s="2" t="s">
        <v>4</v>
      </c>
      <c r="R1" s="2" t="s">
        <v>16</v>
      </c>
      <c r="S1" s="2" t="s">
        <v>30</v>
      </c>
      <c r="T1" s="2" t="s">
        <v>32</v>
      </c>
      <c r="U1" s="2"/>
      <c r="V1" s="2" t="s">
        <v>31</v>
      </c>
      <c r="W1" s="2" t="s">
        <v>33</v>
      </c>
    </row>
    <row r="2" spans="2:23" s="1" customFormat="1" x14ac:dyDescent="0.2">
      <c r="B2" s="1" t="s">
        <v>17</v>
      </c>
      <c r="C2" s="1">
        <v>134901677524</v>
      </c>
      <c r="D2" s="1">
        <v>322576066974</v>
      </c>
      <c r="E2" s="1">
        <v>460411736830</v>
      </c>
      <c r="F2" s="1">
        <v>922558654244</v>
      </c>
      <c r="G2" s="1">
        <v>342743649232</v>
      </c>
      <c r="H2" s="1">
        <v>819488857668</v>
      </c>
      <c r="I2" s="1">
        <v>1169616987250</v>
      </c>
      <c r="J2" s="1">
        <v>2343521559888</v>
      </c>
      <c r="K2" s="1">
        <v>2735342226384</v>
      </c>
      <c r="L2" s="1">
        <v>6539264860740</v>
      </c>
      <c r="M2" s="1">
        <v>9332776608882</v>
      </c>
      <c r="N2" s="1">
        <v>18698449061200</v>
      </c>
      <c r="O2" s="1">
        <v>4973385793024</v>
      </c>
      <c r="P2" s="1">
        <v>11889379999224</v>
      </c>
      <c r="Q2" s="1">
        <v>16968278059330</v>
      </c>
      <c r="R2" s="1">
        <v>33995932347744</v>
      </c>
      <c r="S2" s="1">
        <v>8591175451024</v>
      </c>
      <c r="T2" s="1">
        <v>20537706497724</v>
      </c>
      <c r="V2" s="1">
        <v>29310819169330</v>
      </c>
      <c r="W2" s="1">
        <v>58723639313744</v>
      </c>
    </row>
    <row r="3" spans="2:23" s="1" customFormat="1" x14ac:dyDescent="0.2"/>
    <row r="4" spans="2:23" s="1" customFormat="1" x14ac:dyDescent="0.2"/>
    <row r="5" spans="2:23" s="1" customFormat="1" x14ac:dyDescent="0.2">
      <c r="B5" s="1" t="s">
        <v>18</v>
      </c>
      <c r="C5" s="3">
        <f>C2/1000000000</f>
        <v>134.90167752400001</v>
      </c>
      <c r="D5" s="3">
        <f t="shared" ref="D5:W5" si="0">D2/1000000000</f>
        <v>322.57606697400001</v>
      </c>
      <c r="E5" s="3">
        <f t="shared" si="0"/>
        <v>460.41173683</v>
      </c>
      <c r="F5" s="3">
        <f t="shared" si="0"/>
        <v>922.55865424399997</v>
      </c>
      <c r="G5" s="3">
        <f t="shared" si="0"/>
        <v>342.743649232</v>
      </c>
      <c r="H5" s="3">
        <f t="shared" si="0"/>
        <v>819.48885766800004</v>
      </c>
      <c r="I5" s="3">
        <f t="shared" si="0"/>
        <v>1169.61698725</v>
      </c>
      <c r="J5" s="3">
        <f t="shared" si="0"/>
        <v>2343.521559888</v>
      </c>
      <c r="K5" s="3">
        <f t="shared" si="0"/>
        <v>2735.3422263839998</v>
      </c>
      <c r="L5" s="3">
        <f t="shared" si="0"/>
        <v>6539.2648607399997</v>
      </c>
      <c r="M5" s="3">
        <f t="shared" si="0"/>
        <v>9332.7766088820008</v>
      </c>
      <c r="N5" s="3">
        <f t="shared" si="0"/>
        <v>18698.449061200001</v>
      </c>
      <c r="O5" s="3">
        <f t="shared" si="0"/>
        <v>4973.3857930240001</v>
      </c>
      <c r="P5" s="3">
        <f t="shared" si="0"/>
        <v>11889.379999224</v>
      </c>
      <c r="Q5" s="3">
        <f t="shared" si="0"/>
        <v>16968.278059330001</v>
      </c>
      <c r="R5" s="3">
        <f t="shared" si="0"/>
        <v>33995.932347743998</v>
      </c>
      <c r="S5" s="3">
        <f t="shared" si="0"/>
        <v>8591.1754510240007</v>
      </c>
      <c r="T5" s="3">
        <f t="shared" si="0"/>
        <v>20537.706497724001</v>
      </c>
      <c r="U5" s="3"/>
      <c r="V5" s="3">
        <f t="shared" si="0"/>
        <v>29310.81916933</v>
      </c>
      <c r="W5" s="3">
        <f t="shared" si="0"/>
        <v>58723.639313744003</v>
      </c>
    </row>
    <row r="6" spans="2:23" s="1" customFormat="1" x14ac:dyDescent="0.2"/>
    <row r="7" spans="2:23" s="1" customFormat="1" ht="25" x14ac:dyDescent="0.25">
      <c r="B7" s="41" t="s">
        <v>25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2:23" s="1" customFormat="1" x14ac:dyDescent="0.2">
      <c r="B8" s="1" t="s">
        <v>8</v>
      </c>
      <c r="C8" s="3">
        <v>159</v>
      </c>
      <c r="D8" s="3">
        <v>372</v>
      </c>
      <c r="E8" s="3">
        <v>523</v>
      </c>
      <c r="F8" s="3">
        <v>1038</v>
      </c>
      <c r="G8" s="3">
        <v>446</v>
      </c>
      <c r="H8" s="3">
        <v>1037</v>
      </c>
      <c r="I8" s="3">
        <v>1400</v>
      </c>
      <c r="J8" s="3">
        <v>2692</v>
      </c>
      <c r="K8" s="3">
        <v>4030</v>
      </c>
      <c r="L8" s="3">
        <v>8961</v>
      </c>
      <c r="M8" s="3">
        <v>12569</v>
      </c>
      <c r="N8" s="3">
        <v>25322</v>
      </c>
      <c r="O8" s="3">
        <v>7476</v>
      </c>
      <c r="P8" s="3">
        <v>17321</v>
      </c>
      <c r="Q8" s="3">
        <v>24141</v>
      </c>
      <c r="R8" s="3">
        <v>51601</v>
      </c>
      <c r="S8" s="1">
        <v>10889</v>
      </c>
      <c r="T8" s="1">
        <v>27282</v>
      </c>
      <c r="V8" s="1">
        <v>41701</v>
      </c>
      <c r="W8" s="1">
        <v>96225</v>
      </c>
    </row>
    <row r="9" spans="2:23" s="1" customFormat="1" x14ac:dyDescent="0.2">
      <c r="B9" s="1" t="s">
        <v>22</v>
      </c>
      <c r="C9" s="3">
        <v>3.19</v>
      </c>
      <c r="D9" s="3">
        <v>7</v>
      </c>
      <c r="E9" s="3">
        <v>9.74</v>
      </c>
      <c r="F9" s="3">
        <v>18.66</v>
      </c>
      <c r="G9" s="3">
        <v>8.68</v>
      </c>
      <c r="H9" s="3">
        <v>20.05</v>
      </c>
      <c r="I9" s="3">
        <v>27.16</v>
      </c>
      <c r="J9" s="3">
        <v>52.61</v>
      </c>
      <c r="K9" s="3">
        <v>153</v>
      </c>
      <c r="L9" s="3">
        <v>372</v>
      </c>
      <c r="M9" s="3">
        <v>540</v>
      </c>
      <c r="N9" s="4">
        <v>1027</v>
      </c>
      <c r="O9" s="3">
        <v>308</v>
      </c>
      <c r="P9" s="3">
        <v>750</v>
      </c>
      <c r="Q9" s="3">
        <v>1077</v>
      </c>
      <c r="R9" s="3">
        <v>2188</v>
      </c>
      <c r="S9" s="1">
        <v>559</v>
      </c>
      <c r="T9" s="1">
        <v>1349</v>
      </c>
      <c r="V9" s="1">
        <v>1944</v>
      </c>
      <c r="W9" s="1">
        <v>3978</v>
      </c>
    </row>
    <row r="10" spans="2:23" s="1" customFormat="1" x14ac:dyDescent="0.2">
      <c r="B10" s="1" t="s">
        <v>19</v>
      </c>
      <c r="C10" s="4">
        <v>5.34</v>
      </c>
      <c r="D10" s="3">
        <v>11.18</v>
      </c>
      <c r="E10" s="3">
        <v>15.21</v>
      </c>
      <c r="F10" s="4">
        <v>27.93</v>
      </c>
      <c r="G10" s="5">
        <v>12.11</v>
      </c>
      <c r="H10" s="3">
        <v>25.46</v>
      </c>
      <c r="I10" s="3">
        <v>34.56</v>
      </c>
      <c r="J10" s="3">
        <v>63.51</v>
      </c>
      <c r="K10" s="3">
        <v>105</v>
      </c>
      <c r="L10" s="3">
        <v>215</v>
      </c>
      <c r="M10" s="3">
        <v>290</v>
      </c>
      <c r="N10" s="4">
        <v>530</v>
      </c>
      <c r="O10" s="3">
        <v>237</v>
      </c>
      <c r="P10" s="3">
        <v>483</v>
      </c>
      <c r="Q10" s="3">
        <v>649</v>
      </c>
      <c r="R10" s="3">
        <v>1172</v>
      </c>
      <c r="S10" s="1">
        <v>523</v>
      </c>
      <c r="T10" s="1">
        <v>1089</v>
      </c>
      <c r="V10" s="1">
        <v>1476</v>
      </c>
      <c r="W10" s="1">
        <v>2806</v>
      </c>
    </row>
    <row r="11" spans="2:23" s="1" customFormat="1" x14ac:dyDescent="0.2">
      <c r="B11" s="1" t="s">
        <v>20</v>
      </c>
      <c r="C11" s="3">
        <v>2.4</v>
      </c>
      <c r="D11" s="3">
        <v>5.5</v>
      </c>
      <c r="E11" s="3">
        <v>7.83</v>
      </c>
      <c r="F11" s="6">
        <v>15.49</v>
      </c>
      <c r="G11" s="3">
        <v>6</v>
      </c>
      <c r="H11" s="3">
        <v>13.91</v>
      </c>
      <c r="I11" s="3">
        <v>18.79</v>
      </c>
      <c r="J11" s="3">
        <v>36.67</v>
      </c>
      <c r="K11" s="3">
        <v>59.91</v>
      </c>
      <c r="L11" s="3">
        <v>127.9</v>
      </c>
      <c r="M11" s="3">
        <v>174.72</v>
      </c>
      <c r="N11" s="3">
        <v>331.02489300000002</v>
      </c>
      <c r="O11" s="3">
        <v>124.03</v>
      </c>
      <c r="P11" s="3">
        <v>267.27</v>
      </c>
      <c r="Q11" s="3">
        <v>371.24</v>
      </c>
      <c r="R11" s="3">
        <v>706.73</v>
      </c>
      <c r="S11" s="1">
        <v>279</v>
      </c>
      <c r="T11" s="1">
        <v>627</v>
      </c>
      <c r="V11" s="1">
        <v>877</v>
      </c>
      <c r="W11" s="1">
        <v>1454</v>
      </c>
    </row>
    <row r="12" spans="2:23" s="1" customFormat="1" x14ac:dyDescent="0.2">
      <c r="B12" s="1" t="s">
        <v>21</v>
      </c>
      <c r="C12" s="3">
        <v>2.0699999999999998</v>
      </c>
      <c r="D12" s="3">
        <v>4.57</v>
      </c>
      <c r="E12" s="3">
        <v>6.42</v>
      </c>
      <c r="F12" s="4">
        <v>12.4</v>
      </c>
      <c r="G12" s="3">
        <v>5.4</v>
      </c>
      <c r="H12" s="3">
        <v>11.51</v>
      </c>
      <c r="I12" s="3">
        <v>16.62</v>
      </c>
      <c r="J12" s="3">
        <v>30.69</v>
      </c>
      <c r="K12" s="3">
        <v>52.9</v>
      </c>
      <c r="L12" s="3">
        <v>111.9</v>
      </c>
      <c r="M12" s="3">
        <v>157.63</v>
      </c>
      <c r="N12" s="3">
        <v>291</v>
      </c>
      <c r="O12" s="3">
        <v>103</v>
      </c>
      <c r="P12" s="3">
        <v>211</v>
      </c>
      <c r="Q12" s="3">
        <v>285</v>
      </c>
      <c r="R12" s="3">
        <v>520</v>
      </c>
      <c r="S12" s="1">
        <v>178</v>
      </c>
      <c r="T12" s="1">
        <v>361</v>
      </c>
      <c r="V12" s="1">
        <v>486</v>
      </c>
      <c r="W12" s="1">
        <v>893</v>
      </c>
    </row>
    <row r="13" spans="2:23" s="1" customFormat="1" x14ac:dyDescent="0.2"/>
    <row r="14" spans="2:23" s="1" customFormat="1" ht="25" x14ac:dyDescent="0.25">
      <c r="B14" s="41" t="s">
        <v>24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2:23" s="1" customFormat="1" x14ac:dyDescent="0.2">
      <c r="B15" s="1" t="s">
        <v>35</v>
      </c>
      <c r="C15" s="1">
        <f>C5/C8</f>
        <v>0.84843822342138364</v>
      </c>
      <c r="D15" s="1">
        <f t="shared" ref="D15:W15" si="1">D5/D8</f>
        <v>0.86713996498387103</v>
      </c>
      <c r="E15" s="1">
        <f t="shared" si="1"/>
        <v>0.88032836869980879</v>
      </c>
      <c r="F15" s="1">
        <f t="shared" si="1"/>
        <v>0.88878483067822733</v>
      </c>
      <c r="G15" s="1">
        <f t="shared" si="1"/>
        <v>0.76848351845739904</v>
      </c>
      <c r="H15" s="1">
        <f t="shared" si="1"/>
        <v>0.79024962166634527</v>
      </c>
      <c r="I15" s="1">
        <f t="shared" si="1"/>
        <v>0.83544070517857139</v>
      </c>
      <c r="J15" s="1">
        <f t="shared" si="1"/>
        <v>0.87055035657057944</v>
      </c>
      <c r="K15" s="1">
        <f t="shared" si="1"/>
        <v>0.67874496932605455</v>
      </c>
      <c r="L15" s="1">
        <f t="shared" si="1"/>
        <v>0.72974722249079338</v>
      </c>
      <c r="M15" s="1">
        <f t="shared" si="1"/>
        <v>0.74252339954507129</v>
      </c>
      <c r="N15" s="1">
        <f t="shared" si="1"/>
        <v>0.73842702239949454</v>
      </c>
      <c r="O15" s="1">
        <f t="shared" si="1"/>
        <v>0.66524689580310326</v>
      </c>
      <c r="P15" s="1">
        <f t="shared" si="1"/>
        <v>0.68641417927509962</v>
      </c>
      <c r="Q15" s="1">
        <f t="shared" si="1"/>
        <v>0.70288215315562741</v>
      </c>
      <c r="R15" s="1">
        <f t="shared" si="1"/>
        <v>0.65882313032197048</v>
      </c>
      <c r="S15" s="1">
        <f>S5/S8</f>
        <v>0.78897744981394069</v>
      </c>
      <c r="T15" s="1">
        <f t="shared" si="1"/>
        <v>0.75279328853177918</v>
      </c>
      <c r="V15" s="1">
        <f t="shared" si="1"/>
        <v>0.7028804865430085</v>
      </c>
      <c r="W15" s="1">
        <f t="shared" si="1"/>
        <v>0.61027424592095614</v>
      </c>
    </row>
    <row r="16" spans="2:23" s="9" customFormat="1" x14ac:dyDescent="0.2">
      <c r="B16" s="9" t="s">
        <v>22</v>
      </c>
      <c r="C16" s="9">
        <f t="shared" ref="C16:W16" si="2">C5/C9</f>
        <v>42.288927123510973</v>
      </c>
      <c r="D16" s="9">
        <f t="shared" si="2"/>
        <v>46.082295282000004</v>
      </c>
      <c r="E16" s="9">
        <f t="shared" si="2"/>
        <v>47.270198853182748</v>
      </c>
      <c r="F16" s="9">
        <f t="shared" si="2"/>
        <v>49.440442349624867</v>
      </c>
      <c r="G16" s="9">
        <f t="shared" si="2"/>
        <v>39.486595533640553</v>
      </c>
      <c r="H16" s="9">
        <f t="shared" si="2"/>
        <v>40.872262227830426</v>
      </c>
      <c r="I16" s="9">
        <f t="shared" si="2"/>
        <v>43.06395387518409</v>
      </c>
      <c r="J16" s="9">
        <f t="shared" si="2"/>
        <v>44.545173158867136</v>
      </c>
      <c r="K16" s="9">
        <f t="shared" si="2"/>
        <v>17.878053767215686</v>
      </c>
      <c r="L16" s="9">
        <f t="shared" si="2"/>
        <v>17.578668980483869</v>
      </c>
      <c r="M16" s="9">
        <f t="shared" si="2"/>
        <v>17.282919646077779</v>
      </c>
      <c r="N16" s="9">
        <f t="shared" si="2"/>
        <v>18.206863740214217</v>
      </c>
      <c r="O16" s="9">
        <f t="shared" si="2"/>
        <v>16.147356470857144</v>
      </c>
      <c r="P16" s="9">
        <f t="shared" si="2"/>
        <v>15.852506665632001</v>
      </c>
      <c r="Q16" s="9">
        <f t="shared" si="2"/>
        <v>15.755132831318479</v>
      </c>
      <c r="R16" s="9">
        <f t="shared" si="2"/>
        <v>15.537446228402192</v>
      </c>
      <c r="S16" s="9">
        <f t="shared" si="2"/>
        <v>15.368829071599286</v>
      </c>
      <c r="T16" s="9">
        <f t="shared" si="2"/>
        <v>15.224393252575242</v>
      </c>
      <c r="V16" s="9">
        <f t="shared" si="2"/>
        <v>15.077581877227367</v>
      </c>
      <c r="W16" s="9">
        <f t="shared" si="2"/>
        <v>14.762101386059326</v>
      </c>
    </row>
    <row r="17" spans="2:23" s="9" customFormat="1" x14ac:dyDescent="0.2">
      <c r="B17" s="9" t="s">
        <v>19</v>
      </c>
      <c r="C17" s="9">
        <f t="shared" ref="C17:W17" si="3">C5/C10</f>
        <v>25.262486427715359</v>
      </c>
      <c r="D17" s="9">
        <f t="shared" si="3"/>
        <v>28.852957689982112</v>
      </c>
      <c r="E17" s="9">
        <f t="shared" si="3"/>
        <v>30.270331152531227</v>
      </c>
      <c r="F17" s="9">
        <f t="shared" si="3"/>
        <v>33.03110111865378</v>
      </c>
      <c r="G17" s="9">
        <f t="shared" si="3"/>
        <v>28.302530902725021</v>
      </c>
      <c r="H17" s="9">
        <f t="shared" si="3"/>
        <v>32.187307842419479</v>
      </c>
      <c r="I17" s="9">
        <f t="shared" si="3"/>
        <v>33.843084121817128</v>
      </c>
      <c r="J17" s="9">
        <f t="shared" si="3"/>
        <v>36.900040306849313</v>
      </c>
      <c r="K17" s="9">
        <f t="shared" si="3"/>
        <v>26.050878346514285</v>
      </c>
      <c r="L17" s="9">
        <f t="shared" si="3"/>
        <v>30.415185398790697</v>
      </c>
      <c r="M17" s="9">
        <f t="shared" si="3"/>
        <v>32.181988306489657</v>
      </c>
      <c r="N17" s="9">
        <f t="shared" si="3"/>
        <v>35.280092568301889</v>
      </c>
      <c r="O17" s="9">
        <f t="shared" si="3"/>
        <v>20.984750181535865</v>
      </c>
      <c r="P17" s="9">
        <f t="shared" si="3"/>
        <v>24.615693580173915</v>
      </c>
      <c r="Q17" s="9">
        <f t="shared" si="3"/>
        <v>26.145266655362096</v>
      </c>
      <c r="R17" s="9">
        <f t="shared" si="3"/>
        <v>29.006768214798633</v>
      </c>
      <c r="S17" s="9">
        <f t="shared" si="3"/>
        <v>16.426721703678776</v>
      </c>
      <c r="T17" s="9">
        <f t="shared" si="3"/>
        <v>18.859234616826448</v>
      </c>
      <c r="V17" s="9">
        <f t="shared" si="3"/>
        <v>19.858278570006775</v>
      </c>
      <c r="W17" s="9">
        <f t="shared" si="3"/>
        <v>20.92788286305916</v>
      </c>
    </row>
    <row r="18" spans="2:23" s="9" customFormat="1" x14ac:dyDescent="0.2">
      <c r="B18" s="9" t="s">
        <v>20</v>
      </c>
      <c r="C18" s="9">
        <f>C5/C11</f>
        <v>56.209032301666674</v>
      </c>
      <c r="D18" s="9">
        <f t="shared" ref="D18:W18" si="4">D5/D11</f>
        <v>58.65019399527273</v>
      </c>
      <c r="E18" s="9">
        <f t="shared" si="4"/>
        <v>58.800988100893996</v>
      </c>
      <c r="F18" s="9">
        <f t="shared" si="4"/>
        <v>59.558337911168493</v>
      </c>
      <c r="G18" s="9">
        <f t="shared" si="4"/>
        <v>57.123941538666664</v>
      </c>
      <c r="H18" s="9">
        <f t="shared" si="4"/>
        <v>58.913649005607482</v>
      </c>
      <c r="I18" s="9">
        <f t="shared" si="4"/>
        <v>62.246779523682811</v>
      </c>
      <c r="J18" s="9">
        <f t="shared" si="4"/>
        <v>63.908414504717747</v>
      </c>
      <c r="K18" s="9">
        <f t="shared" si="4"/>
        <v>45.657523391487231</v>
      </c>
      <c r="L18" s="9">
        <f t="shared" si="4"/>
        <v>51.127950435809218</v>
      </c>
      <c r="M18" s="9">
        <f t="shared" si="4"/>
        <v>53.415617038015114</v>
      </c>
      <c r="N18" s="9">
        <f t="shared" si="4"/>
        <v>56.48653456765863</v>
      </c>
      <c r="O18" s="9">
        <f t="shared" si="4"/>
        <v>40.098248754527134</v>
      </c>
      <c r="P18" s="9">
        <f t="shared" si="4"/>
        <v>44.484528750791341</v>
      </c>
      <c r="Q18" s="9">
        <f t="shared" si="4"/>
        <v>45.707030652219593</v>
      </c>
      <c r="R18" s="9">
        <f t="shared" si="4"/>
        <v>48.103140304987754</v>
      </c>
      <c r="S18" s="9">
        <f t="shared" si="4"/>
        <v>30.792743552057349</v>
      </c>
      <c r="T18" s="9">
        <f t="shared" si="4"/>
        <v>32.755512755540671</v>
      </c>
      <c r="V18" s="9">
        <f t="shared" si="4"/>
        <v>33.421686624093503</v>
      </c>
      <c r="W18" s="9">
        <f t="shared" si="4"/>
        <v>40.387647395972493</v>
      </c>
    </row>
    <row r="19" spans="2:23" s="9" customFormat="1" x14ac:dyDescent="0.2">
      <c r="B19" s="9" t="s">
        <v>34</v>
      </c>
      <c r="C19" s="9">
        <f>C5/C12</f>
        <v>65.169892523671507</v>
      </c>
      <c r="D19" s="9">
        <f t="shared" ref="D19:W19" si="5">D5/D12</f>
        <v>70.585572642013133</v>
      </c>
      <c r="E19" s="9">
        <f t="shared" si="5"/>
        <v>71.715223805295949</v>
      </c>
      <c r="F19" s="9">
        <f t="shared" si="5"/>
        <v>74.399891471290317</v>
      </c>
      <c r="G19" s="9">
        <f t="shared" si="5"/>
        <v>63.471046154074067</v>
      </c>
      <c r="H19" s="9">
        <f t="shared" si="5"/>
        <v>71.197989371676812</v>
      </c>
      <c r="I19" s="9">
        <f t="shared" si="5"/>
        <v>70.374066621540308</v>
      </c>
      <c r="J19" s="9">
        <f t="shared" si="5"/>
        <v>76.36108047859237</v>
      </c>
      <c r="K19" s="9">
        <f t="shared" si="5"/>
        <v>51.707792559243856</v>
      </c>
      <c r="L19" s="9">
        <f t="shared" si="5"/>
        <v>58.438470605361921</v>
      </c>
      <c r="M19" s="9">
        <f t="shared" si="5"/>
        <v>59.206855350390164</v>
      </c>
      <c r="N19" s="9">
        <f t="shared" si="5"/>
        <v>64.255838698281792</v>
      </c>
      <c r="O19" s="9">
        <f t="shared" si="5"/>
        <v>48.285298961398063</v>
      </c>
      <c r="P19" s="9">
        <f t="shared" si="5"/>
        <v>56.347772508170614</v>
      </c>
      <c r="Q19" s="9">
        <f t="shared" si="5"/>
        <v>59.537817752035089</v>
      </c>
      <c r="R19" s="9">
        <f t="shared" si="5"/>
        <v>65.376792976430764</v>
      </c>
      <c r="S19" s="9">
        <f t="shared" si="5"/>
        <v>48.26503062373034</v>
      </c>
      <c r="T19" s="9">
        <f t="shared" si="5"/>
        <v>56.891153733307483</v>
      </c>
      <c r="V19" s="9">
        <f t="shared" si="5"/>
        <v>60.310327508909467</v>
      </c>
      <c r="W19" s="9">
        <f t="shared" si="5"/>
        <v>65.759954438683096</v>
      </c>
    </row>
    <row r="20" spans="2:23" s="9" customFormat="1" x14ac:dyDescent="0.2"/>
    <row r="21" spans="2:23" s="1" customFormat="1" ht="25" x14ac:dyDescent="0.25">
      <c r="B21" s="41" t="s">
        <v>23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</row>
    <row r="22" spans="2:23" s="1" customFormat="1" x14ac:dyDescent="0.2"/>
    <row r="23" spans="2:23" s="9" customFormat="1" x14ac:dyDescent="0.2">
      <c r="B23" s="9" t="s">
        <v>22</v>
      </c>
      <c r="C23" s="9">
        <f>C8/C9</f>
        <v>49.843260188087775</v>
      </c>
      <c r="D23" s="9">
        <f t="shared" ref="D23:W23" si="6">D8/D9</f>
        <v>53.142857142857146</v>
      </c>
      <c r="E23" s="9">
        <f t="shared" si="6"/>
        <v>53.696098562628336</v>
      </c>
      <c r="F23" s="9">
        <f t="shared" si="6"/>
        <v>55.627009646302248</v>
      </c>
      <c r="G23" s="9">
        <f t="shared" si="6"/>
        <v>51.382488479262676</v>
      </c>
      <c r="H23" s="9">
        <f t="shared" si="6"/>
        <v>51.720698254364088</v>
      </c>
      <c r="I23" s="9">
        <f t="shared" si="6"/>
        <v>51.546391752577321</v>
      </c>
      <c r="J23" s="9">
        <f t="shared" si="6"/>
        <v>51.168979281505415</v>
      </c>
      <c r="K23" s="9">
        <f t="shared" si="6"/>
        <v>26.33986928104575</v>
      </c>
      <c r="L23" s="9">
        <f t="shared" si="6"/>
        <v>24.088709677419356</v>
      </c>
      <c r="M23" s="9">
        <f t="shared" si="6"/>
        <v>23.275925925925925</v>
      </c>
      <c r="N23" s="9">
        <f t="shared" si="6"/>
        <v>24.656280428432328</v>
      </c>
      <c r="O23" s="9">
        <f t="shared" si="6"/>
        <v>24.272727272727273</v>
      </c>
      <c r="P23" s="9">
        <f t="shared" si="6"/>
        <v>23.094666666666665</v>
      </c>
      <c r="Q23" s="9">
        <f t="shared" si="6"/>
        <v>22.415041782729805</v>
      </c>
      <c r="R23" s="9">
        <f t="shared" si="6"/>
        <v>23.583638025594151</v>
      </c>
      <c r="S23" s="9">
        <f t="shared" si="6"/>
        <v>19.479427549194991</v>
      </c>
      <c r="T23" s="9">
        <f t="shared" si="6"/>
        <v>20.223869532987397</v>
      </c>
      <c r="V23" s="9">
        <f t="shared" si="6"/>
        <v>21.4511316872428</v>
      </c>
      <c r="W23" s="9">
        <f t="shared" si="6"/>
        <v>24.189291101055808</v>
      </c>
    </row>
    <row r="24" spans="2:23" s="9" customFormat="1" x14ac:dyDescent="0.2">
      <c r="B24" s="9" t="s">
        <v>19</v>
      </c>
      <c r="C24" s="9">
        <f>C8/C10</f>
        <v>29.775280898876407</v>
      </c>
      <c r="D24" s="9">
        <f t="shared" ref="D24:W24" si="7">D8/D10</f>
        <v>33.273703041144906</v>
      </c>
      <c r="E24" s="9">
        <f t="shared" si="7"/>
        <v>34.385272846811304</v>
      </c>
      <c r="F24" s="9">
        <f t="shared" si="7"/>
        <v>37.164339419978518</v>
      </c>
      <c r="G24" s="9">
        <f t="shared" si="7"/>
        <v>36.829066886870358</v>
      </c>
      <c r="H24" s="9">
        <f t="shared" si="7"/>
        <v>40.730557737627649</v>
      </c>
      <c r="I24" s="9">
        <f t="shared" si="7"/>
        <v>40.50925925925926</v>
      </c>
      <c r="J24" s="9">
        <f t="shared" si="7"/>
        <v>42.387025665249567</v>
      </c>
      <c r="K24" s="9">
        <f t="shared" si="7"/>
        <v>38.38095238095238</v>
      </c>
      <c r="L24" s="9">
        <f t="shared" si="7"/>
        <v>41.67906976744186</v>
      </c>
      <c r="M24" s="9">
        <f t="shared" si="7"/>
        <v>43.341379310344827</v>
      </c>
      <c r="N24" s="9">
        <f t="shared" si="7"/>
        <v>47.777358490566037</v>
      </c>
      <c r="O24" s="9">
        <f>O8/O10</f>
        <v>31.544303797468356</v>
      </c>
      <c r="P24" s="9">
        <f t="shared" si="7"/>
        <v>35.861283643892342</v>
      </c>
      <c r="Q24" s="9">
        <f t="shared" si="7"/>
        <v>37.197226502311246</v>
      </c>
      <c r="R24" s="9">
        <f t="shared" si="7"/>
        <v>44.028156996587029</v>
      </c>
      <c r="S24" s="9">
        <f t="shared" si="7"/>
        <v>20.820267686424476</v>
      </c>
      <c r="T24" s="9">
        <f t="shared" si="7"/>
        <v>25.052341597796143</v>
      </c>
      <c r="V24" s="9">
        <f t="shared" si="7"/>
        <v>28.252710027100271</v>
      </c>
      <c r="W24" s="9">
        <f t="shared" si="7"/>
        <v>34.292587312900928</v>
      </c>
    </row>
    <row r="25" spans="2:23" s="9" customFormat="1" x14ac:dyDescent="0.2">
      <c r="B25" s="9" t="s">
        <v>20</v>
      </c>
      <c r="C25" s="9">
        <f>C8/C11</f>
        <v>66.25</v>
      </c>
      <c r="D25" s="9">
        <f t="shared" ref="D25:W25" si="8">D8/D11</f>
        <v>67.63636363636364</v>
      </c>
      <c r="E25" s="9">
        <f t="shared" si="8"/>
        <v>66.794380587484042</v>
      </c>
      <c r="F25" s="9">
        <f t="shared" si="8"/>
        <v>67.01097482246611</v>
      </c>
      <c r="G25" s="9">
        <f t="shared" si="8"/>
        <v>74.333333333333329</v>
      </c>
      <c r="H25" s="9">
        <f t="shared" si="8"/>
        <v>74.55068296189792</v>
      </c>
      <c r="I25" s="9">
        <f t="shared" si="8"/>
        <v>74.507716870675893</v>
      </c>
      <c r="J25" s="9">
        <f t="shared" si="8"/>
        <v>73.411508044723206</v>
      </c>
      <c r="K25" s="9">
        <f t="shared" si="8"/>
        <v>67.267568018694718</v>
      </c>
      <c r="L25" s="9">
        <f t="shared" si="8"/>
        <v>70.062548866301796</v>
      </c>
      <c r="M25" s="9">
        <f t="shared" si="8"/>
        <v>71.937957875457883</v>
      </c>
      <c r="N25" s="9">
        <f>N8/N11</f>
        <v>76.495757677051799</v>
      </c>
      <c r="O25" s="9">
        <f t="shared" si="8"/>
        <v>60.27573974038539</v>
      </c>
      <c r="P25" s="9">
        <f t="shared" si="8"/>
        <v>64.807123882216487</v>
      </c>
      <c r="Q25" s="9">
        <f t="shared" si="8"/>
        <v>65.028014222605321</v>
      </c>
      <c r="R25" s="9">
        <f t="shared" si="8"/>
        <v>73.013739334682271</v>
      </c>
      <c r="S25" s="9">
        <f t="shared" si="8"/>
        <v>39.028673835125446</v>
      </c>
      <c r="T25" s="9">
        <f t="shared" si="8"/>
        <v>43.511961722488039</v>
      </c>
      <c r="V25" s="9">
        <f t="shared" si="8"/>
        <v>47.549600912200681</v>
      </c>
      <c r="W25" s="9">
        <f t="shared" si="8"/>
        <v>66.179504814305361</v>
      </c>
    </row>
    <row r="26" spans="2:23" s="9" customFormat="1" x14ac:dyDescent="0.2">
      <c r="B26" s="9" t="s">
        <v>34</v>
      </c>
      <c r="C26" s="9">
        <f>C8/C12</f>
        <v>76.811594202898561</v>
      </c>
      <c r="D26" s="9">
        <f t="shared" ref="D26:W26" si="9">D8/D12</f>
        <v>81.400437636761481</v>
      </c>
      <c r="E26" s="9">
        <f t="shared" si="9"/>
        <v>81.464174454828665</v>
      </c>
      <c r="F26" s="9">
        <f t="shared" si="9"/>
        <v>83.709677419354833</v>
      </c>
      <c r="G26" s="9">
        <f t="shared" si="9"/>
        <v>82.592592592592581</v>
      </c>
      <c r="H26" s="9">
        <f t="shared" si="9"/>
        <v>90.095569070373585</v>
      </c>
      <c r="I26" s="9">
        <f t="shared" si="9"/>
        <v>84.235860409145602</v>
      </c>
      <c r="J26" s="9">
        <f t="shared" si="9"/>
        <v>87.715868361029649</v>
      </c>
      <c r="K26" s="9">
        <f t="shared" si="9"/>
        <v>76.181474480151238</v>
      </c>
      <c r="L26" s="9">
        <f t="shared" si="9"/>
        <v>80.080428954423581</v>
      </c>
      <c r="M26" s="9">
        <f t="shared" si="9"/>
        <v>79.7373596396625</v>
      </c>
      <c r="N26" s="9">
        <f t="shared" si="9"/>
        <v>87.017182130584189</v>
      </c>
      <c r="O26" s="9">
        <f t="shared" si="9"/>
        <v>72.582524271844662</v>
      </c>
      <c r="P26" s="9">
        <f t="shared" si="9"/>
        <v>82.090047393364927</v>
      </c>
      <c r="Q26" s="9">
        <f t="shared" si="9"/>
        <v>84.705263157894734</v>
      </c>
      <c r="R26" s="9">
        <f t="shared" si="9"/>
        <v>99.232692307692304</v>
      </c>
      <c r="S26" s="9">
        <f t="shared" si="9"/>
        <v>61.174157303370784</v>
      </c>
      <c r="T26" s="9">
        <f t="shared" si="9"/>
        <v>75.57340720221606</v>
      </c>
      <c r="V26" s="9">
        <f t="shared" si="9"/>
        <v>85.804526748971199</v>
      </c>
      <c r="W26" s="9">
        <f t="shared" si="9"/>
        <v>107.75475923852184</v>
      </c>
    </row>
    <row r="30" spans="2:23" ht="25" x14ac:dyDescent="0.25">
      <c r="B30" s="41" t="s">
        <v>41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2:23" x14ac:dyDescent="0.2">
      <c r="B31" s="9" t="s">
        <v>37</v>
      </c>
      <c r="C31">
        <v>90</v>
      </c>
      <c r="D31">
        <v>208</v>
      </c>
      <c r="E31">
        <v>294</v>
      </c>
      <c r="F31">
        <v>599</v>
      </c>
      <c r="G31">
        <v>244</v>
      </c>
      <c r="H31">
        <v>559</v>
      </c>
      <c r="I31">
        <v>799</v>
      </c>
      <c r="J31">
        <v>1643</v>
      </c>
      <c r="K31">
        <v>2568</v>
      </c>
      <c r="L31">
        <v>5266</v>
      </c>
      <c r="M31">
        <v>7871</v>
      </c>
      <c r="N31">
        <v>17571</v>
      </c>
      <c r="O31">
        <v>4097</v>
      </c>
      <c r="P31">
        <v>10506</v>
      </c>
      <c r="Q31">
        <v>15736</v>
      </c>
      <c r="R31">
        <v>36023</v>
      </c>
      <c r="S31">
        <v>7441</v>
      </c>
      <c r="T31">
        <v>19707</v>
      </c>
      <c r="V31">
        <v>29932</v>
      </c>
      <c r="W31">
        <v>74057</v>
      </c>
    </row>
    <row r="32" spans="2:23" x14ac:dyDescent="0.2">
      <c r="B32" s="9" t="s">
        <v>36</v>
      </c>
      <c r="C32">
        <v>1.21</v>
      </c>
      <c r="D32">
        <v>2.7</v>
      </c>
      <c r="E32">
        <v>3.77</v>
      </c>
      <c r="F32">
        <v>7.18</v>
      </c>
      <c r="G32">
        <v>3.1</v>
      </c>
      <c r="H32">
        <v>6.72</v>
      </c>
      <c r="I32">
        <v>9.16</v>
      </c>
      <c r="J32">
        <v>17.72</v>
      </c>
      <c r="K32">
        <v>33.9</v>
      </c>
      <c r="L32">
        <v>72.28</v>
      </c>
      <c r="M32">
        <v>98.25</v>
      </c>
      <c r="N32">
        <v>179.62</v>
      </c>
      <c r="O32">
        <v>64</v>
      </c>
      <c r="P32">
        <v>136</v>
      </c>
      <c r="Q32">
        <v>183.03</v>
      </c>
      <c r="R32">
        <v>335</v>
      </c>
      <c r="S32">
        <v>115</v>
      </c>
      <c r="T32">
        <v>240</v>
      </c>
      <c r="V32">
        <v>323</v>
      </c>
      <c r="W32">
        <v>608</v>
      </c>
    </row>
    <row r="33" spans="2:23" x14ac:dyDescent="0.2">
      <c r="B33" s="9"/>
      <c r="C33">
        <v>1.84</v>
      </c>
      <c r="D33">
        <v>4.05</v>
      </c>
      <c r="E33">
        <v>5.55</v>
      </c>
      <c r="F33">
        <v>10.52</v>
      </c>
    </row>
    <row r="35" spans="2:23" ht="25" x14ac:dyDescent="0.25">
      <c r="B35" s="41" t="s">
        <v>39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7" spans="2:23" x14ac:dyDescent="0.2">
      <c r="B37" s="9" t="s">
        <v>36</v>
      </c>
      <c r="C37" s="9">
        <f t="shared" ref="C37:W37" si="10">C5/C32</f>
        <v>111.4889896892562</v>
      </c>
      <c r="D37" s="9">
        <f t="shared" si="10"/>
        <v>119.47261739777778</v>
      </c>
      <c r="E37" s="9">
        <f t="shared" si="10"/>
        <v>122.12512913262599</v>
      </c>
      <c r="F37" s="9">
        <f t="shared" si="10"/>
        <v>128.49006326518105</v>
      </c>
      <c r="G37" s="9">
        <f t="shared" si="10"/>
        <v>110.56246749419354</v>
      </c>
      <c r="H37" s="9">
        <f t="shared" si="10"/>
        <v>121.94774667678573</v>
      </c>
      <c r="I37" s="9">
        <f t="shared" si="10"/>
        <v>127.68744402292576</v>
      </c>
      <c r="J37" s="9">
        <f t="shared" si="10"/>
        <v>132.25290970022573</v>
      </c>
      <c r="K37" s="9">
        <f t="shared" si="10"/>
        <v>80.688561250265479</v>
      </c>
      <c r="L37" s="9">
        <f t="shared" si="10"/>
        <v>90.471290270337576</v>
      </c>
      <c r="M37" s="9">
        <f t="shared" si="10"/>
        <v>94.990092711267181</v>
      </c>
      <c r="N37" s="9">
        <f t="shared" si="10"/>
        <v>104.10003931188064</v>
      </c>
      <c r="O37" s="9">
        <f t="shared" si="10"/>
        <v>77.709153016000002</v>
      </c>
      <c r="P37" s="9">
        <f t="shared" si="10"/>
        <v>87.421911758999997</v>
      </c>
      <c r="Q37" s="9">
        <f t="shared" si="10"/>
        <v>92.707632952685358</v>
      </c>
      <c r="R37" s="9">
        <f t="shared" si="10"/>
        <v>101.48039506789253</v>
      </c>
      <c r="S37" s="9">
        <f t="shared" si="10"/>
        <v>74.705873487165221</v>
      </c>
      <c r="T37" s="9">
        <f t="shared" si="10"/>
        <v>85.573777073849996</v>
      </c>
      <c r="U37" s="9"/>
      <c r="V37" s="9">
        <f t="shared" si="10"/>
        <v>90.745570183684208</v>
      </c>
      <c r="W37" s="9">
        <f t="shared" si="10"/>
        <v>96.584933081815791</v>
      </c>
    </row>
    <row r="38" spans="2:23" x14ac:dyDescent="0.2">
      <c r="B38" s="9" t="s">
        <v>34</v>
      </c>
      <c r="C38" s="9">
        <f>C5/C33</f>
        <v>73.316129089130442</v>
      </c>
      <c r="D38" s="9">
        <f>D5/D33</f>
        <v>79.648411598518521</v>
      </c>
      <c r="E38" s="9">
        <f>E5/E33</f>
        <v>82.957069699099094</v>
      </c>
      <c r="F38" s="9">
        <f>F5/F33</f>
        <v>87.695689566920151</v>
      </c>
      <c r="G38" s="9">
        <f>G17/G24</f>
        <v>0.76848351845739904</v>
      </c>
      <c r="H38" s="9">
        <f>H17/H24</f>
        <v>0.79024962166634516</v>
      </c>
      <c r="I38" s="9">
        <f>I17/I24</f>
        <v>0.83544070517857139</v>
      </c>
      <c r="J38" s="9"/>
      <c r="K38" s="9">
        <f t="shared" ref="K38:W38" si="11">K17/K24</f>
        <v>0.67874496932605455</v>
      </c>
      <c r="L38" s="9">
        <f t="shared" si="11"/>
        <v>0.72974722249079349</v>
      </c>
      <c r="M38" s="9">
        <f t="shared" si="11"/>
        <v>0.74252339954507129</v>
      </c>
      <c r="N38" s="9">
        <f t="shared" si="11"/>
        <v>0.73842702239949454</v>
      </c>
      <c r="O38" s="9">
        <f t="shared" si="11"/>
        <v>0.66524689580310326</v>
      </c>
      <c r="P38" s="9">
        <f t="shared" si="11"/>
        <v>0.68641417927509962</v>
      </c>
      <c r="Q38" s="9">
        <f t="shared" si="11"/>
        <v>0.70288215315562741</v>
      </c>
      <c r="R38" s="9">
        <f t="shared" si="11"/>
        <v>0.65882313032197048</v>
      </c>
      <c r="S38" s="9">
        <f t="shared" si="11"/>
        <v>0.78897744981394058</v>
      </c>
      <c r="T38" s="9">
        <f t="shared" si="11"/>
        <v>0.75279328853177929</v>
      </c>
      <c r="U38" s="9"/>
      <c r="V38" s="9">
        <f t="shared" si="11"/>
        <v>0.7028804865430085</v>
      </c>
      <c r="W38" s="9">
        <f t="shared" si="11"/>
        <v>0.61027424592095614</v>
      </c>
    </row>
    <row r="41" spans="2:23" ht="25" x14ac:dyDescent="0.25">
      <c r="B41" s="41" t="s">
        <v>40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</row>
    <row r="44" spans="2:23" x14ac:dyDescent="0.2">
      <c r="B44" s="1" t="s">
        <v>38</v>
      </c>
      <c r="C44">
        <f>C31/C32</f>
        <v>74.380165289256198</v>
      </c>
      <c r="D44">
        <f t="shared" ref="D44:W44" si="12">D31/D32</f>
        <v>77.037037037037038</v>
      </c>
      <c r="E44">
        <f t="shared" si="12"/>
        <v>77.984084880636601</v>
      </c>
      <c r="F44">
        <f t="shared" si="12"/>
        <v>83.426183844011149</v>
      </c>
      <c r="G44">
        <f t="shared" si="12"/>
        <v>78.709677419354833</v>
      </c>
      <c r="H44">
        <f t="shared" si="12"/>
        <v>83.18452380952381</v>
      </c>
      <c r="I44">
        <f t="shared" si="12"/>
        <v>87.227074235807862</v>
      </c>
      <c r="J44">
        <f t="shared" si="12"/>
        <v>92.720090293453737</v>
      </c>
      <c r="K44">
        <f t="shared" si="12"/>
        <v>75.752212389380531</v>
      </c>
      <c r="L44">
        <f t="shared" si="12"/>
        <v>72.855561704482568</v>
      </c>
      <c r="M44">
        <f t="shared" si="12"/>
        <v>80.111959287531803</v>
      </c>
      <c r="N44">
        <f t="shared" si="12"/>
        <v>97.8231822736889</v>
      </c>
      <c r="O44">
        <f t="shared" si="12"/>
        <v>64.015625</v>
      </c>
      <c r="P44">
        <f t="shared" si="12"/>
        <v>77.25</v>
      </c>
      <c r="Q44">
        <f t="shared" si="12"/>
        <v>85.974976779762883</v>
      </c>
      <c r="R44">
        <f t="shared" si="12"/>
        <v>107.53134328358209</v>
      </c>
      <c r="S44">
        <f t="shared" si="12"/>
        <v>64.704347826086959</v>
      </c>
      <c r="T44">
        <f t="shared" si="12"/>
        <v>82.112499999999997</v>
      </c>
      <c r="V44">
        <f t="shared" si="12"/>
        <v>92.668730650154799</v>
      </c>
      <c r="W44">
        <f t="shared" si="12"/>
        <v>121.80427631578948</v>
      </c>
    </row>
    <row r="76" spans="3:21" x14ac:dyDescent="0.2">
      <c r="E76" s="12"/>
      <c r="F76" s="12"/>
      <c r="G76" s="12"/>
      <c r="H76" s="12"/>
    </row>
    <row r="77" spans="3:21" x14ac:dyDescent="0.2">
      <c r="C77" s="12" t="s">
        <v>116</v>
      </c>
      <c r="D77" s="12">
        <v>922558654244</v>
      </c>
      <c r="E77" s="40">
        <v>2343520000000</v>
      </c>
      <c r="F77" s="40">
        <v>18698400000000</v>
      </c>
      <c r="G77" s="40">
        <v>33995900000000</v>
      </c>
      <c r="H77" s="40">
        <v>58723600000000</v>
      </c>
      <c r="I77" s="26">
        <v>139133573745744</v>
      </c>
    </row>
    <row r="78" spans="3:21" x14ac:dyDescent="0.2">
      <c r="C78" s="12" t="s">
        <v>117</v>
      </c>
      <c r="D78" s="3">
        <f t="shared" ref="D78:I78" si="13">D77/1000000000</f>
        <v>922.55865424399997</v>
      </c>
      <c r="E78" s="3">
        <f t="shared" si="13"/>
        <v>2343.52</v>
      </c>
      <c r="F78" s="3">
        <f t="shared" si="13"/>
        <v>18698.400000000001</v>
      </c>
      <c r="G78" s="3">
        <f t="shared" si="13"/>
        <v>33995.9</v>
      </c>
      <c r="H78" s="3">
        <f t="shared" si="13"/>
        <v>58723.6</v>
      </c>
      <c r="I78" s="3">
        <f t="shared" si="13"/>
        <v>139133.57374574401</v>
      </c>
      <c r="O78" s="44" t="s">
        <v>103</v>
      </c>
      <c r="P78" s="44"/>
      <c r="Q78" s="44"/>
      <c r="R78" s="44"/>
      <c r="S78" s="44"/>
      <c r="T78" s="44"/>
      <c r="U78" s="34"/>
    </row>
    <row r="79" spans="3:21" x14ac:dyDescent="0.2">
      <c r="C79" s="12"/>
      <c r="D79" s="12"/>
      <c r="E79" s="12"/>
      <c r="F79" s="12"/>
      <c r="G79" s="12"/>
      <c r="H79" s="12"/>
      <c r="I79" s="12"/>
      <c r="O79" s="29"/>
      <c r="P79" s="30" t="s">
        <v>96</v>
      </c>
      <c r="Q79" s="30" t="s">
        <v>97</v>
      </c>
      <c r="R79" s="30" t="s">
        <v>98</v>
      </c>
      <c r="S79" s="31" t="s">
        <v>99</v>
      </c>
      <c r="T79" s="31" t="s">
        <v>100</v>
      </c>
      <c r="U79" s="35"/>
    </row>
    <row r="80" spans="3:21" x14ac:dyDescent="0.2">
      <c r="C80" s="12"/>
      <c r="D80" s="12"/>
      <c r="E80" s="12"/>
      <c r="F80" s="12"/>
      <c r="G80" s="12"/>
      <c r="H80" s="12"/>
      <c r="I80" s="12"/>
      <c r="O80" s="32" t="s">
        <v>7</v>
      </c>
      <c r="P80" s="28">
        <v>22.12</v>
      </c>
      <c r="Q80" s="28">
        <v>22.18</v>
      </c>
      <c r="R80" s="28">
        <v>22.14</v>
      </c>
      <c r="S80" s="28">
        <v>22.14</v>
      </c>
      <c r="T80" s="28">
        <v>22.1</v>
      </c>
      <c r="U80" s="36"/>
    </row>
    <row r="81" spans="3:29" x14ac:dyDescent="0.2">
      <c r="C81" s="12"/>
      <c r="D81" s="12"/>
      <c r="E81" s="12"/>
      <c r="F81" s="12"/>
      <c r="G81" s="12"/>
      <c r="H81" s="12"/>
      <c r="I81" s="12"/>
      <c r="O81" s="32" t="s">
        <v>0</v>
      </c>
      <c r="P81" s="28"/>
      <c r="Q81" s="28"/>
      <c r="R81" s="28"/>
      <c r="S81" s="28"/>
      <c r="T81" s="28"/>
      <c r="U81" s="36"/>
    </row>
    <row r="82" spans="3:29" x14ac:dyDescent="0.2">
      <c r="C82" s="12"/>
      <c r="D82" s="12"/>
      <c r="E82" s="12"/>
      <c r="F82" s="12"/>
      <c r="G82" s="12"/>
      <c r="H82" s="12"/>
      <c r="I82" s="12"/>
      <c r="O82" s="32" t="s">
        <v>9</v>
      </c>
      <c r="P82" s="28"/>
      <c r="Q82" s="28"/>
      <c r="R82" s="28"/>
      <c r="S82" s="28"/>
      <c r="T82" s="28"/>
      <c r="U82" s="36"/>
    </row>
    <row r="83" spans="3:29" x14ac:dyDescent="0.2">
      <c r="C83" s="12"/>
      <c r="D83" s="12"/>
      <c r="E83" s="12"/>
      <c r="F83" s="12"/>
      <c r="G83" s="12"/>
      <c r="H83" s="12"/>
      <c r="I83" s="12"/>
      <c r="O83" s="32" t="s">
        <v>16</v>
      </c>
      <c r="P83" s="28"/>
      <c r="Q83" s="28"/>
      <c r="R83" s="28"/>
      <c r="S83" s="28"/>
      <c r="T83" s="28"/>
      <c r="U83" s="36"/>
    </row>
    <row r="84" spans="3:29" x14ac:dyDescent="0.2">
      <c r="C84" s="12"/>
      <c r="D84" s="2" t="s">
        <v>7</v>
      </c>
      <c r="E84" s="2" t="s">
        <v>0</v>
      </c>
      <c r="F84" s="2" t="s">
        <v>9</v>
      </c>
      <c r="G84" s="2" t="s">
        <v>16</v>
      </c>
      <c r="H84" s="2" t="s">
        <v>33</v>
      </c>
      <c r="I84" s="2" t="s">
        <v>83</v>
      </c>
      <c r="O84" s="32" t="s">
        <v>33</v>
      </c>
      <c r="P84" s="28"/>
      <c r="Q84" s="28"/>
      <c r="R84" s="28"/>
      <c r="S84" s="28"/>
      <c r="T84" s="28"/>
      <c r="U84" s="36"/>
    </row>
    <row r="85" spans="3:29" x14ac:dyDescent="0.2">
      <c r="C85" s="12" t="s">
        <v>84</v>
      </c>
      <c r="D85" s="12">
        <v>0</v>
      </c>
      <c r="E85" s="12">
        <v>0</v>
      </c>
      <c r="F85" s="12">
        <v>0</v>
      </c>
      <c r="G85" s="12">
        <v>0</v>
      </c>
      <c r="H85" s="12"/>
      <c r="I85" s="12"/>
      <c r="O85" s="32" t="s">
        <v>95</v>
      </c>
      <c r="P85" s="28"/>
      <c r="Q85" s="28"/>
      <c r="R85" s="28"/>
      <c r="S85" s="28"/>
      <c r="T85" s="28"/>
      <c r="U85" s="36"/>
    </row>
    <row r="86" spans="3:29" x14ac:dyDescent="0.2">
      <c r="C86" s="12" t="s">
        <v>85</v>
      </c>
      <c r="D86" s="12">
        <v>0</v>
      </c>
      <c r="E86" s="12">
        <v>0</v>
      </c>
      <c r="F86" s="12">
        <v>0</v>
      </c>
      <c r="G86" s="12">
        <v>0</v>
      </c>
      <c r="H86" s="12"/>
      <c r="I86" s="12"/>
      <c r="O86" s="29"/>
      <c r="P86" s="28"/>
      <c r="Q86" s="28"/>
      <c r="R86" s="28"/>
      <c r="S86" s="28"/>
      <c r="T86" s="28"/>
      <c r="U86" s="36"/>
    </row>
    <row r="87" spans="3:29" x14ac:dyDescent="0.2">
      <c r="C87" s="12" t="s">
        <v>86</v>
      </c>
      <c r="D87" s="12">
        <v>50.28</v>
      </c>
      <c r="E87" s="12">
        <v>117</v>
      </c>
      <c r="F87" s="12">
        <v>836</v>
      </c>
      <c r="G87" s="12">
        <v>1498</v>
      </c>
      <c r="H87" s="12">
        <v>2586</v>
      </c>
      <c r="I87" s="12">
        <v>6480</v>
      </c>
    </row>
    <row r="88" spans="3:29" x14ac:dyDescent="0.2">
      <c r="C88" s="12" t="s">
        <v>87</v>
      </c>
      <c r="D88" s="12">
        <v>21.74</v>
      </c>
      <c r="E88" s="12">
        <v>49.32</v>
      </c>
      <c r="F88" s="12">
        <v>335</v>
      </c>
      <c r="G88" s="12">
        <v>594</v>
      </c>
      <c r="H88" s="12">
        <v>1010</v>
      </c>
      <c r="I88" s="12">
        <v>2381</v>
      </c>
    </row>
    <row r="89" spans="3:29" x14ac:dyDescent="0.2">
      <c r="C89" s="12" t="s">
        <v>110</v>
      </c>
      <c r="D89" s="12">
        <v>50.14</v>
      </c>
      <c r="E89" s="12">
        <v>117.11</v>
      </c>
      <c r="F89" s="12">
        <v>836.63</v>
      </c>
      <c r="G89" s="12">
        <v>1502.086</v>
      </c>
      <c r="H89" s="12">
        <v>2577.7939999999999</v>
      </c>
      <c r="I89" s="12">
        <v>6573.5680000000002</v>
      </c>
      <c r="O89" s="44" t="s">
        <v>101</v>
      </c>
      <c r="P89" s="44"/>
      <c r="Q89" s="44"/>
      <c r="R89" s="44"/>
      <c r="S89" s="44"/>
      <c r="T89" s="44"/>
      <c r="U89" s="34"/>
      <c r="W89" s="44" t="s">
        <v>102</v>
      </c>
      <c r="X89" s="44"/>
      <c r="Y89" s="44"/>
      <c r="Z89" s="44"/>
      <c r="AA89" s="44"/>
      <c r="AB89" s="44"/>
    </row>
    <row r="90" spans="3:29" x14ac:dyDescent="0.2">
      <c r="C90" s="12" t="s">
        <v>111</v>
      </c>
      <c r="D90" s="12">
        <v>31.832000000000001</v>
      </c>
      <c r="E90" s="12">
        <v>71.91</v>
      </c>
      <c r="F90" s="12">
        <v>490.41800000000001</v>
      </c>
      <c r="G90" s="12">
        <v>868.8</v>
      </c>
      <c r="H90" s="12">
        <v>1477.4</v>
      </c>
      <c r="I90" s="12">
        <v>3444</v>
      </c>
      <c r="O90" s="29"/>
      <c r="P90" s="30" t="s">
        <v>96</v>
      </c>
      <c r="Q90" s="30" t="s">
        <v>97</v>
      </c>
      <c r="R90" s="30" t="s">
        <v>98</v>
      </c>
      <c r="S90" s="31" t="s">
        <v>99</v>
      </c>
      <c r="T90" s="31" t="s">
        <v>100</v>
      </c>
      <c r="U90" s="35"/>
      <c r="W90" s="29"/>
      <c r="X90" s="30" t="s">
        <v>96</v>
      </c>
      <c r="Y90" s="30" t="s">
        <v>97</v>
      </c>
      <c r="Z90" s="30" t="s">
        <v>98</v>
      </c>
      <c r="AA90" s="31" t="s">
        <v>99</v>
      </c>
      <c r="AB90" s="31" t="s">
        <v>100</v>
      </c>
    </row>
    <row r="91" spans="3:29" x14ac:dyDescent="0.2">
      <c r="C91" s="12"/>
      <c r="D91" s="12"/>
      <c r="E91" s="12"/>
      <c r="F91" s="12"/>
      <c r="G91" s="12"/>
      <c r="H91" s="12"/>
      <c r="I91" s="12"/>
      <c r="O91" s="32" t="s">
        <v>7</v>
      </c>
      <c r="P91" s="28">
        <v>31.83</v>
      </c>
      <c r="Q91" s="28">
        <v>31.81</v>
      </c>
      <c r="R91" s="28">
        <v>31.86</v>
      </c>
      <c r="S91" s="28">
        <v>31.85</v>
      </c>
      <c r="T91" s="28">
        <v>31.81</v>
      </c>
      <c r="U91" s="36">
        <f t="shared" ref="U91:U96" si="14">SUM(P91:T91)/5</f>
        <v>31.832000000000001</v>
      </c>
      <c r="W91" s="32" t="s">
        <v>7</v>
      </c>
      <c r="X91" s="33">
        <v>6.0030000000000001</v>
      </c>
      <c r="Y91" s="33">
        <v>6.199681</v>
      </c>
      <c r="Z91" s="33">
        <v>6.1237550000000001</v>
      </c>
      <c r="AA91" s="33">
        <v>6.0446479999999996</v>
      </c>
      <c r="AB91" s="33">
        <v>6.1868660000000002</v>
      </c>
      <c r="AC91" s="36">
        <f t="shared" ref="AC91:AC96" si="15">SUM(X91:AB91)/5</f>
        <v>6.1115899999999996</v>
      </c>
    </row>
    <row r="92" spans="3:29" x14ac:dyDescent="0.2">
      <c r="C92" s="12"/>
      <c r="D92" s="12"/>
      <c r="E92" s="12"/>
      <c r="F92" s="12"/>
      <c r="G92" s="12"/>
      <c r="H92" s="12"/>
      <c r="I92" s="12"/>
      <c r="O92" s="32" t="s">
        <v>0</v>
      </c>
      <c r="P92" s="28">
        <v>71.88</v>
      </c>
      <c r="Q92" s="28">
        <v>71.95</v>
      </c>
      <c r="R92" s="28">
        <v>71.92</v>
      </c>
      <c r="S92" s="28">
        <v>71.81</v>
      </c>
      <c r="T92" s="28">
        <v>72.010000000000005</v>
      </c>
      <c r="U92" s="36">
        <f t="shared" si="14"/>
        <v>71.914000000000001</v>
      </c>
      <c r="W92" s="32" t="s">
        <v>0</v>
      </c>
      <c r="X92" s="33">
        <v>13.219645</v>
      </c>
      <c r="Y92" s="33">
        <v>13.41581</v>
      </c>
      <c r="Z92" s="33">
        <v>13.235302000000001</v>
      </c>
      <c r="AA92" s="33">
        <v>13.186182000000001</v>
      </c>
      <c r="AB92" s="33">
        <v>13.081222</v>
      </c>
      <c r="AC92" s="36">
        <f t="shared" si="15"/>
        <v>13.227632199999999</v>
      </c>
    </row>
    <row r="93" spans="3:29" x14ac:dyDescent="0.2">
      <c r="C93" s="12"/>
      <c r="D93" s="12"/>
      <c r="E93" s="12"/>
      <c r="F93" s="12"/>
      <c r="G93" s="12"/>
      <c r="H93" s="12"/>
      <c r="I93" s="12"/>
      <c r="O93" s="32" t="s">
        <v>9</v>
      </c>
      <c r="P93" s="28">
        <v>491.04</v>
      </c>
      <c r="Q93" s="28">
        <v>491.05</v>
      </c>
      <c r="R93" s="28">
        <v>490</v>
      </c>
      <c r="S93" s="28">
        <v>490</v>
      </c>
      <c r="T93" s="28">
        <v>490</v>
      </c>
      <c r="U93" s="36">
        <f t="shared" si="14"/>
        <v>490.41800000000001</v>
      </c>
      <c r="W93" s="32" t="s">
        <v>9</v>
      </c>
      <c r="X93" s="33">
        <v>77.279922999999997</v>
      </c>
      <c r="Y93" s="33">
        <v>76.933440000000004</v>
      </c>
      <c r="Z93" s="33">
        <v>76.816464999999994</v>
      </c>
      <c r="AA93" s="33">
        <v>76.628072000000003</v>
      </c>
      <c r="AB93" s="33">
        <v>76.631417999999996</v>
      </c>
      <c r="AC93" s="36">
        <f t="shared" si="15"/>
        <v>76.857863600000002</v>
      </c>
    </row>
    <row r="94" spans="3:29" x14ac:dyDescent="0.2">
      <c r="C94" s="2"/>
      <c r="D94" s="27">
        <v>750</v>
      </c>
      <c r="E94" s="27">
        <v>1024</v>
      </c>
      <c r="F94" s="27">
        <v>2048</v>
      </c>
      <c r="G94" s="27">
        <v>2500</v>
      </c>
      <c r="H94" s="2">
        <v>3000</v>
      </c>
      <c r="I94" s="2">
        <v>4000</v>
      </c>
      <c r="O94" s="32" t="s">
        <v>16</v>
      </c>
      <c r="P94" s="28">
        <v>869</v>
      </c>
      <c r="Q94" s="28">
        <v>869</v>
      </c>
      <c r="R94" s="28">
        <v>869</v>
      </c>
      <c r="S94" s="28">
        <v>867</v>
      </c>
      <c r="T94" s="28">
        <v>870</v>
      </c>
      <c r="U94" s="36">
        <f t="shared" si="14"/>
        <v>868.8</v>
      </c>
      <c r="W94" s="32" t="s">
        <v>16</v>
      </c>
      <c r="X94" s="33">
        <v>135.715136</v>
      </c>
      <c r="Y94" s="33">
        <v>135.479343</v>
      </c>
      <c r="Z94" s="33">
        <v>136.161428</v>
      </c>
      <c r="AA94" s="33">
        <v>135.92208199999999</v>
      </c>
      <c r="AB94" s="33">
        <v>135.92788100000001</v>
      </c>
      <c r="AC94" s="36">
        <f t="shared" si="15"/>
        <v>135.841174</v>
      </c>
    </row>
    <row r="95" spans="3:29" x14ac:dyDescent="0.2">
      <c r="C95" s="12" t="s">
        <v>106</v>
      </c>
      <c r="D95" s="12">
        <f t="shared" ref="D95:I95" si="16">D78/D87</f>
        <v>18.348421922116149</v>
      </c>
      <c r="E95" s="12">
        <f t="shared" si="16"/>
        <v>20.030085470085471</v>
      </c>
      <c r="F95" s="12">
        <f t="shared" si="16"/>
        <v>22.366507177033494</v>
      </c>
      <c r="G95" s="12">
        <f t="shared" si="16"/>
        <v>22.69419225634179</v>
      </c>
      <c r="H95" s="12">
        <f t="shared" si="16"/>
        <v>22.708275328692963</v>
      </c>
      <c r="I95" s="12">
        <f t="shared" si="16"/>
        <v>21.471230516318521</v>
      </c>
      <c r="O95" s="32" t="s">
        <v>33</v>
      </c>
      <c r="P95" s="28">
        <v>1477</v>
      </c>
      <c r="Q95" s="28">
        <v>1477</v>
      </c>
      <c r="R95" s="28">
        <v>1477</v>
      </c>
      <c r="S95" s="28">
        <v>1477</v>
      </c>
      <c r="T95" s="28">
        <v>1479</v>
      </c>
      <c r="U95" s="36">
        <f t="shared" si="14"/>
        <v>1477.4</v>
      </c>
      <c r="W95" s="32" t="s">
        <v>33</v>
      </c>
      <c r="X95" s="33">
        <v>220.75226000000001</v>
      </c>
      <c r="Y95" s="33">
        <v>220.57431199999999</v>
      </c>
      <c r="Z95" s="33">
        <v>220.17596</v>
      </c>
      <c r="AA95" s="33">
        <v>220.30420699999999</v>
      </c>
      <c r="AB95" s="33">
        <v>221.48882599999999</v>
      </c>
      <c r="AC95" s="36">
        <f t="shared" si="15"/>
        <v>220.65911299999999</v>
      </c>
    </row>
    <row r="96" spans="3:29" x14ac:dyDescent="0.2">
      <c r="C96" s="12" t="s">
        <v>107</v>
      </c>
      <c r="D96" s="12">
        <f t="shared" ref="D96:I96" si="17">D78/D88</f>
        <v>42.436000655197795</v>
      </c>
      <c r="E96" s="12">
        <f t="shared" si="17"/>
        <v>47.516626115166261</v>
      </c>
      <c r="F96" s="12">
        <f t="shared" si="17"/>
        <v>55.81611940298508</v>
      </c>
      <c r="G96" s="12">
        <f t="shared" si="17"/>
        <v>57.232154882154887</v>
      </c>
      <c r="H96" s="12">
        <f t="shared" si="17"/>
        <v>58.14217821782178</v>
      </c>
      <c r="I96" s="12">
        <f t="shared" si="17"/>
        <v>58.434932274566997</v>
      </c>
      <c r="O96" s="32" t="s">
        <v>95</v>
      </c>
      <c r="P96" s="28">
        <v>3446</v>
      </c>
      <c r="Q96" s="28">
        <v>3450</v>
      </c>
      <c r="R96" s="28">
        <v>3442</v>
      </c>
      <c r="S96" s="28">
        <v>3441</v>
      </c>
      <c r="T96" s="28">
        <v>3441</v>
      </c>
      <c r="U96" s="36">
        <f t="shared" si="14"/>
        <v>3444</v>
      </c>
      <c r="W96" s="32" t="s">
        <v>95</v>
      </c>
      <c r="X96" s="33">
        <v>506.05354499999999</v>
      </c>
      <c r="Y96" s="33">
        <v>505.024922</v>
      </c>
      <c r="Z96" s="33">
        <v>504.94518799999997</v>
      </c>
      <c r="AA96" s="33">
        <v>505.84293500000001</v>
      </c>
      <c r="AB96" s="33">
        <v>505.63723499999998</v>
      </c>
      <c r="AC96" s="36">
        <f t="shared" si="15"/>
        <v>505.50076500000006</v>
      </c>
    </row>
    <row r="97" spans="3:29" x14ac:dyDescent="0.2">
      <c r="C97" s="12" t="s">
        <v>108</v>
      </c>
      <c r="D97" s="12">
        <f>D78/D89</f>
        <v>18.399654053530114</v>
      </c>
      <c r="E97" s="12">
        <f t="shared" ref="E97:I97" si="18">E78/E89</f>
        <v>20.011271454188371</v>
      </c>
      <c r="F97" s="12">
        <f t="shared" si="18"/>
        <v>22.349664726342592</v>
      </c>
      <c r="G97" s="12">
        <f t="shared" si="18"/>
        <v>22.632459126840942</v>
      </c>
      <c r="H97" s="12">
        <f t="shared" si="18"/>
        <v>22.780563536108783</v>
      </c>
      <c r="I97" s="12">
        <f t="shared" si="18"/>
        <v>21.165609566333536</v>
      </c>
      <c r="O97" s="29"/>
      <c r="P97" s="28"/>
      <c r="Q97" s="28"/>
      <c r="R97" s="28"/>
      <c r="S97" s="28"/>
      <c r="T97" s="28"/>
      <c r="U97" s="36"/>
      <c r="W97" s="29"/>
      <c r="X97" s="28"/>
      <c r="Y97" s="28"/>
      <c r="Z97" s="28"/>
      <c r="AA97" s="28"/>
      <c r="AB97" s="28"/>
    </row>
    <row r="98" spans="3:29" x14ac:dyDescent="0.2">
      <c r="C98" s="12" t="s">
        <v>109</v>
      </c>
      <c r="D98" s="12">
        <f t="shared" ref="D98:I98" si="19">D78/D90</f>
        <v>28.982114043855237</v>
      </c>
      <c r="E98" s="12">
        <f t="shared" si="19"/>
        <v>32.589625921290505</v>
      </c>
      <c r="F98" s="12">
        <f t="shared" si="19"/>
        <v>38.127474929549898</v>
      </c>
      <c r="G98" s="12">
        <f t="shared" si="19"/>
        <v>39.129719152854513</v>
      </c>
      <c r="H98" s="12">
        <f t="shared" si="19"/>
        <v>39.747935562474616</v>
      </c>
      <c r="I98" s="12">
        <f t="shared" si="19"/>
        <v>40.398830936627178</v>
      </c>
    </row>
    <row r="106" spans="3:29" x14ac:dyDescent="0.2">
      <c r="O106" s="44" t="s">
        <v>104</v>
      </c>
      <c r="P106" s="44"/>
      <c r="Q106" s="44"/>
      <c r="R106" s="44"/>
      <c r="S106" s="44"/>
      <c r="T106" s="44"/>
      <c r="U106" s="34"/>
      <c r="W106" s="44" t="s">
        <v>105</v>
      </c>
      <c r="X106" s="44"/>
      <c r="Y106" s="44"/>
      <c r="Z106" s="44"/>
      <c r="AA106" s="44"/>
      <c r="AB106" s="44"/>
    </row>
    <row r="107" spans="3:29" x14ac:dyDescent="0.2">
      <c r="O107" s="29"/>
      <c r="P107" s="30" t="s">
        <v>96</v>
      </c>
      <c r="Q107" s="30" t="s">
        <v>97</v>
      </c>
      <c r="R107" s="30" t="s">
        <v>98</v>
      </c>
      <c r="S107" s="31" t="s">
        <v>99</v>
      </c>
      <c r="T107" s="31" t="s">
        <v>100</v>
      </c>
      <c r="U107" s="35"/>
      <c r="W107" s="29"/>
      <c r="X107" s="30" t="s">
        <v>96</v>
      </c>
      <c r="Y107" s="30" t="s">
        <v>97</v>
      </c>
      <c r="Z107" s="30" t="s">
        <v>98</v>
      </c>
      <c r="AA107" s="31" t="s">
        <v>99</v>
      </c>
      <c r="AB107" s="31" t="s">
        <v>100</v>
      </c>
    </row>
    <row r="108" spans="3:29" x14ac:dyDescent="0.2">
      <c r="O108" s="32" t="s">
        <v>7</v>
      </c>
      <c r="P108" s="33">
        <v>50.1</v>
      </c>
      <c r="Q108" s="33">
        <v>50.15</v>
      </c>
      <c r="R108" s="33">
        <v>50.16</v>
      </c>
      <c r="S108" s="33">
        <v>50.12</v>
      </c>
      <c r="T108" s="33">
        <v>50.17</v>
      </c>
      <c r="U108" s="36">
        <f t="shared" ref="U108:U113" si="20">SUM(P108:T108)/5</f>
        <v>50.14</v>
      </c>
      <c r="W108" s="32" t="s">
        <v>7</v>
      </c>
      <c r="X108" s="26">
        <v>11.171523000000001</v>
      </c>
      <c r="Y108" s="26">
        <v>11.164721999999999</v>
      </c>
      <c r="Z108" s="26">
        <v>11.163444</v>
      </c>
      <c r="AA108" s="26">
        <v>11.177676999999999</v>
      </c>
      <c r="AB108" s="26">
        <v>11.182988999999999</v>
      </c>
      <c r="AC108" s="36">
        <f t="shared" ref="AC108:AC113" si="21">SUM(X108:AB108)/5</f>
        <v>11.172070999999999</v>
      </c>
    </row>
    <row r="109" spans="3:29" x14ac:dyDescent="0.2">
      <c r="O109" s="32" t="s">
        <v>0</v>
      </c>
      <c r="P109" s="33">
        <v>117.2</v>
      </c>
      <c r="Q109" s="33">
        <v>117.08</v>
      </c>
      <c r="R109" s="33">
        <v>117.06</v>
      </c>
      <c r="S109" s="33">
        <v>117.17</v>
      </c>
      <c r="T109" s="33">
        <v>117.04</v>
      </c>
      <c r="U109" s="36">
        <f t="shared" si="20"/>
        <v>117.11000000000001</v>
      </c>
      <c r="W109" s="32" t="s">
        <v>0</v>
      </c>
      <c r="X109" s="26">
        <v>25.453880000000002</v>
      </c>
      <c r="Y109" s="26">
        <v>25.419456</v>
      </c>
      <c r="Z109" s="26">
        <v>25.415928999999998</v>
      </c>
      <c r="AA109" s="26">
        <v>25.442432</v>
      </c>
      <c r="AB109" s="26">
        <v>25.408117000000001</v>
      </c>
      <c r="AC109" s="36">
        <f t="shared" si="21"/>
        <v>25.4279628</v>
      </c>
    </row>
    <row r="110" spans="3:29" x14ac:dyDescent="0.2">
      <c r="O110" s="32" t="s">
        <v>9</v>
      </c>
      <c r="P110" s="33">
        <v>836.52</v>
      </c>
      <c r="Q110" s="33">
        <v>836.39</v>
      </c>
      <c r="R110" s="33">
        <v>836.56</v>
      </c>
      <c r="S110" s="33">
        <v>836.69</v>
      </c>
      <c r="T110" s="33">
        <v>837.03</v>
      </c>
      <c r="U110" s="36">
        <f t="shared" si="20"/>
        <v>836.63799999999992</v>
      </c>
      <c r="W110" s="32" t="s">
        <v>9</v>
      </c>
      <c r="X110" s="26">
        <v>161.07678100000001</v>
      </c>
      <c r="Y110" s="26">
        <v>160.997377</v>
      </c>
      <c r="Z110" s="26">
        <v>161.12015299999999</v>
      </c>
      <c r="AA110" s="26">
        <v>161.16988599999999</v>
      </c>
      <c r="AB110" s="26">
        <v>160.96942000000001</v>
      </c>
      <c r="AC110" s="36">
        <f t="shared" si="21"/>
        <v>161.0667234</v>
      </c>
    </row>
    <row r="111" spans="3:29" x14ac:dyDescent="0.2">
      <c r="O111" s="32" t="s">
        <v>16</v>
      </c>
      <c r="P111" s="33">
        <v>1515.48</v>
      </c>
      <c r="Q111" s="33">
        <v>1497.53</v>
      </c>
      <c r="R111" s="33">
        <v>1498.62</v>
      </c>
      <c r="S111" s="33">
        <v>1498.9</v>
      </c>
      <c r="T111" s="33">
        <v>1499.9</v>
      </c>
      <c r="U111" s="36">
        <f t="shared" si="20"/>
        <v>1502.086</v>
      </c>
      <c r="W111" s="32" t="s">
        <v>16</v>
      </c>
      <c r="X111" s="26">
        <v>289.11487199999999</v>
      </c>
      <c r="Y111" s="26">
        <v>289.04267599999997</v>
      </c>
      <c r="Z111" s="26">
        <v>289.20365800000002</v>
      </c>
      <c r="AA111" s="26">
        <v>289.03197299999999</v>
      </c>
      <c r="AB111" s="26">
        <v>289.19991499999998</v>
      </c>
      <c r="AC111" s="36">
        <f t="shared" si="21"/>
        <v>289.11861879999998</v>
      </c>
    </row>
    <row r="112" spans="3:29" x14ac:dyDescent="0.2">
      <c r="O112" s="32" t="s">
        <v>33</v>
      </c>
      <c r="P112" s="33">
        <v>2571.3000000000002</v>
      </c>
      <c r="Q112" s="33">
        <v>2581.38</v>
      </c>
      <c r="R112" s="33">
        <v>2577.29</v>
      </c>
      <c r="S112" s="33">
        <v>2575</v>
      </c>
      <c r="T112" s="33">
        <v>2584</v>
      </c>
      <c r="U112" s="36">
        <f t="shared" si="20"/>
        <v>2577.7940000000003</v>
      </c>
      <c r="W112" s="32" t="s">
        <v>33</v>
      </c>
      <c r="X112" s="26">
        <v>486.542464</v>
      </c>
      <c r="Y112" s="26">
        <v>486.92621400000002</v>
      </c>
      <c r="Z112" s="26">
        <v>490.01703900000001</v>
      </c>
      <c r="AA112" s="26">
        <v>488.85423700000001</v>
      </c>
      <c r="AB112" s="26">
        <v>485.47404</v>
      </c>
      <c r="AC112" s="36">
        <f t="shared" si="21"/>
        <v>487.5627988</v>
      </c>
    </row>
    <row r="113" spans="15:29" x14ac:dyDescent="0.2">
      <c r="O113" s="32" t="s">
        <v>95</v>
      </c>
      <c r="P113" s="33">
        <v>6685.392879</v>
      </c>
      <c r="Q113" s="33">
        <v>6463</v>
      </c>
      <c r="R113" s="33">
        <v>6781</v>
      </c>
      <c r="S113" s="33">
        <v>6471</v>
      </c>
      <c r="T113" s="33">
        <v>6467.43</v>
      </c>
      <c r="U113" s="36">
        <f t="shared" si="20"/>
        <v>6573.5645758000001</v>
      </c>
      <c r="W113" s="32" t="s">
        <v>95</v>
      </c>
      <c r="X113" s="26">
        <v>3510.2317269999999</v>
      </c>
      <c r="Y113" s="26">
        <v>1820.414761</v>
      </c>
      <c r="Z113" s="26">
        <v>2502.8463419999998</v>
      </c>
      <c r="AA113" s="26">
        <v>1710.463103</v>
      </c>
      <c r="AB113" s="26">
        <v>2012.0789729999999</v>
      </c>
      <c r="AC113" s="36">
        <f t="shared" si="21"/>
        <v>2311.2069812</v>
      </c>
    </row>
    <row r="114" spans="15:29" x14ac:dyDescent="0.2">
      <c r="O114" s="29"/>
      <c r="P114" s="28"/>
      <c r="Q114" s="28"/>
      <c r="R114" s="28"/>
      <c r="S114" s="28"/>
      <c r="T114" s="28"/>
      <c r="U114" s="36"/>
      <c r="W114" s="29"/>
      <c r="X114" s="28"/>
      <c r="Y114" s="28"/>
      <c r="Z114" s="28"/>
      <c r="AA114" s="28"/>
      <c r="AB114" s="28"/>
    </row>
    <row r="137" spans="3:19" x14ac:dyDescent="0.2">
      <c r="C137" s="2"/>
      <c r="D137" s="27">
        <v>750</v>
      </c>
      <c r="E137" s="27">
        <v>1024</v>
      </c>
      <c r="F137" s="27">
        <v>2048</v>
      </c>
      <c r="G137" s="27">
        <v>2500</v>
      </c>
      <c r="H137" s="2">
        <v>3000</v>
      </c>
      <c r="I137" s="2">
        <v>4000</v>
      </c>
      <c r="N137">
        <v>6.11</v>
      </c>
      <c r="O137">
        <v>13.22</v>
      </c>
      <c r="P137">
        <v>76.849999999999994</v>
      </c>
      <c r="Q137">
        <v>135.84</v>
      </c>
      <c r="R137">
        <v>220.65</v>
      </c>
      <c r="S137">
        <v>505.5</v>
      </c>
    </row>
    <row r="138" spans="3:19" x14ac:dyDescent="0.2">
      <c r="C138" s="12" t="s">
        <v>113</v>
      </c>
      <c r="D138" s="38">
        <v>31.832000000000001</v>
      </c>
      <c r="E138" s="38">
        <v>71.91</v>
      </c>
      <c r="F138" s="38">
        <v>490.41800000000001</v>
      </c>
      <c r="G138" s="38">
        <v>868.8</v>
      </c>
      <c r="H138" s="38">
        <v>1477.4</v>
      </c>
      <c r="I138" s="38">
        <v>3444</v>
      </c>
    </row>
    <row r="139" spans="3:19" x14ac:dyDescent="0.2">
      <c r="C139" s="12" t="s">
        <v>114</v>
      </c>
      <c r="D139" s="39">
        <v>6.11</v>
      </c>
      <c r="E139" s="39">
        <v>13.22</v>
      </c>
      <c r="F139" s="39">
        <v>76.849999999999994</v>
      </c>
      <c r="G139" s="39">
        <v>135.84</v>
      </c>
      <c r="H139" s="39">
        <v>220.65</v>
      </c>
      <c r="I139" s="39">
        <v>505.5</v>
      </c>
    </row>
    <row r="140" spans="3:19" x14ac:dyDescent="0.2">
      <c r="C140" s="12" t="s">
        <v>115</v>
      </c>
      <c r="D140" s="38">
        <v>21.74</v>
      </c>
      <c r="E140" s="38">
        <v>49.32</v>
      </c>
      <c r="F140" s="38">
        <v>335</v>
      </c>
      <c r="G140" s="38">
        <v>594</v>
      </c>
      <c r="H140" s="38">
        <v>1010</v>
      </c>
      <c r="I140" s="38">
        <v>2381</v>
      </c>
      <c r="N140" s="11">
        <v>4.53</v>
      </c>
      <c r="O140" s="11">
        <v>9.7100000000000009</v>
      </c>
      <c r="P140" s="11">
        <v>64</v>
      </c>
      <c r="Q140" s="11">
        <v>113.54</v>
      </c>
      <c r="R140" s="14">
        <v>188.15</v>
      </c>
    </row>
    <row r="141" spans="3:19" x14ac:dyDescent="0.2">
      <c r="C141" s="12" t="s">
        <v>112</v>
      </c>
      <c r="D141" s="4">
        <v>4.53</v>
      </c>
      <c r="E141" s="4">
        <v>9.7100000000000009</v>
      </c>
      <c r="F141" s="4">
        <v>64</v>
      </c>
      <c r="G141" s="4">
        <v>113.54</v>
      </c>
      <c r="H141" s="38">
        <v>188.15</v>
      </c>
      <c r="I141" s="38"/>
    </row>
    <row r="143" spans="3:19" x14ac:dyDescent="0.2">
      <c r="C143" s="12" t="s">
        <v>113</v>
      </c>
      <c r="D143" s="37">
        <f>D78/D138</f>
        <v>28.982114043855237</v>
      </c>
      <c r="E143" s="37">
        <f t="shared" ref="E143:H143" si="22">E78/E138</f>
        <v>32.589625921290505</v>
      </c>
      <c r="F143" s="37">
        <f t="shared" si="22"/>
        <v>38.127474929549898</v>
      </c>
      <c r="G143" s="37">
        <f t="shared" si="22"/>
        <v>39.129719152854513</v>
      </c>
      <c r="H143" s="37">
        <f t="shared" si="22"/>
        <v>39.747935562474616</v>
      </c>
      <c r="I143" s="12">
        <v>54</v>
      </c>
    </row>
    <row r="144" spans="3:19" x14ac:dyDescent="0.2">
      <c r="C144" s="12" t="s">
        <v>114</v>
      </c>
      <c r="D144" s="37">
        <f>D78/D139</f>
        <v>150.99159643927985</v>
      </c>
      <c r="E144" s="37">
        <f t="shared" ref="E144:H144" si="23">E78/E139</f>
        <v>177.27080181543116</v>
      </c>
      <c r="F144" s="37">
        <f t="shared" si="23"/>
        <v>243.31034482758625</v>
      </c>
      <c r="G144" s="37">
        <f t="shared" si="23"/>
        <v>250.26428150765608</v>
      </c>
      <c r="H144" s="37">
        <f t="shared" si="23"/>
        <v>266.13913437570812</v>
      </c>
      <c r="I144" s="12">
        <v>435</v>
      </c>
    </row>
    <row r="145" spans="3:9" x14ac:dyDescent="0.2">
      <c r="C145" s="12" t="s">
        <v>115</v>
      </c>
      <c r="D145" s="37">
        <f>D78/D140</f>
        <v>42.436000655197795</v>
      </c>
      <c r="E145" s="37">
        <f t="shared" ref="E145:H145" si="24">E78/E140</f>
        <v>47.516626115166261</v>
      </c>
      <c r="F145" s="37">
        <f t="shared" si="24"/>
        <v>55.81611940298508</v>
      </c>
      <c r="G145" s="37">
        <f t="shared" si="24"/>
        <v>57.232154882154887</v>
      </c>
      <c r="H145" s="37">
        <f t="shared" si="24"/>
        <v>58.14217821782178</v>
      </c>
      <c r="I145" s="12">
        <v>80</v>
      </c>
    </row>
    <row r="146" spans="3:9" x14ac:dyDescent="0.2">
      <c r="C146" s="12" t="s">
        <v>112</v>
      </c>
      <c r="D146" s="37">
        <f>D78/D141</f>
        <v>203.65533206269313</v>
      </c>
      <c r="E146" s="37">
        <f t="shared" ref="E146:H146" si="25">E78/E141</f>
        <v>241.35118434603498</v>
      </c>
      <c r="F146" s="37">
        <f t="shared" si="25"/>
        <v>292.16250000000002</v>
      </c>
      <c r="G146" s="37">
        <f t="shared" si="25"/>
        <v>299.41782631671657</v>
      </c>
      <c r="H146" s="37">
        <f t="shared" si="25"/>
        <v>312.11055009301089</v>
      </c>
      <c r="I146" s="12">
        <v>640</v>
      </c>
    </row>
    <row r="148" spans="3:9" x14ac:dyDescent="0.2">
      <c r="D148" s="27">
        <v>750</v>
      </c>
      <c r="E148" s="27">
        <v>1024</v>
      </c>
      <c r="F148" s="27">
        <v>1024</v>
      </c>
      <c r="G148" s="27">
        <v>2048</v>
      </c>
      <c r="H148" s="27">
        <v>3000</v>
      </c>
    </row>
    <row r="149" spans="3:9" x14ac:dyDescent="0.2">
      <c r="C149" t="s">
        <v>125</v>
      </c>
      <c r="D149">
        <f>D144/D143</f>
        <v>5.2098199672667755</v>
      </c>
      <c r="E149">
        <f t="shared" ref="E149:I149" si="26">E144/E143</f>
        <v>5.4394856278366106</v>
      </c>
      <c r="F149">
        <f t="shared" si="26"/>
        <v>6.381496421600521</v>
      </c>
      <c r="G149">
        <f t="shared" si="26"/>
        <v>6.3957597173144878</v>
      </c>
      <c r="H149">
        <f t="shared" si="26"/>
        <v>6.6956718785406748</v>
      </c>
      <c r="I149">
        <f t="shared" si="26"/>
        <v>8.0555555555555554</v>
      </c>
    </row>
    <row r="150" spans="3:9" x14ac:dyDescent="0.2">
      <c r="C150" t="s">
        <v>126</v>
      </c>
      <c r="D150">
        <f>D146/D145</f>
        <v>4.7991169977924937</v>
      </c>
      <c r="E150">
        <f t="shared" ref="E150:I150" si="27">E146/E145</f>
        <v>5.0792996910401644</v>
      </c>
      <c r="F150">
        <f t="shared" si="27"/>
        <v>5.234375</v>
      </c>
      <c r="G150">
        <f t="shared" si="27"/>
        <v>5.231636427690681</v>
      </c>
      <c r="H150">
        <f t="shared" si="27"/>
        <v>5.3680574010098328</v>
      </c>
      <c r="I150">
        <f t="shared" si="27"/>
        <v>8</v>
      </c>
    </row>
    <row r="153" spans="3:9" x14ac:dyDescent="0.2">
      <c r="C153" t="s">
        <v>118</v>
      </c>
    </row>
  </sheetData>
  <mergeCells count="11">
    <mergeCell ref="O78:T78"/>
    <mergeCell ref="O89:T89"/>
    <mergeCell ref="O106:T106"/>
    <mergeCell ref="W89:AB89"/>
    <mergeCell ref="W106:AB106"/>
    <mergeCell ref="B7:R7"/>
    <mergeCell ref="B14:R14"/>
    <mergeCell ref="B21:R21"/>
    <mergeCell ref="B30:R30"/>
    <mergeCell ref="B41:R41"/>
    <mergeCell ref="B35:R3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AFE0-844A-DD4C-8A38-6AE8ADE54A7C}">
  <dimension ref="B1:S41"/>
  <sheetViews>
    <sheetView topLeftCell="A31" workbookViewId="0">
      <selection activeCell="Q24" sqref="Q24"/>
    </sheetView>
  </sheetViews>
  <sheetFormatPr baseColWidth="10" defaultRowHeight="16" x14ac:dyDescent="0.2"/>
  <cols>
    <col min="2" max="2" width="25.6640625" customWidth="1"/>
  </cols>
  <sheetData>
    <row r="1" spans="2:17" s="1" customFormat="1" x14ac:dyDescent="0.2">
      <c r="C1" s="2" t="s">
        <v>45</v>
      </c>
      <c r="D1" s="2" t="s">
        <v>42</v>
      </c>
      <c r="E1" s="2" t="s">
        <v>43</v>
      </c>
      <c r="F1" s="2" t="s">
        <v>44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</row>
    <row r="2" spans="2:17" s="1" customFormat="1" x14ac:dyDescent="0.2">
      <c r="B2" s="1" t="s">
        <v>17</v>
      </c>
      <c r="C2" s="1">
        <v>134901677524</v>
      </c>
      <c r="D2" s="1">
        <v>460411736830</v>
      </c>
      <c r="E2" s="1">
        <v>922558654244</v>
      </c>
      <c r="F2" s="1">
        <v>342743649232</v>
      </c>
      <c r="G2" s="1">
        <v>1169616987250</v>
      </c>
      <c r="H2" s="1">
        <v>2343521559888</v>
      </c>
      <c r="I2" s="1">
        <v>2735342226384</v>
      </c>
      <c r="J2" s="1">
        <v>9332776608882</v>
      </c>
      <c r="K2" s="1">
        <v>18698449061200</v>
      </c>
      <c r="L2" s="1">
        <v>4973385793024</v>
      </c>
      <c r="M2" s="1">
        <v>16968278059330</v>
      </c>
      <c r="N2" s="1">
        <v>33995932347744</v>
      </c>
      <c r="O2" s="1">
        <v>8591175451024</v>
      </c>
      <c r="P2" s="1">
        <v>29310819169330</v>
      </c>
      <c r="Q2" s="1">
        <v>58723639313744</v>
      </c>
    </row>
    <row r="3" spans="2:17" s="1" customFormat="1" x14ac:dyDescent="0.2"/>
    <row r="4" spans="2:17" s="1" customFormat="1" x14ac:dyDescent="0.2"/>
    <row r="5" spans="2:17" s="1" customFormat="1" x14ac:dyDescent="0.2">
      <c r="B5" s="1" t="s">
        <v>18</v>
      </c>
      <c r="C5" s="3">
        <f>C2/1000000000</f>
        <v>134.90167752400001</v>
      </c>
      <c r="D5" s="3">
        <f t="shared" ref="D5:Q5" si="0">D2/1000000000</f>
        <v>460.41173683</v>
      </c>
      <c r="E5" s="3">
        <f t="shared" si="0"/>
        <v>922.55865424399997</v>
      </c>
      <c r="F5" s="3">
        <f t="shared" si="0"/>
        <v>342.743649232</v>
      </c>
      <c r="G5" s="3">
        <f t="shared" si="0"/>
        <v>1169.61698725</v>
      </c>
      <c r="H5" s="3">
        <f t="shared" si="0"/>
        <v>2343.521559888</v>
      </c>
      <c r="I5" s="3">
        <f t="shared" si="0"/>
        <v>2735.3422263839998</v>
      </c>
      <c r="J5" s="3">
        <f t="shared" si="0"/>
        <v>9332.7766088820008</v>
      </c>
      <c r="K5" s="3">
        <f t="shared" si="0"/>
        <v>18698.449061200001</v>
      </c>
      <c r="L5" s="3">
        <f t="shared" si="0"/>
        <v>4973.3857930240001</v>
      </c>
      <c r="M5" s="3">
        <f t="shared" si="0"/>
        <v>16968.278059330001</v>
      </c>
      <c r="N5" s="3">
        <f t="shared" si="0"/>
        <v>33995.932347743998</v>
      </c>
      <c r="O5" s="3">
        <f t="shared" si="0"/>
        <v>8591.1754510240007</v>
      </c>
      <c r="P5" s="3">
        <f t="shared" si="0"/>
        <v>29310.81916933</v>
      </c>
      <c r="Q5" s="3">
        <f t="shared" si="0"/>
        <v>58723.639313744003</v>
      </c>
    </row>
    <row r="6" spans="2:17" s="1" customFormat="1" x14ac:dyDescent="0.2"/>
    <row r="7" spans="2:17" s="1" customFormat="1" ht="25" x14ac:dyDescent="0.25">
      <c r="B7" s="41" t="s">
        <v>25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7" s="1" customFormat="1" x14ac:dyDescent="0.2">
      <c r="B8" s="1" t="s">
        <v>8</v>
      </c>
      <c r="C8" s="3">
        <v>159</v>
      </c>
      <c r="D8" s="3">
        <v>523</v>
      </c>
      <c r="E8" s="3">
        <v>1038</v>
      </c>
      <c r="F8" s="3">
        <v>446</v>
      </c>
      <c r="G8" s="3">
        <v>1400</v>
      </c>
      <c r="H8" s="3">
        <v>2692</v>
      </c>
      <c r="I8" s="3">
        <v>4030</v>
      </c>
      <c r="J8" s="3">
        <v>12569</v>
      </c>
      <c r="K8" s="3">
        <v>25322</v>
      </c>
      <c r="L8" s="3">
        <v>7476</v>
      </c>
      <c r="M8" s="3">
        <v>24141</v>
      </c>
      <c r="N8" s="3">
        <v>51601</v>
      </c>
      <c r="O8" s="1">
        <v>10889</v>
      </c>
      <c r="P8" s="1">
        <v>41701</v>
      </c>
      <c r="Q8" s="1">
        <v>96225</v>
      </c>
    </row>
    <row r="9" spans="2:17" s="1" customFormat="1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2:17" s="1" customFormat="1" x14ac:dyDescent="0.2">
      <c r="B10" s="1" t="s">
        <v>21</v>
      </c>
      <c r="C10" s="3">
        <v>1.75</v>
      </c>
      <c r="D10" s="3">
        <v>5.6</v>
      </c>
      <c r="E10" s="4">
        <v>12.4</v>
      </c>
      <c r="F10" s="3">
        <v>3.96</v>
      </c>
      <c r="G10" s="3">
        <v>16.62</v>
      </c>
      <c r="H10" s="3">
        <v>25.3</v>
      </c>
      <c r="I10" s="3">
        <v>25.5</v>
      </c>
      <c r="J10" s="3">
        <v>82.25</v>
      </c>
      <c r="K10" s="3">
        <v>163</v>
      </c>
      <c r="L10" s="3">
        <v>45.5</v>
      </c>
      <c r="M10" s="3">
        <v>146</v>
      </c>
      <c r="N10" s="3">
        <v>290</v>
      </c>
      <c r="O10" s="1">
        <v>75</v>
      </c>
      <c r="P10" s="1">
        <v>242</v>
      </c>
      <c r="Q10" s="1">
        <v>482</v>
      </c>
    </row>
    <row r="11" spans="2:17" s="1" customFormat="1" x14ac:dyDescent="0.2"/>
    <row r="12" spans="2:17" s="1" customFormat="1" ht="25" x14ac:dyDescent="0.25">
      <c r="B12" s="41" t="s">
        <v>24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2:17" s="1" customFormat="1" x14ac:dyDescent="0.2">
      <c r="B13" s="1" t="s">
        <v>35</v>
      </c>
      <c r="C13" s="1">
        <f t="shared" ref="C13:Q13" si="1">C5/C8</f>
        <v>0.84843822342138364</v>
      </c>
      <c r="D13" s="1">
        <f t="shared" si="1"/>
        <v>0.88032836869980879</v>
      </c>
      <c r="E13" s="1">
        <f t="shared" si="1"/>
        <v>0.88878483067822733</v>
      </c>
      <c r="F13" s="1">
        <f t="shared" si="1"/>
        <v>0.76848351845739904</v>
      </c>
      <c r="G13" s="1">
        <f t="shared" si="1"/>
        <v>0.83544070517857139</v>
      </c>
      <c r="H13" s="1">
        <f t="shared" si="1"/>
        <v>0.87055035657057944</v>
      </c>
      <c r="I13" s="1">
        <f t="shared" si="1"/>
        <v>0.67874496932605455</v>
      </c>
      <c r="J13" s="1">
        <f t="shared" si="1"/>
        <v>0.74252339954507129</v>
      </c>
      <c r="K13" s="1">
        <f t="shared" si="1"/>
        <v>0.73842702239949454</v>
      </c>
      <c r="L13" s="1">
        <f t="shared" si="1"/>
        <v>0.66524689580310326</v>
      </c>
      <c r="M13" s="1">
        <f t="shared" si="1"/>
        <v>0.70288215315562741</v>
      </c>
      <c r="N13" s="1">
        <f t="shared" si="1"/>
        <v>0.65882313032197048</v>
      </c>
      <c r="O13" s="1">
        <f t="shared" si="1"/>
        <v>0.78897744981394069</v>
      </c>
      <c r="P13" s="1">
        <f t="shared" si="1"/>
        <v>0.7028804865430085</v>
      </c>
      <c r="Q13" s="1">
        <f t="shared" si="1"/>
        <v>0.61027424592095614</v>
      </c>
    </row>
    <row r="14" spans="2:17" s="9" customFormat="1" x14ac:dyDescent="0.2">
      <c r="B14" s="9" t="s">
        <v>34</v>
      </c>
      <c r="C14" s="9">
        <f t="shared" ref="C14:Q14" si="2">C5/C10</f>
        <v>77.086672870857143</v>
      </c>
      <c r="D14" s="9">
        <f t="shared" si="2"/>
        <v>82.216381576785722</v>
      </c>
      <c r="E14" s="9">
        <f t="shared" si="2"/>
        <v>74.399891471290317</v>
      </c>
      <c r="F14" s="9">
        <f t="shared" si="2"/>
        <v>86.551426573737373</v>
      </c>
      <c r="G14" s="9">
        <f t="shared" si="2"/>
        <v>70.374066621540308</v>
      </c>
      <c r="H14" s="9">
        <f t="shared" si="2"/>
        <v>92.629310667509884</v>
      </c>
      <c r="I14" s="9">
        <f t="shared" si="2"/>
        <v>107.26832260329411</v>
      </c>
      <c r="J14" s="9">
        <f t="shared" si="2"/>
        <v>113.46840861862614</v>
      </c>
      <c r="K14" s="9">
        <f t="shared" si="2"/>
        <v>114.71441141840491</v>
      </c>
      <c r="L14" s="9">
        <f t="shared" si="2"/>
        <v>109.30518226426373</v>
      </c>
      <c r="M14" s="9">
        <f t="shared" si="2"/>
        <v>116.22108259815069</v>
      </c>
      <c r="N14" s="9">
        <f t="shared" si="2"/>
        <v>117.22735292325517</v>
      </c>
      <c r="O14" s="9">
        <f t="shared" si="2"/>
        <v>114.54900601365334</v>
      </c>
      <c r="P14" s="9">
        <f t="shared" si="2"/>
        <v>121.11908747657024</v>
      </c>
      <c r="Q14" s="9">
        <f t="shared" si="2"/>
        <v>121.83327658453112</v>
      </c>
    </row>
    <row r="15" spans="2:17" s="9" customFormat="1" x14ac:dyDescent="0.2"/>
    <row r="16" spans="2:17" s="1" customFormat="1" ht="25" x14ac:dyDescent="0.25">
      <c r="B16" s="41" t="s">
        <v>23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2:19" s="1" customFormat="1" x14ac:dyDescent="0.2"/>
    <row r="18" spans="2:19" s="9" customFormat="1" x14ac:dyDescent="0.2">
      <c r="B18" s="9" t="s">
        <v>34</v>
      </c>
      <c r="C18" s="9">
        <f t="shared" ref="C18:Q18" si="3">C8/C10</f>
        <v>90.857142857142861</v>
      </c>
      <c r="D18" s="9">
        <f t="shared" si="3"/>
        <v>93.392857142857153</v>
      </c>
      <c r="E18" s="9">
        <f t="shared" si="3"/>
        <v>83.709677419354833</v>
      </c>
      <c r="F18" s="9">
        <f t="shared" si="3"/>
        <v>112.62626262626263</v>
      </c>
      <c r="G18" s="9">
        <f t="shared" si="3"/>
        <v>84.235860409145602</v>
      </c>
      <c r="H18" s="9">
        <f t="shared" si="3"/>
        <v>106.40316205533597</v>
      </c>
      <c r="I18" s="9">
        <f t="shared" si="3"/>
        <v>158.0392156862745</v>
      </c>
      <c r="J18" s="9">
        <f t="shared" si="3"/>
        <v>152.8145896656535</v>
      </c>
      <c r="K18" s="9">
        <f t="shared" si="3"/>
        <v>155.34969325153375</v>
      </c>
      <c r="L18" s="9">
        <f t="shared" si="3"/>
        <v>164.30769230769232</v>
      </c>
      <c r="M18" s="9">
        <f t="shared" si="3"/>
        <v>165.34931506849315</v>
      </c>
      <c r="N18" s="9">
        <f t="shared" si="3"/>
        <v>177.9344827586207</v>
      </c>
      <c r="O18" s="9">
        <f t="shared" si="3"/>
        <v>145.18666666666667</v>
      </c>
      <c r="P18" s="9">
        <f t="shared" si="3"/>
        <v>172.31818181818181</v>
      </c>
      <c r="Q18" s="9">
        <f t="shared" si="3"/>
        <v>199.63692946058092</v>
      </c>
    </row>
    <row r="22" spans="2:19" ht="25" x14ac:dyDescent="0.25">
      <c r="B22" s="41" t="s">
        <v>41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2:19" x14ac:dyDescent="0.2">
      <c r="B23" s="9" t="s">
        <v>37</v>
      </c>
      <c r="C23">
        <v>90</v>
      </c>
      <c r="D23">
        <v>294</v>
      </c>
      <c r="E23">
        <v>599</v>
      </c>
      <c r="F23">
        <v>244</v>
      </c>
      <c r="G23">
        <v>799</v>
      </c>
      <c r="H23">
        <v>1643</v>
      </c>
      <c r="I23">
        <v>2568</v>
      </c>
      <c r="J23">
        <v>7871</v>
      </c>
      <c r="K23">
        <v>17571</v>
      </c>
      <c r="L23">
        <v>4097</v>
      </c>
      <c r="M23">
        <v>15736</v>
      </c>
      <c r="N23">
        <v>36023</v>
      </c>
      <c r="O23">
        <v>7441</v>
      </c>
      <c r="P23">
        <v>29932</v>
      </c>
      <c r="Q23">
        <v>74057</v>
      </c>
    </row>
    <row r="24" spans="2:19" x14ac:dyDescent="0.2">
      <c r="B24" s="9" t="s">
        <v>36</v>
      </c>
      <c r="C24" s="11">
        <v>0.74</v>
      </c>
      <c r="D24" s="11">
        <v>2.33</v>
      </c>
      <c r="E24" s="11">
        <v>4.5999999999999996</v>
      </c>
      <c r="F24" s="11">
        <v>1.57</v>
      </c>
      <c r="G24" s="11">
        <v>5</v>
      </c>
      <c r="H24" s="11">
        <v>9.75</v>
      </c>
      <c r="I24" s="11">
        <v>9.5</v>
      </c>
      <c r="J24" s="11">
        <v>32.75</v>
      </c>
      <c r="K24" s="11">
        <v>65.5</v>
      </c>
      <c r="L24" s="11">
        <v>17</v>
      </c>
      <c r="M24" s="11">
        <v>59</v>
      </c>
      <c r="N24" s="11">
        <v>117</v>
      </c>
      <c r="O24" s="14">
        <v>29.5</v>
      </c>
      <c r="P24" s="14">
        <v>98</v>
      </c>
      <c r="Q24" s="14">
        <v>193</v>
      </c>
      <c r="R24" s="14">
        <v>292</v>
      </c>
      <c r="S24" s="14">
        <v>791</v>
      </c>
    </row>
    <row r="25" spans="2:19" x14ac:dyDescent="0.2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4"/>
      <c r="P25" s="14"/>
      <c r="Q25" s="14"/>
      <c r="R25" s="14"/>
      <c r="S25" s="14"/>
    </row>
    <row r="27" spans="2:19" ht="25" x14ac:dyDescent="0.25">
      <c r="B27" s="41" t="s">
        <v>39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2:19" s="9" customFormat="1" x14ac:dyDescent="0.2">
      <c r="B28" s="9" t="s">
        <v>58</v>
      </c>
      <c r="C28" s="9">
        <f>C5/C10</f>
        <v>77.086672870857143</v>
      </c>
      <c r="D28" s="9">
        <f t="shared" ref="D28:Q28" si="4">D5/D10</f>
        <v>82.216381576785722</v>
      </c>
      <c r="E28" s="9">
        <f t="shared" si="4"/>
        <v>74.399891471290317</v>
      </c>
      <c r="F28" s="9">
        <f t="shared" si="4"/>
        <v>86.551426573737373</v>
      </c>
      <c r="G28" s="9">
        <f t="shared" si="4"/>
        <v>70.374066621540308</v>
      </c>
      <c r="H28" s="9">
        <f t="shared" si="4"/>
        <v>92.629310667509884</v>
      </c>
      <c r="I28" s="9">
        <f t="shared" si="4"/>
        <v>107.26832260329411</v>
      </c>
      <c r="J28" s="9">
        <f t="shared" si="4"/>
        <v>113.46840861862614</v>
      </c>
      <c r="K28" s="9">
        <f>K5/K10</f>
        <v>114.71441141840491</v>
      </c>
      <c r="L28" s="9">
        <f t="shared" si="4"/>
        <v>109.30518226426373</v>
      </c>
      <c r="M28" s="9">
        <f t="shared" si="4"/>
        <v>116.22108259815069</v>
      </c>
      <c r="N28" s="9">
        <f t="shared" si="4"/>
        <v>117.22735292325517</v>
      </c>
      <c r="O28" s="9">
        <f t="shared" si="4"/>
        <v>114.54900601365334</v>
      </c>
      <c r="P28" s="9">
        <f t="shared" si="4"/>
        <v>121.11908747657024</v>
      </c>
      <c r="Q28" s="9">
        <f t="shared" si="4"/>
        <v>121.83327658453112</v>
      </c>
    </row>
    <row r="29" spans="2:19" x14ac:dyDescent="0.2">
      <c r="B29" s="9" t="s">
        <v>57</v>
      </c>
      <c r="C29" s="9">
        <f t="shared" ref="C29:Q29" si="5">C5/C24</f>
        <v>182.29956422162164</v>
      </c>
      <c r="D29" s="9">
        <f t="shared" si="5"/>
        <v>197.60160378969957</v>
      </c>
      <c r="E29" s="9">
        <f t="shared" si="5"/>
        <v>200.55622918347828</v>
      </c>
      <c r="F29" s="9">
        <f t="shared" si="5"/>
        <v>218.30805683566876</v>
      </c>
      <c r="G29" s="9">
        <f t="shared" si="5"/>
        <v>233.92339744999998</v>
      </c>
      <c r="H29" s="9">
        <f t="shared" si="5"/>
        <v>240.36118562953845</v>
      </c>
      <c r="I29" s="9">
        <f t="shared" si="5"/>
        <v>287.93076067199996</v>
      </c>
      <c r="J29" s="9">
        <f t="shared" si="5"/>
        <v>284.97027813380157</v>
      </c>
      <c r="K29" s="9">
        <f t="shared" si="5"/>
        <v>285.47250475114504</v>
      </c>
      <c r="L29" s="9">
        <f t="shared" si="5"/>
        <v>292.55210547199999</v>
      </c>
      <c r="M29" s="9">
        <f t="shared" si="5"/>
        <v>287.59793320898308</v>
      </c>
      <c r="N29" s="9">
        <f t="shared" si="5"/>
        <v>290.56352433969226</v>
      </c>
      <c r="O29" s="9">
        <f t="shared" si="5"/>
        <v>291.22628647538983</v>
      </c>
      <c r="P29" s="9">
        <f t="shared" si="5"/>
        <v>299.0899915237755</v>
      </c>
      <c r="Q29" s="9">
        <f t="shared" si="5"/>
        <v>304.26756121110884</v>
      </c>
    </row>
    <row r="32" spans="2:19" ht="25" x14ac:dyDescent="0.25">
      <c r="B32" s="41" t="s">
        <v>40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</row>
    <row r="34" spans="2:17" x14ac:dyDescent="0.2">
      <c r="B34" s="9" t="s">
        <v>58</v>
      </c>
      <c r="C34">
        <f>C8/C10</f>
        <v>90.857142857142861</v>
      </c>
      <c r="D34">
        <f t="shared" ref="D34:Q34" si="6">D8/D10</f>
        <v>93.392857142857153</v>
      </c>
      <c r="E34">
        <f t="shared" si="6"/>
        <v>83.709677419354833</v>
      </c>
      <c r="F34">
        <f t="shared" si="6"/>
        <v>112.62626262626263</v>
      </c>
      <c r="G34">
        <f t="shared" si="6"/>
        <v>84.235860409145602</v>
      </c>
      <c r="H34">
        <f t="shared" si="6"/>
        <v>106.40316205533597</v>
      </c>
      <c r="I34">
        <f t="shared" si="6"/>
        <v>158.0392156862745</v>
      </c>
      <c r="J34">
        <f t="shared" si="6"/>
        <v>152.8145896656535</v>
      </c>
      <c r="K34">
        <f t="shared" si="6"/>
        <v>155.34969325153375</v>
      </c>
      <c r="L34">
        <f t="shared" si="6"/>
        <v>164.30769230769232</v>
      </c>
      <c r="M34">
        <f t="shared" si="6"/>
        <v>165.34931506849315</v>
      </c>
      <c r="N34">
        <f t="shared" si="6"/>
        <v>177.9344827586207</v>
      </c>
      <c r="O34">
        <f t="shared" si="6"/>
        <v>145.18666666666667</v>
      </c>
      <c r="P34">
        <f t="shared" si="6"/>
        <v>172.31818181818181</v>
      </c>
      <c r="Q34">
        <f t="shared" si="6"/>
        <v>199.63692946058092</v>
      </c>
    </row>
    <row r="35" spans="2:17" x14ac:dyDescent="0.2">
      <c r="B35" s="9" t="s">
        <v>57</v>
      </c>
      <c r="C35">
        <f>C23/C24</f>
        <v>121.62162162162163</v>
      </c>
      <c r="D35">
        <f t="shared" ref="D35:Q35" si="7">D23/D24</f>
        <v>126.1802575107296</v>
      </c>
      <c r="E35">
        <f t="shared" si="7"/>
        <v>130.21739130434784</v>
      </c>
      <c r="F35">
        <f t="shared" si="7"/>
        <v>155.4140127388535</v>
      </c>
      <c r="G35">
        <f t="shared" si="7"/>
        <v>159.80000000000001</v>
      </c>
      <c r="H35">
        <f t="shared" si="7"/>
        <v>168.51282051282053</v>
      </c>
      <c r="I35">
        <f t="shared" si="7"/>
        <v>270.31578947368422</v>
      </c>
      <c r="J35">
        <f t="shared" si="7"/>
        <v>240.33587786259542</v>
      </c>
      <c r="K35">
        <f t="shared" si="7"/>
        <v>268.25954198473283</v>
      </c>
      <c r="L35">
        <f t="shared" si="7"/>
        <v>241</v>
      </c>
      <c r="M35">
        <f t="shared" si="7"/>
        <v>266.71186440677968</v>
      </c>
      <c r="N35">
        <f t="shared" si="7"/>
        <v>307.88888888888891</v>
      </c>
      <c r="O35">
        <f t="shared" si="7"/>
        <v>252.23728813559322</v>
      </c>
      <c r="P35">
        <f t="shared" si="7"/>
        <v>305.42857142857144</v>
      </c>
      <c r="Q35">
        <f t="shared" si="7"/>
        <v>383.71502590673578</v>
      </c>
    </row>
    <row r="40" spans="2:17" ht="17" x14ac:dyDescent="0.25">
      <c r="B40" s="10"/>
    </row>
    <row r="41" spans="2:17" ht="17" x14ac:dyDescent="0.25">
      <c r="B41" s="10"/>
    </row>
  </sheetData>
  <mergeCells count="6">
    <mergeCell ref="B32:N32"/>
    <mergeCell ref="B7:N7"/>
    <mergeCell ref="B12:N12"/>
    <mergeCell ref="B16:N16"/>
    <mergeCell ref="B22:N22"/>
    <mergeCell ref="B27:N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8840-E362-7545-AB49-2F0B07BA6902}">
  <dimension ref="D8:S70"/>
  <sheetViews>
    <sheetView topLeftCell="B1" workbookViewId="0">
      <selection activeCell="F8" sqref="F8"/>
    </sheetView>
  </sheetViews>
  <sheetFormatPr baseColWidth="10" defaultRowHeight="16" x14ac:dyDescent="0.2"/>
  <cols>
    <col min="1" max="3" width="10.83203125" style="1"/>
    <col min="4" max="4" width="38.83203125" style="1" customWidth="1"/>
    <col min="5" max="11" width="12.5" style="1" bestFit="1" customWidth="1"/>
    <col min="12" max="19" width="13.6640625" style="1" bestFit="1" customWidth="1"/>
    <col min="20" max="16384" width="10.83203125" style="1"/>
  </cols>
  <sheetData>
    <row r="8" spans="4:19" x14ac:dyDescent="0.2">
      <c r="E8" s="2" t="s">
        <v>45</v>
      </c>
      <c r="F8" s="2" t="s">
        <v>42</v>
      </c>
      <c r="G8" s="2" t="s">
        <v>43</v>
      </c>
      <c r="H8" s="2" t="s">
        <v>44</v>
      </c>
      <c r="I8" s="2" t="s">
        <v>46</v>
      </c>
      <c r="J8" s="2" t="s">
        <v>47</v>
      </c>
      <c r="K8" s="2" t="s">
        <v>48</v>
      </c>
      <c r="L8" s="2" t="s">
        <v>49</v>
      </c>
      <c r="M8" s="2" t="s">
        <v>50</v>
      </c>
      <c r="N8" s="2" t="s">
        <v>51</v>
      </c>
      <c r="O8" s="2" t="s">
        <v>52</v>
      </c>
      <c r="P8" s="2" t="s">
        <v>53</v>
      </c>
      <c r="Q8" s="2" t="s">
        <v>54</v>
      </c>
      <c r="R8" s="2" t="s">
        <v>55</v>
      </c>
      <c r="S8" s="2" t="s">
        <v>56</v>
      </c>
    </row>
    <row r="9" spans="4:19" x14ac:dyDescent="0.2">
      <c r="D9" s="1" t="s">
        <v>17</v>
      </c>
      <c r="E9" s="1">
        <v>134901677524</v>
      </c>
      <c r="F9" s="1">
        <v>460411736830</v>
      </c>
      <c r="G9" s="1">
        <v>922558654244</v>
      </c>
      <c r="H9" s="1">
        <v>342743649232</v>
      </c>
      <c r="I9" s="1">
        <v>1169616987250</v>
      </c>
      <c r="J9" s="1">
        <v>2343521559888</v>
      </c>
      <c r="K9" s="1">
        <v>2735342226384</v>
      </c>
      <c r="L9" s="1">
        <v>9332776608882</v>
      </c>
      <c r="M9" s="1">
        <v>18698449061200</v>
      </c>
      <c r="N9" s="1">
        <v>4973385793024</v>
      </c>
      <c r="O9" s="1">
        <v>16968278059330</v>
      </c>
      <c r="P9" s="1">
        <v>33995932347744</v>
      </c>
      <c r="Q9" s="1">
        <v>8591175451024</v>
      </c>
      <c r="R9" s="1">
        <v>29310819169330</v>
      </c>
      <c r="S9" s="1">
        <v>58723639313744</v>
      </c>
    </row>
    <row r="12" spans="4:19" x14ac:dyDescent="0.2">
      <c r="D12" s="1" t="s">
        <v>18</v>
      </c>
      <c r="E12" s="3">
        <f>E9/1000000000</f>
        <v>134.90167752400001</v>
      </c>
      <c r="F12" s="3">
        <f t="shared" ref="F12:S12" si="0">F9/1000000000</f>
        <v>460.41173683</v>
      </c>
      <c r="G12" s="3">
        <f t="shared" si="0"/>
        <v>922.55865424399997</v>
      </c>
      <c r="H12" s="3">
        <f t="shared" si="0"/>
        <v>342.743649232</v>
      </c>
      <c r="I12" s="3">
        <f t="shared" si="0"/>
        <v>1169.61698725</v>
      </c>
      <c r="J12" s="3">
        <f t="shared" si="0"/>
        <v>2343.521559888</v>
      </c>
      <c r="K12" s="3">
        <f t="shared" si="0"/>
        <v>2735.3422263839998</v>
      </c>
      <c r="L12" s="3">
        <f t="shared" si="0"/>
        <v>9332.7766088820008</v>
      </c>
      <c r="M12" s="3">
        <f t="shared" si="0"/>
        <v>18698.449061200001</v>
      </c>
      <c r="N12" s="3">
        <f t="shared" si="0"/>
        <v>4973.3857930240001</v>
      </c>
      <c r="O12" s="3">
        <f t="shared" si="0"/>
        <v>16968.278059330001</v>
      </c>
      <c r="P12" s="3">
        <f t="shared" si="0"/>
        <v>33995.932347743998</v>
      </c>
      <c r="Q12" s="3">
        <f t="shared" si="0"/>
        <v>8591.1754510240007</v>
      </c>
      <c r="R12" s="3">
        <f t="shared" si="0"/>
        <v>29310.81916933</v>
      </c>
      <c r="S12" s="3">
        <f t="shared" si="0"/>
        <v>58723.639313744003</v>
      </c>
    </row>
    <row r="14" spans="4:19" ht="25" x14ac:dyDescent="0.25">
      <c r="D14" s="41" t="s">
        <v>25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</row>
    <row r="15" spans="4:19" x14ac:dyDescent="0.2">
      <c r="D15" s="1" t="s">
        <v>8</v>
      </c>
      <c r="E15" s="3">
        <v>159</v>
      </c>
      <c r="F15" s="3">
        <v>523</v>
      </c>
      <c r="G15" s="3">
        <v>1038</v>
      </c>
      <c r="H15" s="3">
        <v>446</v>
      </c>
      <c r="I15" s="3">
        <v>1400</v>
      </c>
      <c r="J15" s="3">
        <v>2692</v>
      </c>
      <c r="K15" s="3">
        <v>4030</v>
      </c>
      <c r="L15" s="3">
        <v>12569</v>
      </c>
      <c r="M15" s="3">
        <v>25322</v>
      </c>
      <c r="N15" s="3">
        <v>7476</v>
      </c>
      <c r="O15" s="3">
        <v>24141</v>
      </c>
      <c r="P15" s="3">
        <v>51601</v>
      </c>
      <c r="Q15" s="1">
        <v>10889</v>
      </c>
      <c r="R15" s="1">
        <v>41701</v>
      </c>
      <c r="S15" s="1">
        <v>96225</v>
      </c>
    </row>
    <row r="16" spans="4:19" x14ac:dyDescent="0.2">
      <c r="D16" s="1" t="s">
        <v>22</v>
      </c>
      <c r="E16" s="3">
        <v>3.19</v>
      </c>
      <c r="F16" s="3">
        <v>9.74</v>
      </c>
      <c r="G16" s="3">
        <v>18.66</v>
      </c>
      <c r="H16" s="3">
        <v>8.68</v>
      </c>
      <c r="I16" s="3">
        <v>27.16</v>
      </c>
      <c r="J16" s="3">
        <v>52.61</v>
      </c>
      <c r="K16" s="3">
        <v>153</v>
      </c>
      <c r="L16" s="3">
        <v>540</v>
      </c>
      <c r="M16" s="4">
        <v>1027</v>
      </c>
      <c r="N16" s="3">
        <v>308</v>
      </c>
      <c r="O16" s="3">
        <v>1077</v>
      </c>
      <c r="P16" s="3">
        <v>2188</v>
      </c>
      <c r="Q16" s="1">
        <v>559</v>
      </c>
      <c r="R16" s="1">
        <v>1944</v>
      </c>
      <c r="S16" s="1">
        <v>3978</v>
      </c>
    </row>
    <row r="17" spans="4:19" x14ac:dyDescent="0.2">
      <c r="D17" s="1" t="s">
        <v>19</v>
      </c>
      <c r="E17" s="4">
        <v>5.34</v>
      </c>
      <c r="F17" s="3">
        <v>15.21</v>
      </c>
      <c r="G17" s="4">
        <v>27.93</v>
      </c>
      <c r="H17" s="5">
        <v>12.11</v>
      </c>
      <c r="I17" s="3">
        <v>34.56</v>
      </c>
      <c r="J17" s="3">
        <v>63.51</v>
      </c>
      <c r="K17" s="3">
        <v>105</v>
      </c>
      <c r="L17" s="3">
        <v>290</v>
      </c>
      <c r="M17" s="4">
        <v>530</v>
      </c>
      <c r="N17" s="3">
        <v>237</v>
      </c>
      <c r="O17" s="3">
        <v>649</v>
      </c>
      <c r="P17" s="3">
        <v>1172</v>
      </c>
      <c r="Q17" s="1">
        <v>523</v>
      </c>
      <c r="R17" s="1">
        <v>1476</v>
      </c>
      <c r="S17" s="1">
        <v>2806</v>
      </c>
    </row>
    <row r="18" spans="4:19" x14ac:dyDescent="0.2">
      <c r="D18" s="1" t="s">
        <v>20</v>
      </c>
      <c r="E18" s="3">
        <v>2.4</v>
      </c>
      <c r="F18" s="3">
        <v>7.83</v>
      </c>
      <c r="G18" s="6">
        <v>15.49</v>
      </c>
      <c r="H18" s="3">
        <v>6</v>
      </c>
      <c r="I18" s="3">
        <v>18.79</v>
      </c>
      <c r="J18" s="3">
        <v>36.67</v>
      </c>
      <c r="K18" s="3">
        <v>59.91</v>
      </c>
      <c r="L18" s="3">
        <v>174.72</v>
      </c>
      <c r="M18" s="3">
        <v>331.02489300000002</v>
      </c>
      <c r="N18" s="3">
        <v>124.03</v>
      </c>
      <c r="O18" s="3">
        <v>371.24</v>
      </c>
      <c r="P18" s="3">
        <v>706.73</v>
      </c>
      <c r="Q18" s="1">
        <v>279</v>
      </c>
      <c r="R18" s="1">
        <v>877</v>
      </c>
      <c r="S18" s="1">
        <v>1454</v>
      </c>
    </row>
    <row r="19" spans="4:19" x14ac:dyDescent="0.2">
      <c r="D19" s="20" t="s">
        <v>66</v>
      </c>
      <c r="E19" s="3">
        <v>2.0699999999999998</v>
      </c>
      <c r="F19" s="3">
        <v>6.42</v>
      </c>
      <c r="G19" s="4">
        <v>12.4</v>
      </c>
      <c r="H19" s="3">
        <v>5.4</v>
      </c>
      <c r="I19" s="3">
        <v>16.62</v>
      </c>
      <c r="J19" s="3">
        <v>30.69</v>
      </c>
      <c r="K19" s="3">
        <v>52.9</v>
      </c>
      <c r="L19" s="3">
        <v>157.63</v>
      </c>
      <c r="M19" s="3">
        <v>291</v>
      </c>
      <c r="N19" s="3">
        <v>103</v>
      </c>
      <c r="O19" s="3">
        <v>285</v>
      </c>
      <c r="P19" s="3">
        <v>520</v>
      </c>
      <c r="Q19" s="1">
        <v>178</v>
      </c>
      <c r="R19" s="1">
        <v>486</v>
      </c>
      <c r="S19" s="1">
        <v>893</v>
      </c>
    </row>
    <row r="20" spans="4:19" x14ac:dyDescent="0.2">
      <c r="D20" s="20" t="s">
        <v>67</v>
      </c>
      <c r="E20" s="3">
        <v>1.72</v>
      </c>
      <c r="F20" s="3">
        <v>5.54</v>
      </c>
      <c r="G20" s="4">
        <v>10.97</v>
      </c>
      <c r="H20" s="3">
        <v>3.87</v>
      </c>
      <c r="I20" s="3">
        <v>12.61</v>
      </c>
      <c r="J20" s="3">
        <v>25</v>
      </c>
      <c r="K20" s="3">
        <v>25.15</v>
      </c>
      <c r="L20" s="3">
        <v>81.59</v>
      </c>
      <c r="M20" s="3">
        <v>161.16999999999999</v>
      </c>
      <c r="N20" s="3">
        <v>45.08</v>
      </c>
      <c r="O20" s="3">
        <v>146.19999999999999</v>
      </c>
      <c r="P20" s="3">
        <v>289.89999999999998</v>
      </c>
      <c r="Q20" s="1">
        <v>74.8</v>
      </c>
      <c r="R20" s="1">
        <v>242</v>
      </c>
      <c r="S20" s="1">
        <v>476</v>
      </c>
    </row>
    <row r="22" spans="4:19" ht="25" x14ac:dyDescent="0.25">
      <c r="D22" s="41" t="s">
        <v>24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</row>
    <row r="23" spans="4:19" x14ac:dyDescent="0.2">
      <c r="D23" s="1" t="s">
        <v>59</v>
      </c>
      <c r="E23" s="1">
        <f>E12/E15</f>
        <v>0.84843822342138364</v>
      </c>
      <c r="F23" s="1">
        <f t="shared" ref="F23:S23" si="1">F12/F15</f>
        <v>0.88032836869980879</v>
      </c>
      <c r="G23" s="1">
        <f t="shared" si="1"/>
        <v>0.88878483067822733</v>
      </c>
      <c r="H23" s="1">
        <f t="shared" si="1"/>
        <v>0.76848351845739904</v>
      </c>
      <c r="I23" s="1">
        <f t="shared" si="1"/>
        <v>0.83544070517857139</v>
      </c>
      <c r="J23" s="1">
        <f t="shared" si="1"/>
        <v>0.87055035657057944</v>
      </c>
      <c r="K23" s="1">
        <f t="shared" si="1"/>
        <v>0.67874496932605455</v>
      </c>
      <c r="L23" s="1">
        <f t="shared" si="1"/>
        <v>0.74252339954507129</v>
      </c>
      <c r="M23" s="1">
        <f t="shared" si="1"/>
        <v>0.73842702239949454</v>
      </c>
      <c r="N23" s="1">
        <f t="shared" si="1"/>
        <v>0.66524689580310326</v>
      </c>
      <c r="O23" s="1">
        <f t="shared" si="1"/>
        <v>0.70288215315562741</v>
      </c>
      <c r="P23" s="1">
        <f t="shared" si="1"/>
        <v>0.65882313032197048</v>
      </c>
      <c r="Q23" s="1">
        <f>Q12/Q15</f>
        <v>0.78897744981394069</v>
      </c>
      <c r="R23" s="1">
        <f t="shared" si="1"/>
        <v>0.7028804865430085</v>
      </c>
      <c r="S23" s="1">
        <f t="shared" si="1"/>
        <v>0.61027424592095614</v>
      </c>
    </row>
    <row r="24" spans="4:19" s="9" customFormat="1" x14ac:dyDescent="0.2">
      <c r="D24" s="9" t="s">
        <v>60</v>
      </c>
      <c r="E24" s="9">
        <f t="shared" ref="E24:S24" si="2">E12/E16</f>
        <v>42.288927123510973</v>
      </c>
      <c r="F24" s="9">
        <f t="shared" si="2"/>
        <v>47.270198853182748</v>
      </c>
      <c r="G24" s="9">
        <f t="shared" si="2"/>
        <v>49.440442349624867</v>
      </c>
      <c r="H24" s="9">
        <f t="shared" si="2"/>
        <v>39.486595533640553</v>
      </c>
      <c r="I24" s="9">
        <f t="shared" si="2"/>
        <v>43.06395387518409</v>
      </c>
      <c r="J24" s="9">
        <f t="shared" si="2"/>
        <v>44.545173158867136</v>
      </c>
      <c r="K24" s="9">
        <f t="shared" si="2"/>
        <v>17.878053767215686</v>
      </c>
      <c r="L24" s="9">
        <f t="shared" si="2"/>
        <v>17.282919646077779</v>
      </c>
      <c r="M24" s="9">
        <f t="shared" si="2"/>
        <v>18.206863740214217</v>
      </c>
      <c r="N24" s="9">
        <f t="shared" si="2"/>
        <v>16.147356470857144</v>
      </c>
      <c r="O24" s="9">
        <f t="shared" si="2"/>
        <v>15.755132831318479</v>
      </c>
      <c r="P24" s="9">
        <f t="shared" si="2"/>
        <v>15.537446228402192</v>
      </c>
      <c r="Q24" s="9">
        <f t="shared" si="2"/>
        <v>15.368829071599286</v>
      </c>
      <c r="R24" s="9">
        <f t="shared" si="2"/>
        <v>15.077581877227367</v>
      </c>
      <c r="S24" s="9">
        <f t="shared" si="2"/>
        <v>14.762101386059326</v>
      </c>
    </row>
    <row r="25" spans="4:19" s="9" customFormat="1" x14ac:dyDescent="0.2">
      <c r="D25" s="9" t="s">
        <v>61</v>
      </c>
      <c r="E25" s="9">
        <f t="shared" ref="E25:S25" si="3">E12/E17</f>
        <v>25.262486427715359</v>
      </c>
      <c r="F25" s="9">
        <f t="shared" si="3"/>
        <v>30.270331152531227</v>
      </c>
      <c r="G25" s="9">
        <f t="shared" si="3"/>
        <v>33.03110111865378</v>
      </c>
      <c r="H25" s="9">
        <f t="shared" si="3"/>
        <v>28.302530902725021</v>
      </c>
      <c r="I25" s="9">
        <f t="shared" si="3"/>
        <v>33.843084121817128</v>
      </c>
      <c r="J25" s="9">
        <f t="shared" si="3"/>
        <v>36.900040306849313</v>
      </c>
      <c r="K25" s="9">
        <f t="shared" si="3"/>
        <v>26.050878346514285</v>
      </c>
      <c r="L25" s="9">
        <f t="shared" si="3"/>
        <v>32.181988306489657</v>
      </c>
      <c r="M25" s="9">
        <f t="shared" si="3"/>
        <v>35.280092568301889</v>
      </c>
      <c r="N25" s="9">
        <f t="shared" si="3"/>
        <v>20.984750181535865</v>
      </c>
      <c r="O25" s="9">
        <f t="shared" si="3"/>
        <v>26.145266655362096</v>
      </c>
      <c r="P25" s="9">
        <f t="shared" si="3"/>
        <v>29.006768214798633</v>
      </c>
      <c r="Q25" s="9">
        <f t="shared" si="3"/>
        <v>16.426721703678776</v>
      </c>
      <c r="R25" s="9">
        <f t="shared" si="3"/>
        <v>19.858278570006775</v>
      </c>
      <c r="S25" s="9">
        <f t="shared" si="3"/>
        <v>20.92788286305916</v>
      </c>
    </row>
    <row r="26" spans="4:19" s="9" customFormat="1" x14ac:dyDescent="0.2">
      <c r="D26" s="9" t="s">
        <v>62</v>
      </c>
      <c r="E26" s="9">
        <f>E12/E18</f>
        <v>56.209032301666674</v>
      </c>
      <c r="F26" s="9">
        <f t="shared" ref="F26:S26" si="4">F12/F18</f>
        <v>58.800988100893996</v>
      </c>
      <c r="G26" s="9">
        <f t="shared" si="4"/>
        <v>59.558337911168493</v>
      </c>
      <c r="H26" s="9">
        <f t="shared" si="4"/>
        <v>57.123941538666664</v>
      </c>
      <c r="I26" s="9">
        <f t="shared" si="4"/>
        <v>62.246779523682811</v>
      </c>
      <c r="J26" s="9">
        <f t="shared" si="4"/>
        <v>63.908414504717747</v>
      </c>
      <c r="K26" s="9">
        <f t="shared" si="4"/>
        <v>45.657523391487231</v>
      </c>
      <c r="L26" s="9">
        <f t="shared" si="4"/>
        <v>53.415617038015114</v>
      </c>
      <c r="M26" s="9">
        <f t="shared" si="4"/>
        <v>56.48653456765863</v>
      </c>
      <c r="N26" s="9">
        <f t="shared" si="4"/>
        <v>40.098248754527134</v>
      </c>
      <c r="O26" s="9">
        <f t="shared" si="4"/>
        <v>45.707030652219593</v>
      </c>
      <c r="P26" s="9">
        <f t="shared" si="4"/>
        <v>48.103140304987754</v>
      </c>
      <c r="Q26" s="9">
        <f t="shared" si="4"/>
        <v>30.792743552057349</v>
      </c>
      <c r="R26" s="9">
        <f t="shared" si="4"/>
        <v>33.421686624093503</v>
      </c>
      <c r="S26" s="9">
        <f t="shared" si="4"/>
        <v>40.387647395972493</v>
      </c>
    </row>
    <row r="27" spans="4:19" s="9" customFormat="1" x14ac:dyDescent="0.2">
      <c r="D27" s="20" t="s">
        <v>66</v>
      </c>
      <c r="E27" s="9">
        <f>E12/E19</f>
        <v>65.169892523671507</v>
      </c>
      <c r="F27" s="9">
        <f t="shared" ref="F27:S27" si="5">F12/F19</f>
        <v>71.715223805295949</v>
      </c>
      <c r="G27" s="9">
        <f t="shared" si="5"/>
        <v>74.399891471290317</v>
      </c>
      <c r="H27" s="9">
        <f t="shared" si="5"/>
        <v>63.471046154074067</v>
      </c>
      <c r="I27" s="9">
        <f t="shared" si="5"/>
        <v>70.374066621540308</v>
      </c>
      <c r="J27" s="9">
        <f t="shared" si="5"/>
        <v>76.36108047859237</v>
      </c>
      <c r="K27" s="9">
        <f t="shared" si="5"/>
        <v>51.707792559243856</v>
      </c>
      <c r="L27" s="9">
        <f t="shared" si="5"/>
        <v>59.206855350390164</v>
      </c>
      <c r="M27" s="9">
        <f t="shared" si="5"/>
        <v>64.255838698281792</v>
      </c>
      <c r="N27" s="9">
        <f t="shared" si="5"/>
        <v>48.285298961398063</v>
      </c>
      <c r="O27" s="9">
        <f t="shared" si="5"/>
        <v>59.537817752035089</v>
      </c>
      <c r="P27" s="9">
        <f t="shared" si="5"/>
        <v>65.376792976430764</v>
      </c>
      <c r="Q27" s="9">
        <f t="shared" si="5"/>
        <v>48.26503062373034</v>
      </c>
      <c r="R27" s="9">
        <f t="shared" si="5"/>
        <v>60.310327508909467</v>
      </c>
      <c r="S27" s="9">
        <f t="shared" si="5"/>
        <v>65.759954438683096</v>
      </c>
    </row>
    <row r="28" spans="4:19" s="9" customFormat="1" x14ac:dyDescent="0.2">
      <c r="D28" s="20" t="s">
        <v>67</v>
      </c>
      <c r="E28" s="9">
        <f>E12/E20</f>
        <v>78.4312078627907</v>
      </c>
      <c r="F28" s="9">
        <f t="shared" ref="F28:M28" si="6">F12/F20</f>
        <v>83.10681170216607</v>
      </c>
      <c r="G28" s="9">
        <f t="shared" si="6"/>
        <v>84.098327643026423</v>
      </c>
      <c r="H28" s="9">
        <f t="shared" si="6"/>
        <v>88.56425044754522</v>
      </c>
      <c r="I28" s="9">
        <f t="shared" si="6"/>
        <v>92.753131423473434</v>
      </c>
      <c r="J28" s="9">
        <f t="shared" si="6"/>
        <v>93.740862395519997</v>
      </c>
      <c r="K28" s="9">
        <f t="shared" si="6"/>
        <v>108.76112232143142</v>
      </c>
      <c r="L28" s="9">
        <f t="shared" si="6"/>
        <v>114.38628029025617</v>
      </c>
      <c r="M28" s="9">
        <f t="shared" si="6"/>
        <v>116.01693281131726</v>
      </c>
      <c r="N28" s="9">
        <f>N12/N20</f>
        <v>110.32355352759539</v>
      </c>
      <c r="O28" s="9">
        <f t="shared" ref="O28:S28" si="7">O12/O20</f>
        <v>116.06209342906979</v>
      </c>
      <c r="P28" s="9">
        <f t="shared" si="7"/>
        <v>117.2677900922525</v>
      </c>
      <c r="Q28" s="9">
        <f t="shared" si="7"/>
        <v>114.85528677839574</v>
      </c>
      <c r="R28" s="9">
        <f t="shared" si="7"/>
        <v>121.11908747657024</v>
      </c>
      <c r="S28" s="9">
        <f t="shared" si="7"/>
        <v>123.36899015492438</v>
      </c>
    </row>
    <row r="29" spans="4:19" s="9" customFormat="1" x14ac:dyDescent="0.2"/>
    <row r="30" spans="4:19" ht="25" x14ac:dyDescent="0.25">
      <c r="D30" s="41" t="s">
        <v>23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2" spans="4:19" s="9" customFormat="1" x14ac:dyDescent="0.2">
      <c r="D32" s="9" t="s">
        <v>60</v>
      </c>
      <c r="E32" s="9">
        <f>E15/E16</f>
        <v>49.843260188087775</v>
      </c>
      <c r="F32" s="9">
        <f t="shared" ref="F32:S32" si="8">F15/F16</f>
        <v>53.696098562628336</v>
      </c>
      <c r="G32" s="9">
        <f t="shared" si="8"/>
        <v>55.627009646302248</v>
      </c>
      <c r="H32" s="9">
        <f t="shared" si="8"/>
        <v>51.382488479262676</v>
      </c>
      <c r="I32" s="9">
        <f t="shared" si="8"/>
        <v>51.546391752577321</v>
      </c>
      <c r="J32" s="9">
        <f t="shared" si="8"/>
        <v>51.168979281505415</v>
      </c>
      <c r="K32" s="9">
        <f t="shared" si="8"/>
        <v>26.33986928104575</v>
      </c>
      <c r="L32" s="9">
        <f t="shared" si="8"/>
        <v>23.275925925925925</v>
      </c>
      <c r="M32" s="9">
        <f t="shared" si="8"/>
        <v>24.656280428432328</v>
      </c>
      <c r="N32" s="9">
        <f t="shared" si="8"/>
        <v>24.272727272727273</v>
      </c>
      <c r="O32" s="9">
        <f t="shared" si="8"/>
        <v>22.415041782729805</v>
      </c>
      <c r="P32" s="9">
        <f t="shared" si="8"/>
        <v>23.583638025594151</v>
      </c>
      <c r="Q32" s="9">
        <f t="shared" si="8"/>
        <v>19.479427549194991</v>
      </c>
      <c r="R32" s="9">
        <f t="shared" si="8"/>
        <v>21.4511316872428</v>
      </c>
      <c r="S32" s="9">
        <f t="shared" si="8"/>
        <v>24.189291101055808</v>
      </c>
    </row>
    <row r="33" spans="4:19" s="9" customFormat="1" x14ac:dyDescent="0.2">
      <c r="D33" s="9" t="s">
        <v>61</v>
      </c>
      <c r="E33" s="9">
        <f>E15/E17</f>
        <v>29.775280898876407</v>
      </c>
      <c r="F33" s="9">
        <f t="shared" ref="F33:S33" si="9">F15/F17</f>
        <v>34.385272846811304</v>
      </c>
      <c r="G33" s="9">
        <f t="shared" si="9"/>
        <v>37.164339419978518</v>
      </c>
      <c r="H33" s="9">
        <f t="shared" si="9"/>
        <v>36.829066886870358</v>
      </c>
      <c r="I33" s="9">
        <f t="shared" si="9"/>
        <v>40.50925925925926</v>
      </c>
      <c r="J33" s="9">
        <f t="shared" si="9"/>
        <v>42.387025665249567</v>
      </c>
      <c r="K33" s="9">
        <f t="shared" si="9"/>
        <v>38.38095238095238</v>
      </c>
      <c r="L33" s="9">
        <f t="shared" si="9"/>
        <v>43.341379310344827</v>
      </c>
      <c r="M33" s="9">
        <f t="shared" si="9"/>
        <v>47.777358490566037</v>
      </c>
      <c r="N33" s="9">
        <f>N15/N17</f>
        <v>31.544303797468356</v>
      </c>
      <c r="O33" s="9">
        <f t="shared" si="9"/>
        <v>37.197226502311246</v>
      </c>
      <c r="P33" s="9">
        <f t="shared" si="9"/>
        <v>44.028156996587029</v>
      </c>
      <c r="Q33" s="9">
        <f t="shared" si="9"/>
        <v>20.820267686424476</v>
      </c>
      <c r="R33" s="9">
        <f t="shared" si="9"/>
        <v>28.252710027100271</v>
      </c>
      <c r="S33" s="9">
        <f t="shared" si="9"/>
        <v>34.292587312900928</v>
      </c>
    </row>
    <row r="34" spans="4:19" s="9" customFormat="1" x14ac:dyDescent="0.2">
      <c r="D34" s="9" t="s">
        <v>62</v>
      </c>
      <c r="E34" s="9">
        <f>E15/E18</f>
        <v>66.25</v>
      </c>
      <c r="F34" s="9">
        <f t="shared" ref="F34:S34" si="10">F15/F18</f>
        <v>66.794380587484042</v>
      </c>
      <c r="G34" s="9">
        <f t="shared" si="10"/>
        <v>67.01097482246611</v>
      </c>
      <c r="H34" s="9">
        <f t="shared" si="10"/>
        <v>74.333333333333329</v>
      </c>
      <c r="I34" s="9">
        <f t="shared" si="10"/>
        <v>74.507716870675893</v>
      </c>
      <c r="J34" s="9">
        <f t="shared" si="10"/>
        <v>73.411508044723206</v>
      </c>
      <c r="K34" s="9">
        <f t="shared" si="10"/>
        <v>67.267568018694718</v>
      </c>
      <c r="L34" s="9">
        <f t="shared" si="10"/>
        <v>71.937957875457883</v>
      </c>
      <c r="M34" s="9">
        <f>M15/M18</f>
        <v>76.495757677051799</v>
      </c>
      <c r="N34" s="9">
        <f t="shared" si="10"/>
        <v>60.27573974038539</v>
      </c>
      <c r="O34" s="9">
        <f t="shared" si="10"/>
        <v>65.028014222605321</v>
      </c>
      <c r="P34" s="9">
        <f t="shared" si="10"/>
        <v>73.013739334682271</v>
      </c>
      <c r="Q34" s="9">
        <f t="shared" si="10"/>
        <v>39.028673835125446</v>
      </c>
      <c r="R34" s="9">
        <f t="shared" si="10"/>
        <v>47.549600912200681</v>
      </c>
      <c r="S34" s="9">
        <f t="shared" si="10"/>
        <v>66.179504814305361</v>
      </c>
    </row>
    <row r="35" spans="4:19" s="9" customFormat="1" x14ac:dyDescent="0.2">
      <c r="D35" s="20" t="s">
        <v>66</v>
      </c>
      <c r="E35" s="9">
        <f>E15/E19</f>
        <v>76.811594202898561</v>
      </c>
      <c r="F35" s="9">
        <f t="shared" ref="F35:S35" si="11">F15/F19</f>
        <v>81.464174454828665</v>
      </c>
      <c r="G35" s="9">
        <f t="shared" si="11"/>
        <v>83.709677419354833</v>
      </c>
      <c r="H35" s="9">
        <f t="shared" si="11"/>
        <v>82.592592592592581</v>
      </c>
      <c r="I35" s="9">
        <f t="shared" si="11"/>
        <v>84.235860409145602</v>
      </c>
      <c r="J35" s="9">
        <f t="shared" si="11"/>
        <v>87.715868361029649</v>
      </c>
      <c r="K35" s="9">
        <f t="shared" si="11"/>
        <v>76.181474480151238</v>
      </c>
      <c r="L35" s="9">
        <f t="shared" si="11"/>
        <v>79.7373596396625</v>
      </c>
      <c r="M35" s="9">
        <f t="shared" si="11"/>
        <v>87.017182130584189</v>
      </c>
      <c r="N35" s="9">
        <f t="shared" si="11"/>
        <v>72.582524271844662</v>
      </c>
      <c r="O35" s="9">
        <f t="shared" si="11"/>
        <v>84.705263157894734</v>
      </c>
      <c r="P35" s="9">
        <f t="shared" si="11"/>
        <v>99.232692307692304</v>
      </c>
      <c r="Q35" s="9">
        <f t="shared" si="11"/>
        <v>61.174157303370784</v>
      </c>
      <c r="R35" s="9">
        <f t="shared" si="11"/>
        <v>85.804526748971199</v>
      </c>
      <c r="S35" s="9">
        <f t="shared" si="11"/>
        <v>107.75475923852184</v>
      </c>
    </row>
    <row r="36" spans="4:19" x14ac:dyDescent="0.2">
      <c r="D36" s="20" t="s">
        <v>67</v>
      </c>
      <c r="E36" s="9">
        <f>E15/E20</f>
        <v>92.441860465116278</v>
      </c>
      <c r="F36" s="9">
        <f t="shared" ref="F36:M36" si="12">F15/F20</f>
        <v>94.404332129963905</v>
      </c>
      <c r="G36" s="9">
        <f t="shared" si="12"/>
        <v>94.621695533272558</v>
      </c>
      <c r="H36" s="9">
        <f t="shared" si="12"/>
        <v>115.24547803617571</v>
      </c>
      <c r="I36" s="9">
        <f t="shared" si="12"/>
        <v>111.02299762093577</v>
      </c>
      <c r="J36" s="9">
        <f t="shared" si="12"/>
        <v>107.68</v>
      </c>
      <c r="K36" s="9">
        <f t="shared" si="12"/>
        <v>160.23856858846921</v>
      </c>
      <c r="L36" s="9">
        <f t="shared" si="12"/>
        <v>154.05074151244025</v>
      </c>
      <c r="M36" s="9">
        <f t="shared" si="12"/>
        <v>157.113606750636</v>
      </c>
      <c r="N36" s="9">
        <f>N15/N20</f>
        <v>165.8385093167702</v>
      </c>
      <c r="O36" s="9">
        <f t="shared" ref="O36:S36" si="13">O15/O20</f>
        <v>165.12311901504791</v>
      </c>
      <c r="P36" s="9">
        <f t="shared" si="13"/>
        <v>177.99586064160056</v>
      </c>
      <c r="Q36" s="9">
        <f t="shared" si="13"/>
        <v>145.57486631016044</v>
      </c>
      <c r="R36" s="9">
        <f t="shared" si="13"/>
        <v>172.31818181818181</v>
      </c>
      <c r="S36" s="9">
        <f t="shared" si="13"/>
        <v>202.15336134453781</v>
      </c>
    </row>
    <row r="68" spans="7:10" x14ac:dyDescent="0.2">
      <c r="H68" s="1" t="s">
        <v>29</v>
      </c>
      <c r="I68" s="8" t="s">
        <v>28</v>
      </c>
      <c r="J68" s="1" t="s">
        <v>27</v>
      </c>
    </row>
    <row r="69" spans="7:10" x14ac:dyDescent="0.2">
      <c r="G69" s="1" t="s">
        <v>26</v>
      </c>
      <c r="H69" s="7">
        <v>1075668977024</v>
      </c>
      <c r="I69" s="7">
        <v>3670331339330</v>
      </c>
      <c r="J69" s="7">
        <v>7353788915744</v>
      </c>
    </row>
    <row r="70" spans="7:10" x14ac:dyDescent="0.2">
      <c r="G70" s="1" t="s">
        <v>8</v>
      </c>
      <c r="H70" s="1">
        <v>1327</v>
      </c>
      <c r="J70" s="1">
        <v>8443</v>
      </c>
    </row>
  </sheetData>
  <mergeCells count="3">
    <mergeCell ref="D14:P14"/>
    <mergeCell ref="D22:P22"/>
    <mergeCell ref="D30:P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7D79-C3FC-E64F-BA03-62C66AB172FB}">
  <dimension ref="C7:S33"/>
  <sheetViews>
    <sheetView workbookViewId="0">
      <selection activeCell="Q10" sqref="Q10"/>
    </sheetView>
  </sheetViews>
  <sheetFormatPr baseColWidth="10" defaultRowHeight="16" x14ac:dyDescent="0.2"/>
  <sheetData>
    <row r="7" spans="3:19" x14ac:dyDescent="0.2">
      <c r="C7" s="21"/>
      <c r="D7" s="21"/>
      <c r="E7" s="42" t="s">
        <v>89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3:19" x14ac:dyDescent="0.2">
      <c r="C8" s="21"/>
      <c r="D8" s="21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</row>
    <row r="9" spans="3:19" x14ac:dyDescent="0.2">
      <c r="C9" s="21"/>
      <c r="D9" s="21"/>
      <c r="E9" s="22" t="s">
        <v>45</v>
      </c>
      <c r="F9" s="22" t="s">
        <v>42</v>
      </c>
      <c r="G9" s="22" t="s">
        <v>43</v>
      </c>
      <c r="H9" s="22" t="s">
        <v>44</v>
      </c>
      <c r="I9" s="22" t="s">
        <v>46</v>
      </c>
      <c r="J9" s="22" t="s">
        <v>47</v>
      </c>
      <c r="K9" s="22" t="s">
        <v>48</v>
      </c>
      <c r="L9" s="22" t="s">
        <v>49</v>
      </c>
      <c r="M9" s="22" t="s">
        <v>50</v>
      </c>
      <c r="N9" s="22" t="s">
        <v>51</v>
      </c>
      <c r="O9" s="22" t="s">
        <v>52</v>
      </c>
      <c r="P9" s="22" t="s">
        <v>53</v>
      </c>
      <c r="Q9" s="22" t="s">
        <v>54</v>
      </c>
      <c r="R9" s="22" t="s">
        <v>55</v>
      </c>
      <c r="S9" s="22" t="s">
        <v>56</v>
      </c>
    </row>
    <row r="10" spans="3:19" x14ac:dyDescent="0.2">
      <c r="C10" s="21"/>
      <c r="D10" s="21" t="s">
        <v>68</v>
      </c>
      <c r="E10" s="23">
        <v>3.94</v>
      </c>
      <c r="F10" s="22">
        <v>14.41</v>
      </c>
      <c r="G10" s="23">
        <v>31.44</v>
      </c>
      <c r="H10" s="23">
        <v>6.75</v>
      </c>
      <c r="I10" s="23">
        <v>25.25</v>
      </c>
      <c r="J10" s="23">
        <v>56.99</v>
      </c>
      <c r="K10" s="23">
        <v>29.32</v>
      </c>
      <c r="L10" s="23">
        <v>116.73</v>
      </c>
      <c r="M10" s="23">
        <v>234.46</v>
      </c>
      <c r="N10" s="23">
        <v>60.18</v>
      </c>
      <c r="O10" s="23">
        <v>209.04</v>
      </c>
      <c r="P10" s="23">
        <v>429.33</v>
      </c>
      <c r="Q10" s="23">
        <v>89.25</v>
      </c>
      <c r="R10" s="23">
        <v>305.99</v>
      </c>
      <c r="S10" s="23">
        <v>623.74</v>
      </c>
    </row>
    <row r="11" spans="3:19" x14ac:dyDescent="0.2">
      <c r="C11" s="21"/>
      <c r="D11" s="21" t="s">
        <v>69</v>
      </c>
      <c r="E11" s="23">
        <v>3.94</v>
      </c>
      <c r="F11" s="22">
        <v>14.98</v>
      </c>
      <c r="G11" s="23">
        <v>32.42</v>
      </c>
      <c r="H11" s="23">
        <v>6.9</v>
      </c>
      <c r="I11" s="23">
        <v>26.62</v>
      </c>
      <c r="J11" s="23">
        <v>59.07</v>
      </c>
      <c r="K11" s="23">
        <v>33.090000000000003</v>
      </c>
      <c r="L11" s="23">
        <v>117.86</v>
      </c>
      <c r="M11" s="23">
        <v>234.36</v>
      </c>
      <c r="N11" s="23">
        <v>62.82</v>
      </c>
      <c r="O11" s="23">
        <v>210.28</v>
      </c>
      <c r="P11" s="23">
        <v>428.8</v>
      </c>
      <c r="Q11" s="23">
        <v>88.92</v>
      </c>
      <c r="R11" s="23">
        <v>307.45999999999998</v>
      </c>
      <c r="S11" s="23">
        <v>623.39</v>
      </c>
    </row>
    <row r="12" spans="3:19" x14ac:dyDescent="0.2">
      <c r="C12" s="21"/>
      <c r="D12" s="21" t="s">
        <v>70</v>
      </c>
      <c r="E12" s="23">
        <v>3.88</v>
      </c>
      <c r="F12" s="22">
        <v>15.69</v>
      </c>
      <c r="G12" s="23">
        <v>31.17</v>
      </c>
      <c r="H12" s="23">
        <v>6.93</v>
      </c>
      <c r="I12" s="23">
        <v>26.79</v>
      </c>
      <c r="J12" s="23">
        <v>55.34</v>
      </c>
      <c r="K12" s="23">
        <v>33.119999999999997</v>
      </c>
      <c r="L12" s="23">
        <v>117</v>
      </c>
      <c r="M12" s="23">
        <v>238.08</v>
      </c>
      <c r="N12" s="23">
        <v>60.11</v>
      </c>
      <c r="O12" s="23">
        <v>209.61</v>
      </c>
      <c r="P12" s="23">
        <v>423.75</v>
      </c>
      <c r="Q12" s="23">
        <v>89.83</v>
      </c>
      <c r="R12" s="23">
        <v>310.16000000000003</v>
      </c>
      <c r="S12" s="23">
        <v>624.95000000000005</v>
      </c>
    </row>
    <row r="13" spans="3:19" x14ac:dyDescent="0.2">
      <c r="C13" s="21"/>
      <c r="D13" s="21"/>
      <c r="E13" s="24">
        <f>SUM(E10:E12)/3</f>
        <v>3.92</v>
      </c>
      <c r="F13" s="24">
        <f>SUM(F10:F12)/3</f>
        <v>15.026666666666666</v>
      </c>
      <c r="G13" s="24">
        <f t="shared" ref="G13:S13" si="0">SUM(G10:G12)/3</f>
        <v>31.676666666666666</v>
      </c>
      <c r="H13" s="24">
        <f t="shared" si="0"/>
        <v>6.8599999999999994</v>
      </c>
      <c r="I13" s="24">
        <f t="shared" si="0"/>
        <v>26.22</v>
      </c>
      <c r="J13" s="24">
        <f t="shared" si="0"/>
        <v>57.133333333333333</v>
      </c>
      <c r="K13" s="24">
        <f t="shared" si="0"/>
        <v>31.843333333333334</v>
      </c>
      <c r="L13" s="24">
        <f t="shared" si="0"/>
        <v>117.19666666666667</v>
      </c>
      <c r="M13" s="24">
        <f t="shared" si="0"/>
        <v>235.63333333333335</v>
      </c>
      <c r="N13" s="23">
        <f t="shared" si="0"/>
        <v>61.036666666666669</v>
      </c>
      <c r="O13" s="24">
        <f t="shared" si="0"/>
        <v>209.64333333333335</v>
      </c>
      <c r="P13" s="24">
        <f t="shared" si="0"/>
        <v>427.29333333333335</v>
      </c>
      <c r="Q13" s="24">
        <f t="shared" si="0"/>
        <v>89.333333333333329</v>
      </c>
      <c r="R13" s="24">
        <f t="shared" si="0"/>
        <v>307.87000000000006</v>
      </c>
      <c r="S13" s="24">
        <f t="shared" si="0"/>
        <v>624.02666666666676</v>
      </c>
    </row>
    <row r="14" spans="3:19" x14ac:dyDescent="0.2"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33" spans="5:19" x14ac:dyDescent="0.2">
      <c r="E33">
        <v>0</v>
      </c>
      <c r="F33">
        <v>0</v>
      </c>
      <c r="G33">
        <v>0</v>
      </c>
      <c r="H33">
        <v>6.8599999999999994</v>
      </c>
      <c r="I33">
        <v>26.22</v>
      </c>
      <c r="J33">
        <v>38.686666666666667</v>
      </c>
      <c r="K33">
        <v>31.843333333333334</v>
      </c>
      <c r="L33">
        <v>117.19666666666667</v>
      </c>
      <c r="M33">
        <v>235.63333333333335</v>
      </c>
      <c r="N33">
        <v>61.036666666666669</v>
      </c>
      <c r="O33">
        <v>209.64333333333335</v>
      </c>
      <c r="P33">
        <v>427.29333333333335</v>
      </c>
      <c r="Q33">
        <v>89.333333333333329</v>
      </c>
      <c r="R33">
        <v>307.87000000000006</v>
      </c>
      <c r="S33">
        <v>624.02666666666676</v>
      </c>
    </row>
  </sheetData>
  <mergeCells count="1">
    <mergeCell ref="E7:S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BDC1-7EFF-8B4B-9430-87D8724819F8}">
  <dimension ref="B6:Q41"/>
  <sheetViews>
    <sheetView workbookViewId="0">
      <selection activeCell="A6" sqref="A6:Q15"/>
    </sheetView>
  </sheetViews>
  <sheetFormatPr baseColWidth="10" defaultColWidth="8.83203125" defaultRowHeight="16" x14ac:dyDescent="0.2"/>
  <cols>
    <col min="1" max="16384" width="8.83203125" style="21"/>
  </cols>
  <sheetData>
    <row r="6" spans="2:17" x14ac:dyDescent="0.2">
      <c r="C6" s="42" t="s">
        <v>74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</row>
    <row r="7" spans="2:17" x14ac:dyDescent="0.2"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2:17" x14ac:dyDescent="0.2">
      <c r="C8" s="22" t="s">
        <v>45</v>
      </c>
      <c r="D8" s="22" t="s">
        <v>42</v>
      </c>
      <c r="E8" s="22" t="s">
        <v>43</v>
      </c>
      <c r="F8" s="22" t="s">
        <v>44</v>
      </c>
      <c r="G8" s="22" t="s">
        <v>46</v>
      </c>
      <c r="H8" s="22" t="s">
        <v>47</v>
      </c>
      <c r="I8" s="22" t="s">
        <v>48</v>
      </c>
      <c r="J8" s="22" t="s">
        <v>49</v>
      </c>
      <c r="K8" s="22" t="s">
        <v>50</v>
      </c>
      <c r="L8" s="22" t="s">
        <v>51</v>
      </c>
      <c r="M8" s="22" t="s">
        <v>52</v>
      </c>
      <c r="N8" s="22" t="s">
        <v>53</v>
      </c>
      <c r="O8" s="22" t="s">
        <v>54</v>
      </c>
      <c r="P8" s="22" t="s">
        <v>55</v>
      </c>
      <c r="Q8" s="22" t="s">
        <v>56</v>
      </c>
    </row>
    <row r="9" spans="2:17" x14ac:dyDescent="0.2">
      <c r="B9" s="21" t="s">
        <v>68</v>
      </c>
      <c r="C9" s="23">
        <v>0.73</v>
      </c>
      <c r="D9" s="22">
        <v>2.31</v>
      </c>
      <c r="E9" s="23">
        <v>4.58</v>
      </c>
      <c r="F9" s="23">
        <v>1.56</v>
      </c>
      <c r="G9" s="23">
        <v>4.97</v>
      </c>
      <c r="H9" s="23">
        <v>9.67</v>
      </c>
      <c r="I9" s="23">
        <v>9.06</v>
      </c>
      <c r="J9" s="23">
        <v>33.369999999999997</v>
      </c>
      <c r="K9" s="23">
        <v>62.3</v>
      </c>
      <c r="L9" s="23">
        <v>16.02</v>
      </c>
      <c r="M9" s="23">
        <v>59.26</v>
      </c>
      <c r="N9" s="23">
        <v>110.56</v>
      </c>
      <c r="O9" s="23">
        <v>28.8</v>
      </c>
      <c r="P9" s="23">
        <v>95.16</v>
      </c>
      <c r="Q9" s="23">
        <v>185.9</v>
      </c>
    </row>
    <row r="10" spans="2:17" x14ac:dyDescent="0.2">
      <c r="B10" s="21" t="s">
        <v>69</v>
      </c>
      <c r="C10" s="23">
        <v>0.73</v>
      </c>
      <c r="D10" s="22">
        <v>2.3199999999999998</v>
      </c>
      <c r="E10" s="23">
        <v>4.5</v>
      </c>
      <c r="F10" s="23">
        <v>1.56</v>
      </c>
      <c r="G10" s="23">
        <v>4.95</v>
      </c>
      <c r="H10" s="23">
        <v>9.77</v>
      </c>
      <c r="I10" s="23">
        <v>9.08</v>
      </c>
      <c r="J10" s="23">
        <v>32.25</v>
      </c>
      <c r="K10" s="23">
        <v>64.41</v>
      </c>
      <c r="L10" s="23">
        <v>16.899999999999999</v>
      </c>
      <c r="M10" s="23">
        <v>57.96</v>
      </c>
      <c r="N10" s="23">
        <v>113.8</v>
      </c>
      <c r="O10" s="23">
        <v>28.79</v>
      </c>
      <c r="P10" s="23">
        <v>95.77</v>
      </c>
      <c r="Q10" s="23">
        <v>188.66</v>
      </c>
    </row>
    <row r="11" spans="2:17" x14ac:dyDescent="0.2">
      <c r="B11" s="21" t="s">
        <v>70</v>
      </c>
      <c r="C11" s="23">
        <v>0.74</v>
      </c>
      <c r="D11" s="22">
        <v>2.2999999999999998</v>
      </c>
      <c r="E11" s="23">
        <v>4.5599999999999996</v>
      </c>
      <c r="F11" s="23">
        <v>1.5660000000000001</v>
      </c>
      <c r="G11" s="23">
        <v>4.95</v>
      </c>
      <c r="H11" s="23">
        <v>9.76</v>
      </c>
      <c r="I11" s="23">
        <v>9.0299999999999994</v>
      </c>
      <c r="J11" s="23">
        <v>32.369999999999997</v>
      </c>
      <c r="K11" s="23">
        <v>64.36</v>
      </c>
      <c r="L11" s="23">
        <v>17.09</v>
      </c>
      <c r="M11" s="23">
        <v>58.02</v>
      </c>
      <c r="N11" s="23">
        <v>114.36</v>
      </c>
      <c r="O11" s="23">
        <v>28.79</v>
      </c>
      <c r="P11" s="23">
        <v>96.03</v>
      </c>
      <c r="Q11" s="23">
        <v>188.73</v>
      </c>
    </row>
    <row r="12" spans="2:17" x14ac:dyDescent="0.2">
      <c r="B12" s="21" t="s">
        <v>71</v>
      </c>
      <c r="C12" s="23">
        <v>0.73</v>
      </c>
      <c r="D12" s="22">
        <v>2.29</v>
      </c>
      <c r="E12" s="23">
        <v>4.5199999999999996</v>
      </c>
      <c r="F12" s="23">
        <v>1.57</v>
      </c>
      <c r="G12" s="23">
        <v>4.9800000000000004</v>
      </c>
      <c r="H12" s="23">
        <v>9.65</v>
      </c>
      <c r="I12" s="23">
        <v>9.06</v>
      </c>
      <c r="J12" s="23">
        <v>32.39</v>
      </c>
      <c r="K12" s="23">
        <v>64.430000000000007</v>
      </c>
      <c r="L12" s="23">
        <v>17.11</v>
      </c>
      <c r="M12" s="23">
        <v>57.98</v>
      </c>
      <c r="N12" s="23">
        <v>114.07</v>
      </c>
      <c r="O12" s="23">
        <v>28.77</v>
      </c>
      <c r="P12" s="23">
        <v>95.87</v>
      </c>
      <c r="Q12" s="23">
        <v>188.77</v>
      </c>
    </row>
    <row r="13" spans="2:17" x14ac:dyDescent="0.2">
      <c r="B13" s="21" t="s">
        <v>72</v>
      </c>
      <c r="C13" s="23">
        <v>0.73</v>
      </c>
      <c r="D13" s="22">
        <v>2.2999999999999998</v>
      </c>
      <c r="E13" s="23">
        <v>4.5</v>
      </c>
      <c r="F13" s="23">
        <v>1.5660000000000001</v>
      </c>
      <c r="G13" s="23">
        <v>4.97</v>
      </c>
      <c r="H13" s="23">
        <v>9.69</v>
      </c>
      <c r="I13" s="23">
        <v>9.0399999999999991</v>
      </c>
      <c r="J13" s="23">
        <v>32.43</v>
      </c>
      <c r="K13" s="23">
        <v>64.45</v>
      </c>
      <c r="L13" s="23">
        <v>17.07</v>
      </c>
      <c r="M13" s="23">
        <v>58.09</v>
      </c>
      <c r="N13" s="23">
        <v>114.9</v>
      </c>
      <c r="O13" s="23">
        <v>28.77</v>
      </c>
      <c r="P13" s="23">
        <v>95.89</v>
      </c>
      <c r="Q13" s="23">
        <v>188.7</v>
      </c>
    </row>
    <row r="14" spans="2:17" x14ac:dyDescent="0.2">
      <c r="C14" s="24">
        <f>SUM(C9:C13)/5</f>
        <v>0.73199999999999998</v>
      </c>
      <c r="D14" s="24">
        <f t="shared" ref="D14:Q14" si="0">SUM(D9:D13)/5</f>
        <v>2.3039999999999998</v>
      </c>
      <c r="E14" s="24">
        <f t="shared" si="0"/>
        <v>4.532</v>
      </c>
      <c r="F14" s="24">
        <f t="shared" si="0"/>
        <v>1.5644</v>
      </c>
      <c r="G14" s="24">
        <f t="shared" si="0"/>
        <v>4.9640000000000004</v>
      </c>
      <c r="H14" s="24">
        <f t="shared" si="0"/>
        <v>9.7079999999999984</v>
      </c>
      <c r="I14" s="24">
        <f t="shared" si="0"/>
        <v>9.0540000000000003</v>
      </c>
      <c r="J14" s="24">
        <f t="shared" si="0"/>
        <v>32.561999999999998</v>
      </c>
      <c r="K14" s="24">
        <f t="shared" si="0"/>
        <v>63.989999999999995</v>
      </c>
      <c r="L14" s="24">
        <f t="shared" si="0"/>
        <v>16.838000000000001</v>
      </c>
      <c r="M14" s="24">
        <f t="shared" si="0"/>
        <v>58.262</v>
      </c>
      <c r="N14" s="24">
        <f t="shared" si="0"/>
        <v>113.53800000000001</v>
      </c>
      <c r="O14" s="24">
        <f t="shared" si="0"/>
        <v>28.783999999999999</v>
      </c>
      <c r="P14" s="24">
        <f t="shared" si="0"/>
        <v>95.744</v>
      </c>
      <c r="Q14" s="24">
        <f t="shared" si="0"/>
        <v>188.15199999999999</v>
      </c>
    </row>
    <row r="20" spans="2:17" x14ac:dyDescent="0.2">
      <c r="C20" s="42" t="s">
        <v>75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2:17" x14ac:dyDescent="0.2"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</row>
    <row r="22" spans="2:17" x14ac:dyDescent="0.2">
      <c r="C22" s="22" t="s">
        <v>45</v>
      </c>
      <c r="D22" s="22" t="s">
        <v>42</v>
      </c>
      <c r="E22" s="22" t="s">
        <v>43</v>
      </c>
      <c r="F22" s="22" t="s">
        <v>44</v>
      </c>
      <c r="G22" s="22" t="s">
        <v>46</v>
      </c>
      <c r="H22" s="22" t="s">
        <v>47</v>
      </c>
      <c r="I22" s="22" t="s">
        <v>48</v>
      </c>
      <c r="J22" s="22" t="s">
        <v>49</v>
      </c>
      <c r="K22" s="22" t="s">
        <v>50</v>
      </c>
      <c r="L22" s="22" t="s">
        <v>51</v>
      </c>
      <c r="M22" s="22" t="s">
        <v>52</v>
      </c>
      <c r="N22" s="22" t="s">
        <v>53</v>
      </c>
      <c r="O22" s="22" t="s">
        <v>54</v>
      </c>
      <c r="P22" s="22" t="s">
        <v>55</v>
      </c>
      <c r="Q22" s="22" t="s">
        <v>56</v>
      </c>
    </row>
    <row r="23" spans="2:17" x14ac:dyDescent="0.2">
      <c r="B23" s="21" t="s">
        <v>68</v>
      </c>
      <c r="C23" s="25">
        <v>0.74</v>
      </c>
      <c r="D23" s="22">
        <v>2.3199999999999998</v>
      </c>
      <c r="E23" s="25">
        <v>4.55</v>
      </c>
      <c r="F23" s="25">
        <v>1.57</v>
      </c>
      <c r="G23" s="25">
        <v>4.97</v>
      </c>
      <c r="H23" s="25">
        <v>9.73</v>
      </c>
      <c r="I23" s="25">
        <v>9.15</v>
      </c>
      <c r="J23" s="25">
        <v>30.93</v>
      </c>
      <c r="K23" s="25">
        <v>63.51</v>
      </c>
      <c r="L23" s="25">
        <v>16.91</v>
      </c>
      <c r="M23" s="25">
        <v>57.65</v>
      </c>
      <c r="N23" s="25">
        <v>113.97</v>
      </c>
      <c r="O23" s="25">
        <v>27.18</v>
      </c>
      <c r="P23" s="25">
        <v>97.48</v>
      </c>
      <c r="Q23" s="25">
        <v>188.5</v>
      </c>
    </row>
    <row r="24" spans="2:17" x14ac:dyDescent="0.2">
      <c r="B24" s="21" t="s">
        <v>69</v>
      </c>
      <c r="C24" s="25">
        <v>0.74</v>
      </c>
      <c r="D24" s="22">
        <v>2.3199999999999998</v>
      </c>
      <c r="E24" s="25">
        <v>4.53</v>
      </c>
      <c r="F24" s="25">
        <v>1.57</v>
      </c>
      <c r="G24" s="25">
        <v>4.9800000000000004</v>
      </c>
      <c r="H24" s="25">
        <v>9.7100000000000009</v>
      </c>
      <c r="I24" s="25">
        <v>9.14</v>
      </c>
      <c r="J24" s="25">
        <v>33</v>
      </c>
      <c r="K24" s="25">
        <v>65.62</v>
      </c>
      <c r="L24" s="25">
        <v>17.52</v>
      </c>
      <c r="M24" s="25">
        <v>59.11</v>
      </c>
      <c r="N24" s="25">
        <v>116.6</v>
      </c>
      <c r="O24" s="25">
        <v>29.36</v>
      </c>
      <c r="P24" s="25">
        <v>97.96</v>
      </c>
      <c r="Q24" s="25">
        <v>190.04</v>
      </c>
    </row>
    <row r="25" spans="2:17" x14ac:dyDescent="0.2">
      <c r="B25" s="21" t="s">
        <v>70</v>
      </c>
      <c r="C25" s="25">
        <v>0.74</v>
      </c>
      <c r="D25" s="22">
        <v>2.33</v>
      </c>
      <c r="E25" s="25">
        <v>4.54</v>
      </c>
      <c r="F25" s="25">
        <v>1.58</v>
      </c>
      <c r="G25" s="25">
        <v>4.99</v>
      </c>
      <c r="H25" s="25">
        <v>9.69</v>
      </c>
      <c r="I25" s="25">
        <v>9.14</v>
      </c>
      <c r="J25" s="25">
        <v>33.08</v>
      </c>
      <c r="K25" s="25">
        <v>65.760000000000005</v>
      </c>
      <c r="L25" s="25">
        <v>17.46</v>
      </c>
      <c r="M25" s="25">
        <v>59.24</v>
      </c>
      <c r="N25" s="25">
        <v>116.6</v>
      </c>
      <c r="O25" s="25">
        <v>29.46</v>
      </c>
      <c r="P25" s="25">
        <v>97.91</v>
      </c>
      <c r="Q25" s="25">
        <v>192.89</v>
      </c>
    </row>
    <row r="26" spans="2:17" x14ac:dyDescent="0.2">
      <c r="B26" s="21" t="s">
        <v>71</v>
      </c>
      <c r="C26" s="25">
        <v>0.74</v>
      </c>
      <c r="D26" s="22">
        <v>2.3199999999999998</v>
      </c>
      <c r="E26" s="25">
        <v>4.57</v>
      </c>
      <c r="F26" s="25">
        <v>1.59</v>
      </c>
      <c r="G26" s="25">
        <v>4.9800000000000004</v>
      </c>
      <c r="H26" s="25">
        <v>9.74</v>
      </c>
      <c r="I26" s="25">
        <v>9.2100000000000009</v>
      </c>
      <c r="J26" s="25">
        <v>33.119999999999997</v>
      </c>
      <c r="K26" s="25">
        <v>65.599999999999994</v>
      </c>
      <c r="L26" s="25">
        <v>17.440000000000001</v>
      </c>
      <c r="M26" s="25">
        <v>59.2</v>
      </c>
      <c r="N26" s="25">
        <v>116.6</v>
      </c>
      <c r="O26" s="25">
        <v>29.47</v>
      </c>
      <c r="P26" s="25">
        <v>97.96</v>
      </c>
      <c r="Q26" s="25">
        <v>192.67</v>
      </c>
    </row>
    <row r="27" spans="2:17" x14ac:dyDescent="0.2">
      <c r="B27" s="21" t="s">
        <v>72</v>
      </c>
      <c r="C27" s="25">
        <v>0.74</v>
      </c>
      <c r="D27" s="22">
        <v>2.31</v>
      </c>
      <c r="E27" s="25">
        <v>4.54</v>
      </c>
      <c r="F27" s="25">
        <v>1.58</v>
      </c>
      <c r="G27" s="25">
        <v>5.0199999999999996</v>
      </c>
      <c r="H27" s="25">
        <v>9.9</v>
      </c>
      <c r="I27" s="25">
        <v>9.31</v>
      </c>
      <c r="J27" s="25">
        <v>33.08</v>
      </c>
      <c r="K27" s="25">
        <v>65.8</v>
      </c>
      <c r="L27" s="25">
        <v>16.05</v>
      </c>
      <c r="M27" s="25">
        <v>59.18</v>
      </c>
      <c r="N27" s="25">
        <v>116.81</v>
      </c>
      <c r="O27" s="25">
        <v>29.45</v>
      </c>
      <c r="P27" s="25">
        <v>97.99</v>
      </c>
      <c r="Q27" s="25">
        <v>192.68</v>
      </c>
    </row>
    <row r="28" spans="2:17" x14ac:dyDescent="0.2">
      <c r="C28" s="25">
        <f>SUM(C23:C27)/5</f>
        <v>0.74</v>
      </c>
      <c r="D28" s="25">
        <f t="shared" ref="D28:Q28" si="1">SUM(D23:D27)/5</f>
        <v>2.3199999999999998</v>
      </c>
      <c r="E28" s="25">
        <f t="shared" si="1"/>
        <v>4.5460000000000003</v>
      </c>
      <c r="F28" s="25">
        <f t="shared" si="1"/>
        <v>1.5780000000000001</v>
      </c>
      <c r="G28" s="25">
        <f t="shared" si="1"/>
        <v>4.9880000000000004</v>
      </c>
      <c r="H28" s="25">
        <f t="shared" si="1"/>
        <v>9.7540000000000013</v>
      </c>
      <c r="I28" s="25">
        <f t="shared" si="1"/>
        <v>9.1900000000000013</v>
      </c>
      <c r="J28" s="25">
        <f t="shared" si="1"/>
        <v>32.641999999999996</v>
      </c>
      <c r="K28" s="25">
        <f t="shared" si="1"/>
        <v>65.25800000000001</v>
      </c>
      <c r="L28" s="25">
        <f t="shared" si="1"/>
        <v>17.076000000000001</v>
      </c>
      <c r="M28" s="25">
        <f t="shared" si="1"/>
        <v>58.875999999999998</v>
      </c>
      <c r="N28" s="25">
        <f t="shared" si="1"/>
        <v>116.11599999999999</v>
      </c>
      <c r="O28" s="25">
        <f t="shared" si="1"/>
        <v>28.983999999999998</v>
      </c>
      <c r="P28" s="25">
        <f t="shared" si="1"/>
        <v>97.86</v>
      </c>
      <c r="Q28" s="25">
        <f t="shared" si="1"/>
        <v>191.35599999999999</v>
      </c>
    </row>
    <row r="33" spans="2:17" x14ac:dyDescent="0.2">
      <c r="C33" s="42" t="s">
        <v>73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</row>
    <row r="34" spans="2:17" x14ac:dyDescent="0.2"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</row>
    <row r="35" spans="2:17" x14ac:dyDescent="0.2">
      <c r="C35" s="22" t="s">
        <v>45</v>
      </c>
      <c r="D35" s="22" t="s">
        <v>42</v>
      </c>
      <c r="E35" s="22" t="s">
        <v>43</v>
      </c>
      <c r="F35" s="22" t="s">
        <v>44</v>
      </c>
      <c r="G35" s="22" t="s">
        <v>46</v>
      </c>
      <c r="H35" s="22" t="s">
        <v>47</v>
      </c>
      <c r="I35" s="22" t="s">
        <v>48</v>
      </c>
      <c r="J35" s="22" t="s">
        <v>49</v>
      </c>
      <c r="K35" s="22" t="s">
        <v>50</v>
      </c>
      <c r="L35" s="22" t="s">
        <v>51</v>
      </c>
      <c r="M35" s="22" t="s">
        <v>52</v>
      </c>
      <c r="N35" s="22" t="s">
        <v>53</v>
      </c>
      <c r="O35" s="22" t="s">
        <v>54</v>
      </c>
      <c r="P35" s="22" t="s">
        <v>55</v>
      </c>
      <c r="Q35" s="22" t="s">
        <v>56</v>
      </c>
    </row>
    <row r="36" spans="2:17" x14ac:dyDescent="0.2">
      <c r="B36" s="21" t="s">
        <v>68</v>
      </c>
      <c r="C36" s="23">
        <v>0.76</v>
      </c>
      <c r="D36" s="22">
        <v>2.33</v>
      </c>
      <c r="E36" s="23">
        <v>4.57</v>
      </c>
      <c r="F36" s="23">
        <v>1.57</v>
      </c>
      <c r="G36" s="23">
        <v>4.9000000000000004</v>
      </c>
      <c r="H36" s="23">
        <v>9.56</v>
      </c>
      <c r="I36" s="23">
        <v>9.09</v>
      </c>
      <c r="J36" s="23">
        <v>31.68</v>
      </c>
      <c r="K36" s="23">
        <v>61.27</v>
      </c>
      <c r="L36" s="23">
        <v>16.149999999999999</v>
      </c>
      <c r="M36" s="23">
        <v>55.34</v>
      </c>
      <c r="N36" s="23">
        <v>143.13999999999999</v>
      </c>
      <c r="O36" s="23">
        <v>26.17</v>
      </c>
      <c r="P36" s="23">
        <v>100.4</v>
      </c>
      <c r="Q36" s="23">
        <v>283</v>
      </c>
    </row>
    <row r="37" spans="2:17" x14ac:dyDescent="0.2">
      <c r="B37" s="21" t="s">
        <v>69</v>
      </c>
      <c r="C37" s="23">
        <v>0.76</v>
      </c>
      <c r="D37" s="22">
        <v>2.34</v>
      </c>
      <c r="E37" s="23">
        <v>4.59</v>
      </c>
      <c r="F37" s="23">
        <v>1.57</v>
      </c>
      <c r="G37" s="23">
        <v>4.95</v>
      </c>
      <c r="H37" s="23">
        <v>9.57</v>
      </c>
      <c r="I37" s="23">
        <v>9.08</v>
      </c>
      <c r="J37" s="23">
        <v>31.67</v>
      </c>
      <c r="K37" s="23">
        <v>63.26</v>
      </c>
      <c r="L37" s="23">
        <v>16.73</v>
      </c>
      <c r="M37" s="23">
        <v>57.02</v>
      </c>
      <c r="N37" s="23">
        <v>143.88</v>
      </c>
      <c r="O37" s="23">
        <v>28.04</v>
      </c>
      <c r="P37" s="23">
        <v>102</v>
      </c>
      <c r="Q37" s="23">
        <v>289</v>
      </c>
    </row>
    <row r="38" spans="2:17" x14ac:dyDescent="0.2">
      <c r="B38" s="21" t="s">
        <v>70</v>
      </c>
      <c r="C38" s="23">
        <v>0.76</v>
      </c>
      <c r="D38" s="22">
        <v>2.36</v>
      </c>
      <c r="E38" s="23">
        <v>4.57</v>
      </c>
      <c r="F38" s="23">
        <v>1.56</v>
      </c>
      <c r="G38" s="23">
        <v>4.9400000000000004</v>
      </c>
      <c r="H38" s="23">
        <v>9.61</v>
      </c>
      <c r="I38" s="23">
        <v>9.07</v>
      </c>
      <c r="J38" s="23">
        <v>31.67</v>
      </c>
      <c r="K38" s="23">
        <v>63.19</v>
      </c>
      <c r="L38" s="23">
        <v>16.98</v>
      </c>
      <c r="M38" s="23">
        <v>57.24</v>
      </c>
      <c r="N38" s="23">
        <v>155.04</v>
      </c>
      <c r="O38" s="23">
        <v>28.44</v>
      </c>
      <c r="P38" s="23">
        <v>103.38</v>
      </c>
      <c r="Q38" s="23">
        <v>277</v>
      </c>
    </row>
    <row r="39" spans="2:17" x14ac:dyDescent="0.2">
      <c r="B39" s="21" t="s">
        <v>71</v>
      </c>
      <c r="C39" s="23">
        <v>0.75</v>
      </c>
      <c r="D39" s="22">
        <v>2.36</v>
      </c>
      <c r="E39" s="23">
        <v>4.59</v>
      </c>
      <c r="F39" s="23">
        <v>1.58</v>
      </c>
      <c r="G39" s="23">
        <v>4.9800000000000004</v>
      </c>
      <c r="H39" s="23">
        <v>9.6</v>
      </c>
      <c r="I39" s="23">
        <v>9.07</v>
      </c>
      <c r="J39" s="23">
        <v>31.83</v>
      </c>
      <c r="K39" s="23">
        <v>71.34</v>
      </c>
      <c r="L39" s="23">
        <v>16.93</v>
      </c>
      <c r="M39" s="23">
        <v>57.04</v>
      </c>
      <c r="N39" s="23">
        <v>150.96</v>
      </c>
      <c r="O39" s="23">
        <v>28.15</v>
      </c>
      <c r="P39" s="23">
        <v>104.98</v>
      </c>
      <c r="Q39" s="23">
        <v>283</v>
      </c>
    </row>
    <row r="40" spans="2:17" x14ac:dyDescent="0.2">
      <c r="B40" s="21" t="s">
        <v>72</v>
      </c>
      <c r="C40" s="23">
        <v>0.75</v>
      </c>
      <c r="D40" s="22">
        <v>2.36</v>
      </c>
      <c r="E40" s="23">
        <v>4.5599999999999996</v>
      </c>
      <c r="F40" s="23">
        <v>1.58</v>
      </c>
      <c r="G40" s="23">
        <v>4.96</v>
      </c>
      <c r="H40" s="23">
        <v>9.59</v>
      </c>
      <c r="I40" s="23">
        <v>9.06</v>
      </c>
      <c r="J40" s="23">
        <v>31.73</v>
      </c>
      <c r="K40" s="23">
        <v>53.24</v>
      </c>
      <c r="L40" s="23">
        <v>16.920000000000002</v>
      </c>
      <c r="M40" s="23">
        <v>57.09</v>
      </c>
      <c r="N40" s="23">
        <v>151.375</v>
      </c>
      <c r="O40" s="23">
        <v>28.2</v>
      </c>
      <c r="P40" s="23">
        <v>110.36</v>
      </c>
      <c r="Q40" s="23">
        <v>391</v>
      </c>
    </row>
    <row r="41" spans="2:17" x14ac:dyDescent="0.2">
      <c r="C41" s="24">
        <f>SUM(C36:C40)/5</f>
        <v>0.75600000000000001</v>
      </c>
      <c r="D41" s="24">
        <f t="shared" ref="D41:Q41" si="2">SUM(D36:D40)/5</f>
        <v>2.3499999999999996</v>
      </c>
      <c r="E41" s="24">
        <f t="shared" si="2"/>
        <v>4.5759999999999996</v>
      </c>
      <c r="F41" s="24">
        <f t="shared" si="2"/>
        <v>1.5720000000000001</v>
      </c>
      <c r="G41" s="24">
        <f t="shared" si="2"/>
        <v>4.9460000000000006</v>
      </c>
      <c r="H41" s="24">
        <f t="shared" si="2"/>
        <v>9.5860000000000021</v>
      </c>
      <c r="I41" s="24">
        <f t="shared" si="2"/>
        <v>9.0740000000000016</v>
      </c>
      <c r="J41" s="24">
        <f t="shared" si="2"/>
        <v>31.716000000000001</v>
      </c>
      <c r="K41" s="24">
        <f t="shared" si="2"/>
        <v>62.46</v>
      </c>
      <c r="L41" s="24">
        <f t="shared" si="2"/>
        <v>16.741999999999997</v>
      </c>
      <c r="M41" s="24">
        <f t="shared" si="2"/>
        <v>56.746000000000002</v>
      </c>
      <c r="N41" s="24">
        <f t="shared" si="2"/>
        <v>148.87899999999999</v>
      </c>
      <c r="O41" s="24">
        <f t="shared" si="2"/>
        <v>27.8</v>
      </c>
      <c r="P41" s="24">
        <f t="shared" si="2"/>
        <v>104.224</v>
      </c>
      <c r="Q41" s="24">
        <f t="shared" si="2"/>
        <v>304.60000000000002</v>
      </c>
    </row>
  </sheetData>
  <mergeCells count="3">
    <mergeCell ref="C6:Q7"/>
    <mergeCell ref="C20:Q21"/>
    <mergeCell ref="C33:Q34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DE9B-E1FC-8847-8BD3-8AD781839626}">
  <dimension ref="C9:R17"/>
  <sheetViews>
    <sheetView workbookViewId="0">
      <selection activeCell="F17" sqref="F17"/>
    </sheetView>
  </sheetViews>
  <sheetFormatPr baseColWidth="10" defaultRowHeight="16" x14ac:dyDescent="0.2"/>
  <sheetData>
    <row r="9" spans="3:18" x14ac:dyDescent="0.2">
      <c r="C9" s="21"/>
      <c r="D9" s="42" t="s">
        <v>74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3:18" x14ac:dyDescent="0.2">
      <c r="C10" s="21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</row>
    <row r="11" spans="3:18" x14ac:dyDescent="0.2">
      <c r="C11" s="21"/>
      <c r="D11" s="22" t="s">
        <v>45</v>
      </c>
      <c r="E11" s="22" t="s">
        <v>42</v>
      </c>
      <c r="F11" s="22" t="s">
        <v>43</v>
      </c>
      <c r="G11" s="22" t="s">
        <v>44</v>
      </c>
      <c r="H11" s="22" t="s">
        <v>46</v>
      </c>
      <c r="I11" s="22" t="s">
        <v>47</v>
      </c>
      <c r="J11" s="22" t="s">
        <v>48</v>
      </c>
      <c r="K11" s="22" t="s">
        <v>49</v>
      </c>
      <c r="L11" s="22" t="s">
        <v>50</v>
      </c>
      <c r="M11" s="22" t="s">
        <v>51</v>
      </c>
      <c r="N11" s="22" t="s">
        <v>52</v>
      </c>
      <c r="O11" s="22" t="s">
        <v>53</v>
      </c>
      <c r="P11" s="22" t="s">
        <v>54</v>
      </c>
      <c r="Q11" s="22" t="s">
        <v>55</v>
      </c>
      <c r="R11" s="22" t="s">
        <v>56</v>
      </c>
    </row>
    <row r="12" spans="3:18" x14ac:dyDescent="0.2">
      <c r="C12" s="21" t="s">
        <v>68</v>
      </c>
      <c r="D12" s="25">
        <v>1.74</v>
      </c>
      <c r="E12" s="22">
        <v>5.62</v>
      </c>
      <c r="F12" s="25">
        <v>11.1</v>
      </c>
      <c r="G12" s="25">
        <v>3.87</v>
      </c>
      <c r="H12" s="25">
        <v>12.77</v>
      </c>
      <c r="I12" s="25">
        <v>25.19</v>
      </c>
      <c r="J12" s="25">
        <v>25.18</v>
      </c>
      <c r="K12" s="25">
        <v>81.569999999999993</v>
      </c>
      <c r="L12" s="25">
        <v>161.11000000000001</v>
      </c>
      <c r="M12" s="25">
        <v>45.04</v>
      </c>
      <c r="N12" s="25">
        <v>146.05000000000001</v>
      </c>
      <c r="O12" s="25">
        <v>289.2</v>
      </c>
      <c r="P12" s="25">
        <v>74.75</v>
      </c>
      <c r="Q12" s="25">
        <v>241</v>
      </c>
      <c r="R12" s="25">
        <v>479</v>
      </c>
    </row>
    <row r="13" spans="3:18" x14ac:dyDescent="0.2">
      <c r="C13" s="21" t="s">
        <v>69</v>
      </c>
      <c r="D13" s="25">
        <v>1.74</v>
      </c>
      <c r="E13" s="22">
        <v>5.62</v>
      </c>
      <c r="F13" s="25">
        <v>11.1</v>
      </c>
      <c r="G13" s="25">
        <v>3.95</v>
      </c>
      <c r="H13" s="25">
        <v>12.77</v>
      </c>
      <c r="I13" s="25">
        <v>25.2</v>
      </c>
      <c r="J13" s="25">
        <v>25.15</v>
      </c>
      <c r="K13" s="25">
        <v>81.62</v>
      </c>
      <c r="L13" s="25">
        <v>161.19</v>
      </c>
      <c r="M13" s="25">
        <v>45.03</v>
      </c>
      <c r="N13" s="25">
        <v>146.07</v>
      </c>
      <c r="O13" s="25">
        <v>289.63</v>
      </c>
      <c r="P13" s="25">
        <v>74.67</v>
      </c>
      <c r="Q13" s="25">
        <v>241</v>
      </c>
      <c r="R13" s="25">
        <v>479</v>
      </c>
    </row>
    <row r="14" spans="3:18" x14ac:dyDescent="0.2">
      <c r="C14" s="21" t="s">
        <v>70</v>
      </c>
      <c r="D14" s="25">
        <v>1.74</v>
      </c>
      <c r="E14" s="22">
        <v>5.63</v>
      </c>
      <c r="F14" s="25">
        <v>11.13</v>
      </c>
      <c r="G14" s="25">
        <v>3.93</v>
      </c>
      <c r="H14" s="25">
        <v>12.76</v>
      </c>
      <c r="I14" s="25">
        <v>25.19</v>
      </c>
      <c r="J14" s="25">
        <v>25.15</v>
      </c>
      <c r="K14" s="25">
        <v>81.66</v>
      </c>
      <c r="L14" s="25">
        <v>161.21</v>
      </c>
      <c r="M14" s="25">
        <v>45.07</v>
      </c>
      <c r="N14" s="25">
        <v>146</v>
      </c>
      <c r="O14" s="25">
        <v>289.70999999999998</v>
      </c>
      <c r="P14" s="25">
        <v>74.62</v>
      </c>
      <c r="Q14" s="25">
        <v>241</v>
      </c>
      <c r="R14" s="25">
        <v>479</v>
      </c>
    </row>
    <row r="15" spans="3:18" x14ac:dyDescent="0.2">
      <c r="C15" s="21" t="s">
        <v>71</v>
      </c>
      <c r="D15" s="25">
        <v>1.74</v>
      </c>
      <c r="E15" s="22">
        <v>5.62</v>
      </c>
      <c r="F15" s="25">
        <v>11.16</v>
      </c>
      <c r="G15" s="25">
        <v>3.93</v>
      </c>
      <c r="H15" s="25">
        <v>12.75</v>
      </c>
      <c r="I15" s="25">
        <v>25.2</v>
      </c>
      <c r="J15" s="25">
        <v>25.15</v>
      </c>
      <c r="K15" s="25">
        <v>81.540000000000006</v>
      </c>
      <c r="L15" s="25">
        <v>161.03</v>
      </c>
      <c r="M15" s="25">
        <v>45.03</v>
      </c>
      <c r="N15" s="25">
        <v>146</v>
      </c>
      <c r="O15" s="25">
        <v>289.77</v>
      </c>
      <c r="P15" s="25">
        <v>74.67</v>
      </c>
      <c r="Q15" s="25">
        <v>241</v>
      </c>
      <c r="R15" s="25">
        <v>482</v>
      </c>
    </row>
    <row r="16" spans="3:18" x14ac:dyDescent="0.2">
      <c r="C16" s="21" t="s">
        <v>72</v>
      </c>
      <c r="D16" s="25">
        <v>1.73</v>
      </c>
      <c r="E16" s="22">
        <v>5.61</v>
      </c>
      <c r="F16" s="25">
        <v>11.1</v>
      </c>
      <c r="G16" s="25">
        <v>3.92</v>
      </c>
      <c r="H16" s="25">
        <v>12.75</v>
      </c>
      <c r="I16" s="25">
        <v>25.19</v>
      </c>
      <c r="J16" s="25">
        <v>25.15</v>
      </c>
      <c r="K16" s="25">
        <v>81.569999999999993</v>
      </c>
      <c r="L16" s="25">
        <v>161.24</v>
      </c>
      <c r="M16" s="25">
        <v>45.02</v>
      </c>
      <c r="N16" s="25">
        <v>146</v>
      </c>
      <c r="O16" s="25">
        <v>289.32</v>
      </c>
      <c r="P16" s="25">
        <v>74.7</v>
      </c>
      <c r="Q16" s="25">
        <v>241</v>
      </c>
      <c r="R16" s="25">
        <v>481</v>
      </c>
    </row>
    <row r="17" spans="3:18" x14ac:dyDescent="0.2">
      <c r="C17" s="21"/>
      <c r="D17" s="25">
        <f>SUM(D12:D16)/5</f>
        <v>1.738</v>
      </c>
      <c r="E17" s="25">
        <f t="shared" ref="E17:R17" si="0">SUM(E12:E16)/5</f>
        <v>5.62</v>
      </c>
      <c r="F17" s="25">
        <f t="shared" si="0"/>
        <v>11.117999999999999</v>
      </c>
      <c r="G17" s="25">
        <f t="shared" si="0"/>
        <v>3.9200000000000004</v>
      </c>
      <c r="H17" s="25">
        <f t="shared" si="0"/>
        <v>12.76</v>
      </c>
      <c r="I17" s="25">
        <f t="shared" si="0"/>
        <v>25.193999999999999</v>
      </c>
      <c r="J17" s="25">
        <f t="shared" si="0"/>
        <v>25.155999999999999</v>
      </c>
      <c r="K17" s="25">
        <f t="shared" si="0"/>
        <v>81.591999999999999</v>
      </c>
      <c r="L17" s="25">
        <f t="shared" si="0"/>
        <v>161.15600000000001</v>
      </c>
      <c r="M17" s="25">
        <f t="shared" si="0"/>
        <v>45.037999999999997</v>
      </c>
      <c r="N17" s="25">
        <f t="shared" si="0"/>
        <v>146.024</v>
      </c>
      <c r="O17" s="25">
        <f t="shared" si="0"/>
        <v>289.52599999999995</v>
      </c>
      <c r="P17" s="25">
        <f t="shared" si="0"/>
        <v>74.682000000000002</v>
      </c>
      <c r="Q17" s="25">
        <f t="shared" si="0"/>
        <v>241</v>
      </c>
      <c r="R17" s="25">
        <f t="shared" si="0"/>
        <v>480</v>
      </c>
    </row>
  </sheetData>
  <mergeCells count="1">
    <mergeCell ref="D9:R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AE84-6D01-434E-A01B-D74F3F4AAC22}">
  <dimension ref="D8:V82"/>
  <sheetViews>
    <sheetView topLeftCell="D1" workbookViewId="0">
      <selection activeCell="E8" sqref="E8"/>
    </sheetView>
  </sheetViews>
  <sheetFormatPr baseColWidth="10" defaultRowHeight="16" x14ac:dyDescent="0.2"/>
  <cols>
    <col min="1" max="3" width="10.83203125" style="12"/>
    <col min="4" max="4" width="38.83203125" style="12" customWidth="1"/>
    <col min="5" max="11" width="12.5" style="12" bestFit="1" customWidth="1"/>
    <col min="12" max="19" width="13.6640625" style="12" bestFit="1" customWidth="1"/>
    <col min="20" max="16384" width="10.83203125" style="12"/>
  </cols>
  <sheetData>
    <row r="8" spans="4:20" x14ac:dyDescent="0.2">
      <c r="E8" s="2" t="s">
        <v>45</v>
      </c>
      <c r="F8" s="2" t="s">
        <v>42</v>
      </c>
      <c r="G8" s="2" t="s">
        <v>43</v>
      </c>
      <c r="H8" s="2" t="s">
        <v>44</v>
      </c>
      <c r="I8" s="2" t="s">
        <v>46</v>
      </c>
      <c r="J8" s="2" t="s">
        <v>47</v>
      </c>
      <c r="K8" s="2" t="s">
        <v>48</v>
      </c>
      <c r="L8" s="2" t="s">
        <v>49</v>
      </c>
      <c r="M8" s="2" t="s">
        <v>50</v>
      </c>
      <c r="N8" s="2" t="s">
        <v>51</v>
      </c>
      <c r="O8" s="2" t="s">
        <v>52</v>
      </c>
      <c r="P8" s="2" t="s">
        <v>53</v>
      </c>
      <c r="Q8" s="2" t="s">
        <v>54</v>
      </c>
      <c r="R8" s="2" t="s">
        <v>55</v>
      </c>
      <c r="S8" s="2" t="s">
        <v>56</v>
      </c>
      <c r="T8" s="12" t="s">
        <v>63</v>
      </c>
    </row>
    <row r="9" spans="4:20" x14ac:dyDescent="0.2">
      <c r="D9" s="12" t="s">
        <v>17</v>
      </c>
      <c r="E9" s="12">
        <v>134901677524</v>
      </c>
      <c r="F9" s="12">
        <v>460411736830</v>
      </c>
      <c r="G9" s="12">
        <v>922558654244</v>
      </c>
      <c r="H9" s="12">
        <v>342743649232</v>
      </c>
      <c r="I9" s="12">
        <v>1169616987250</v>
      </c>
      <c r="J9" s="12">
        <v>2343521559888</v>
      </c>
      <c r="K9" s="12">
        <v>2735342226384</v>
      </c>
      <c r="L9" s="12">
        <v>9332776608882</v>
      </c>
      <c r="M9" s="12">
        <v>18698449061200</v>
      </c>
      <c r="N9" s="12">
        <v>4973385793024</v>
      </c>
      <c r="O9" s="12">
        <v>16968278059330</v>
      </c>
      <c r="P9" s="12">
        <v>33995932347744</v>
      </c>
      <c r="Q9" s="12">
        <v>8591175451024</v>
      </c>
      <c r="R9" s="12">
        <v>29310819169330</v>
      </c>
      <c r="S9" s="12">
        <v>58723639313744</v>
      </c>
      <c r="T9" s="12">
        <v>20355867267024</v>
      </c>
    </row>
    <row r="12" spans="4:20" x14ac:dyDescent="0.2">
      <c r="D12" s="12" t="s">
        <v>18</v>
      </c>
      <c r="E12" s="3">
        <f>E9/1000000000</f>
        <v>134.90167752400001</v>
      </c>
      <c r="F12" s="3">
        <f t="shared" ref="F12:T12" si="0">F9/1000000000</f>
        <v>460.41173683</v>
      </c>
      <c r="G12" s="3">
        <f t="shared" si="0"/>
        <v>922.55865424399997</v>
      </c>
      <c r="H12" s="3">
        <f t="shared" si="0"/>
        <v>342.743649232</v>
      </c>
      <c r="I12" s="3">
        <f t="shared" si="0"/>
        <v>1169.61698725</v>
      </c>
      <c r="J12" s="3">
        <f t="shared" si="0"/>
        <v>2343.521559888</v>
      </c>
      <c r="K12" s="3">
        <f t="shared" si="0"/>
        <v>2735.3422263839998</v>
      </c>
      <c r="L12" s="3">
        <f t="shared" si="0"/>
        <v>9332.7766088820008</v>
      </c>
      <c r="M12" s="3">
        <f t="shared" si="0"/>
        <v>18698.449061200001</v>
      </c>
      <c r="N12" s="3">
        <f t="shared" si="0"/>
        <v>4973.3857930240001</v>
      </c>
      <c r="O12" s="3">
        <f t="shared" si="0"/>
        <v>16968.278059330001</v>
      </c>
      <c r="P12" s="3">
        <f t="shared" si="0"/>
        <v>33995.932347743998</v>
      </c>
      <c r="Q12" s="3">
        <f t="shared" si="0"/>
        <v>8591.1754510240007</v>
      </c>
      <c r="R12" s="3">
        <f t="shared" si="0"/>
        <v>29310.81916933</v>
      </c>
      <c r="S12" s="3">
        <f t="shared" si="0"/>
        <v>58723.639313744003</v>
      </c>
      <c r="T12" s="3">
        <f t="shared" si="0"/>
        <v>20355.867267024001</v>
      </c>
    </row>
    <row r="14" spans="4:20" ht="25" x14ac:dyDescent="0.25">
      <c r="D14" s="41" t="s">
        <v>25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</row>
    <row r="15" spans="4:20" x14ac:dyDescent="0.2">
      <c r="D15" s="12" t="s">
        <v>8</v>
      </c>
      <c r="E15" s="13">
        <v>90</v>
      </c>
      <c r="F15" s="13">
        <v>294</v>
      </c>
      <c r="G15" s="13">
        <v>599</v>
      </c>
      <c r="H15" s="13">
        <v>244</v>
      </c>
      <c r="I15" s="13">
        <v>799</v>
      </c>
      <c r="J15" s="13">
        <v>1643</v>
      </c>
      <c r="K15" s="13">
        <v>2568</v>
      </c>
      <c r="L15" s="13">
        <v>7871</v>
      </c>
      <c r="M15" s="13">
        <v>17571</v>
      </c>
      <c r="N15" s="13">
        <v>4097</v>
      </c>
      <c r="O15" s="13">
        <v>15736</v>
      </c>
      <c r="P15" s="13">
        <v>36023</v>
      </c>
      <c r="Q15" s="13">
        <v>7441</v>
      </c>
      <c r="R15" s="13">
        <v>29932</v>
      </c>
      <c r="S15" s="13">
        <v>74057</v>
      </c>
      <c r="T15" s="12">
        <v>19991</v>
      </c>
    </row>
    <row r="16" spans="4:20" s="14" customFormat="1" x14ac:dyDescent="0.2">
      <c r="D16" s="14" t="s">
        <v>22</v>
      </c>
      <c r="E16" s="11">
        <v>2.63</v>
      </c>
      <c r="F16" s="11">
        <v>7.43</v>
      </c>
      <c r="G16" s="11">
        <v>15.91</v>
      </c>
      <c r="H16" s="11">
        <v>7.78</v>
      </c>
      <c r="I16" s="11">
        <v>23.47</v>
      </c>
      <c r="J16" s="11">
        <v>44.82</v>
      </c>
      <c r="K16" s="11">
        <v>108.73</v>
      </c>
      <c r="L16" s="11">
        <v>372</v>
      </c>
      <c r="M16" s="11">
        <v>740</v>
      </c>
      <c r="N16" s="11">
        <v>195</v>
      </c>
      <c r="O16" s="11">
        <v>656</v>
      </c>
      <c r="P16" s="11">
        <v>1322</v>
      </c>
      <c r="Q16" s="14">
        <v>382</v>
      </c>
      <c r="R16" s="14">
        <v>1301</v>
      </c>
      <c r="S16" s="14">
        <v>2606</v>
      </c>
    </row>
    <row r="17" spans="4:21" s="14" customFormat="1" x14ac:dyDescent="0.2">
      <c r="D17" s="14" t="s">
        <v>19</v>
      </c>
      <c r="E17" s="11">
        <v>3.65</v>
      </c>
      <c r="F17" s="11">
        <v>10.25</v>
      </c>
      <c r="G17" s="11">
        <v>20.7</v>
      </c>
      <c r="H17" s="19">
        <v>8.6300000000000008</v>
      </c>
      <c r="I17" s="11">
        <v>24.72</v>
      </c>
      <c r="J17" s="11">
        <v>45.68</v>
      </c>
      <c r="K17" s="11">
        <v>65.69</v>
      </c>
      <c r="L17" s="11">
        <v>185.88</v>
      </c>
      <c r="M17" s="11">
        <v>335.29</v>
      </c>
      <c r="N17" s="11">
        <v>130.26</v>
      </c>
      <c r="O17" s="11">
        <v>360.1</v>
      </c>
      <c r="P17" s="11">
        <v>652.5</v>
      </c>
      <c r="Q17" s="14">
        <v>250</v>
      </c>
      <c r="R17" s="14">
        <v>697</v>
      </c>
      <c r="S17" s="14">
        <v>1277</v>
      </c>
    </row>
    <row r="18" spans="4:21" s="14" customFormat="1" x14ac:dyDescent="0.2">
      <c r="D18" s="14" t="s">
        <v>20</v>
      </c>
      <c r="E18" s="11">
        <v>1.58</v>
      </c>
      <c r="F18" s="11">
        <v>5.14</v>
      </c>
      <c r="G18" s="19">
        <v>12.45</v>
      </c>
      <c r="H18" s="11">
        <v>4.42</v>
      </c>
      <c r="I18" s="11">
        <v>14.36</v>
      </c>
      <c r="J18" s="11">
        <v>28.24</v>
      </c>
      <c r="K18" s="11">
        <v>42.033999999999999</v>
      </c>
      <c r="L18" s="11">
        <v>127</v>
      </c>
      <c r="M18" s="11">
        <v>240</v>
      </c>
      <c r="N18" s="11">
        <v>80.91</v>
      </c>
      <c r="O18" s="11">
        <v>242.73</v>
      </c>
      <c r="P18" s="11">
        <v>457</v>
      </c>
      <c r="Q18" s="14">
        <v>156</v>
      </c>
      <c r="R18" s="14">
        <v>469</v>
      </c>
      <c r="S18" s="14">
        <v>889</v>
      </c>
    </row>
    <row r="19" spans="4:21" s="14" customFormat="1" x14ac:dyDescent="0.2">
      <c r="D19" s="12" t="s">
        <v>79</v>
      </c>
      <c r="E19" s="11">
        <v>1.17</v>
      </c>
      <c r="F19" s="11">
        <v>3.63</v>
      </c>
      <c r="G19" s="11">
        <v>8.3699999999999992</v>
      </c>
      <c r="H19" s="11">
        <v>3.67</v>
      </c>
      <c r="I19" s="11">
        <v>11.4</v>
      </c>
      <c r="J19" s="11">
        <v>21.6</v>
      </c>
      <c r="K19" s="11">
        <v>35.619999999999997</v>
      </c>
      <c r="L19" s="11">
        <v>102.87</v>
      </c>
      <c r="M19" s="11">
        <v>188.31</v>
      </c>
      <c r="N19" s="11">
        <v>64.36</v>
      </c>
      <c r="O19" s="11">
        <v>180.27</v>
      </c>
      <c r="P19" s="11">
        <v>326</v>
      </c>
      <c r="Q19" s="14">
        <v>116.75</v>
      </c>
      <c r="R19" s="14">
        <v>318.27999999999997</v>
      </c>
      <c r="S19" s="14">
        <v>573</v>
      </c>
      <c r="T19" s="14">
        <v>292</v>
      </c>
      <c r="U19" s="14">
        <v>791</v>
      </c>
    </row>
    <row r="20" spans="4:21" s="14" customFormat="1" x14ac:dyDescent="0.2">
      <c r="D20" s="12" t="s">
        <v>88</v>
      </c>
      <c r="E20" s="11">
        <v>3.92</v>
      </c>
      <c r="F20" s="11">
        <v>15.026666666666666</v>
      </c>
      <c r="G20" s="11">
        <v>31.676666666666666</v>
      </c>
      <c r="H20" s="11">
        <v>6.8599999999999994</v>
      </c>
      <c r="I20" s="11">
        <v>26.22</v>
      </c>
      <c r="J20" s="11">
        <v>57.133333333333333</v>
      </c>
      <c r="K20" s="11">
        <v>31.843333333333334</v>
      </c>
      <c r="L20" s="11">
        <v>117.19666666666667</v>
      </c>
      <c r="M20" s="11">
        <v>235.63333333333335</v>
      </c>
      <c r="N20" s="11">
        <v>61.036666666666669</v>
      </c>
      <c r="O20" s="11">
        <v>209.64333333333335</v>
      </c>
      <c r="P20" s="11">
        <v>427.29333333333335</v>
      </c>
      <c r="Q20" s="14">
        <v>89.333333333333329</v>
      </c>
      <c r="R20" s="14">
        <v>307.87000000000006</v>
      </c>
      <c r="S20" s="14">
        <v>624.02666666666676</v>
      </c>
    </row>
    <row r="21" spans="4:21" s="14" customFormat="1" x14ac:dyDescent="0.2">
      <c r="D21" s="12" t="s">
        <v>82</v>
      </c>
      <c r="E21" s="11">
        <v>0.73</v>
      </c>
      <c r="F21" s="11">
        <v>2.2999999999999998</v>
      </c>
      <c r="G21" s="11">
        <v>4.53</v>
      </c>
      <c r="H21" s="11">
        <v>1.57</v>
      </c>
      <c r="I21" s="11">
        <v>5</v>
      </c>
      <c r="J21" s="11">
        <v>9.7100000000000009</v>
      </c>
      <c r="K21" s="11">
        <v>9.0500000000000007</v>
      </c>
      <c r="L21" s="11">
        <v>32.56</v>
      </c>
      <c r="M21" s="11">
        <v>64</v>
      </c>
      <c r="N21" s="11">
        <v>16.84</v>
      </c>
      <c r="O21" s="11">
        <v>58.26</v>
      </c>
      <c r="P21" s="11">
        <v>113.54</v>
      </c>
      <c r="Q21" s="14">
        <v>28.79</v>
      </c>
      <c r="R21" s="14">
        <v>95.75</v>
      </c>
      <c r="S21" s="14">
        <v>188.15</v>
      </c>
    </row>
    <row r="22" spans="4:21" s="14" customFormat="1" x14ac:dyDescent="0.2">
      <c r="D22" s="12" t="s">
        <v>81</v>
      </c>
      <c r="E22" s="11">
        <v>0.74</v>
      </c>
      <c r="F22" s="11">
        <v>2.3199999999999998</v>
      </c>
      <c r="G22" s="11">
        <v>4.5460000000000003</v>
      </c>
      <c r="H22" s="11">
        <v>1.5780000000000001</v>
      </c>
      <c r="I22" s="11">
        <v>4.9880000000000004</v>
      </c>
      <c r="J22" s="11">
        <v>9.7540000000000013</v>
      </c>
      <c r="K22" s="11">
        <v>9.1900000000000013</v>
      </c>
      <c r="L22" s="11">
        <v>32.641999999999996</v>
      </c>
      <c r="M22" s="11">
        <v>65.25800000000001</v>
      </c>
      <c r="N22" s="11">
        <v>17.076000000000001</v>
      </c>
      <c r="O22" s="11">
        <v>58.875999999999998</v>
      </c>
      <c r="P22" s="11">
        <v>116.11599999999999</v>
      </c>
      <c r="Q22" s="14">
        <v>28.983999999999998</v>
      </c>
      <c r="R22" s="14">
        <v>97.86</v>
      </c>
      <c r="S22" s="14">
        <v>191.35599999999999</v>
      </c>
    </row>
    <row r="23" spans="4:21" s="14" customFormat="1" x14ac:dyDescent="0.2">
      <c r="D23" s="12" t="s">
        <v>80</v>
      </c>
      <c r="E23" s="11">
        <v>0.75600000000000001</v>
      </c>
      <c r="F23" s="11">
        <v>2.3499999999999996</v>
      </c>
      <c r="G23" s="11">
        <v>4.5759999999999996</v>
      </c>
      <c r="H23" s="11">
        <v>1.5720000000000001</v>
      </c>
      <c r="I23" s="11">
        <v>4.9460000000000006</v>
      </c>
      <c r="J23" s="11">
        <v>9.5860000000000021</v>
      </c>
      <c r="K23" s="11">
        <v>9.0740000000000016</v>
      </c>
      <c r="L23" s="11">
        <v>31.716000000000001</v>
      </c>
      <c r="M23" s="11">
        <v>62.46</v>
      </c>
      <c r="N23" s="11">
        <v>16.741999999999997</v>
      </c>
      <c r="O23" s="11">
        <v>56.746000000000002</v>
      </c>
      <c r="P23" s="11">
        <v>148.87899999999999</v>
      </c>
      <c r="Q23" s="14">
        <v>27.8</v>
      </c>
      <c r="R23" s="14">
        <v>104.224</v>
      </c>
      <c r="S23" s="14">
        <v>304.60000000000002</v>
      </c>
    </row>
    <row r="24" spans="4:21" s="14" customFormat="1" x14ac:dyDescent="0.2">
      <c r="D24" s="17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4:21" s="14" customFormat="1" x14ac:dyDescent="0.2">
      <c r="D25" s="17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4:21" s="14" customFormat="1" x14ac:dyDescent="0.2">
      <c r="D26" s="17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8" spans="4:21" ht="25" x14ac:dyDescent="0.25">
      <c r="D28" s="41" t="s">
        <v>24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4:21" x14ac:dyDescent="0.2">
      <c r="D29" s="12" t="s">
        <v>59</v>
      </c>
      <c r="E29" s="12">
        <f t="shared" ref="E29:S29" si="1">E12/E15</f>
        <v>1.4989075280444446</v>
      </c>
      <c r="F29" s="12">
        <f t="shared" si="1"/>
        <v>1.5660263157482992</v>
      </c>
      <c r="G29" s="12">
        <f t="shared" si="1"/>
        <v>1.5401646982370618</v>
      </c>
      <c r="H29" s="12">
        <f t="shared" si="1"/>
        <v>1.4046870870163934</v>
      </c>
      <c r="I29" s="12">
        <f t="shared" si="1"/>
        <v>1.4638510478723403</v>
      </c>
      <c r="J29" s="12">
        <f t="shared" si="1"/>
        <v>1.4263673523359708</v>
      </c>
      <c r="K29" s="12">
        <f t="shared" si="1"/>
        <v>1.0651644183738318</v>
      </c>
      <c r="L29" s="12">
        <f t="shared" si="1"/>
        <v>1.1857167588466524</v>
      </c>
      <c r="M29" s="12">
        <f t="shared" si="1"/>
        <v>1.0641653327186842</v>
      </c>
      <c r="N29" s="12">
        <f t="shared" si="1"/>
        <v>1.2139091513360996</v>
      </c>
      <c r="O29" s="12">
        <f t="shared" si="1"/>
        <v>1.0783094852141586</v>
      </c>
      <c r="P29" s="12">
        <f t="shared" si="1"/>
        <v>0.94372851644071831</v>
      </c>
      <c r="Q29" s="12">
        <f t="shared" si="1"/>
        <v>1.1545726986996372</v>
      </c>
      <c r="R29" s="12">
        <f t="shared" si="1"/>
        <v>0.97924693202358681</v>
      </c>
      <c r="S29" s="12">
        <f t="shared" si="1"/>
        <v>0.79295190614991162</v>
      </c>
    </row>
    <row r="30" spans="4:21" s="15" customFormat="1" x14ac:dyDescent="0.2">
      <c r="D30" s="15" t="s">
        <v>76</v>
      </c>
      <c r="E30" s="15">
        <f t="shared" ref="E30:S30" si="2">E12/E16</f>
        <v>51.293413507224336</v>
      </c>
      <c r="F30" s="15">
        <f t="shared" si="2"/>
        <v>61.966586383580079</v>
      </c>
      <c r="G30" s="15">
        <f t="shared" si="2"/>
        <v>57.986087633186671</v>
      </c>
      <c r="H30" s="15">
        <f t="shared" si="2"/>
        <v>44.054453628791769</v>
      </c>
      <c r="I30" s="15">
        <f t="shared" si="2"/>
        <v>49.834554207498932</v>
      </c>
      <c r="J30" s="15">
        <f t="shared" si="2"/>
        <v>52.287406512449799</v>
      </c>
      <c r="K30" s="15">
        <f t="shared" si="2"/>
        <v>25.157198807909499</v>
      </c>
      <c r="L30" s="15">
        <f t="shared" si="2"/>
        <v>25.088109163661294</v>
      </c>
      <c r="M30" s="15">
        <f t="shared" si="2"/>
        <v>25.268174407027029</v>
      </c>
      <c r="N30" s="15">
        <f t="shared" si="2"/>
        <v>25.504542528328205</v>
      </c>
      <c r="O30" s="15">
        <f t="shared" si="2"/>
        <v>25.866277529466466</v>
      </c>
      <c r="P30" s="15">
        <f t="shared" si="2"/>
        <v>25.715531276659604</v>
      </c>
      <c r="Q30" s="15">
        <f t="shared" si="2"/>
        <v>22.489988091685866</v>
      </c>
      <c r="R30" s="15">
        <f t="shared" si="2"/>
        <v>22.529453627463489</v>
      </c>
      <c r="S30" s="15">
        <f t="shared" si="2"/>
        <v>22.534013550937836</v>
      </c>
    </row>
    <row r="31" spans="4:21" s="15" customFormat="1" x14ac:dyDescent="0.2">
      <c r="D31" s="15" t="s">
        <v>77</v>
      </c>
      <c r="E31" s="15">
        <f t="shared" ref="E31:S31" si="3">E12/E17</f>
        <v>36.959363705205483</v>
      </c>
      <c r="F31" s="15">
        <f t="shared" si="3"/>
        <v>44.91821822731707</v>
      </c>
      <c r="G31" s="15">
        <f t="shared" si="3"/>
        <v>44.568050929661837</v>
      </c>
      <c r="H31" s="15">
        <f t="shared" si="3"/>
        <v>39.715370710544605</v>
      </c>
      <c r="I31" s="15">
        <f t="shared" si="3"/>
        <v>47.31460304409385</v>
      </c>
      <c r="J31" s="15">
        <f t="shared" si="3"/>
        <v>51.303011381085817</v>
      </c>
      <c r="K31" s="15">
        <f t="shared" si="3"/>
        <v>41.640161765626424</v>
      </c>
      <c r="L31" s="15">
        <f t="shared" si="3"/>
        <v>50.208610979567467</v>
      </c>
      <c r="M31" s="15">
        <f t="shared" si="3"/>
        <v>55.767989087655465</v>
      </c>
      <c r="N31" s="15">
        <f t="shared" si="3"/>
        <v>38.180452886718875</v>
      </c>
      <c r="O31" s="15">
        <f t="shared" si="3"/>
        <v>47.121016549097476</v>
      </c>
      <c r="P31" s="15">
        <f t="shared" si="3"/>
        <v>52.101045743668962</v>
      </c>
      <c r="Q31" s="15">
        <f t="shared" si="3"/>
        <v>34.364701804096001</v>
      </c>
      <c r="R31" s="15">
        <f t="shared" si="3"/>
        <v>42.05282520707317</v>
      </c>
      <c r="S31" s="15">
        <f t="shared" si="3"/>
        <v>45.985622015461239</v>
      </c>
    </row>
    <row r="32" spans="4:21" s="15" customFormat="1" x14ac:dyDescent="0.2">
      <c r="D32" s="15" t="s">
        <v>78</v>
      </c>
      <c r="E32" s="15">
        <f t="shared" ref="E32:S32" si="4">E12/E18</f>
        <v>85.380808559493673</v>
      </c>
      <c r="F32" s="15">
        <f t="shared" si="4"/>
        <v>89.574267865758756</v>
      </c>
      <c r="G32" s="15">
        <f t="shared" si="4"/>
        <v>74.101096726425709</v>
      </c>
      <c r="H32" s="15">
        <f t="shared" si="4"/>
        <v>77.543812043438919</v>
      </c>
      <c r="I32" s="15">
        <f t="shared" si="4"/>
        <v>81.449650922701949</v>
      </c>
      <c r="J32" s="15">
        <f t="shared" si="4"/>
        <v>82.985890930878185</v>
      </c>
      <c r="K32" s="15">
        <f t="shared" si="4"/>
        <v>65.074516495789126</v>
      </c>
      <c r="L32" s="15">
        <f t="shared" si="4"/>
        <v>73.486429991196857</v>
      </c>
      <c r="M32" s="15">
        <f t="shared" si="4"/>
        <v>77.910204421666677</v>
      </c>
      <c r="N32" s="15">
        <f t="shared" si="4"/>
        <v>61.468122519144735</v>
      </c>
      <c r="O32" s="15">
        <f t="shared" si="4"/>
        <v>69.905978079882999</v>
      </c>
      <c r="P32" s="15">
        <f t="shared" si="4"/>
        <v>74.38934868215317</v>
      </c>
      <c r="Q32" s="15">
        <f t="shared" si="4"/>
        <v>55.071637506564109</v>
      </c>
      <c r="R32" s="15">
        <f t="shared" si="4"/>
        <v>62.496416139296372</v>
      </c>
      <c r="S32" s="15">
        <f t="shared" si="4"/>
        <v>66.055837248305963</v>
      </c>
    </row>
    <row r="33" spans="4:20" s="16" customFormat="1" x14ac:dyDescent="0.2">
      <c r="D33" s="12" t="s">
        <v>93</v>
      </c>
      <c r="E33" s="16">
        <f t="shared" ref="E33:T33" si="5">E12/E19</f>
        <v>115.30057908034189</v>
      </c>
      <c r="F33" s="16">
        <f t="shared" si="5"/>
        <v>126.83518920936639</v>
      </c>
      <c r="G33" s="16">
        <f t="shared" si="5"/>
        <v>110.22206143894863</v>
      </c>
      <c r="H33" s="16">
        <f t="shared" si="5"/>
        <v>93.390640117711172</v>
      </c>
      <c r="I33" s="16">
        <f t="shared" si="5"/>
        <v>102.59798133771929</v>
      </c>
      <c r="J33" s="16">
        <f t="shared" si="5"/>
        <v>108.49636851333332</v>
      </c>
      <c r="K33" s="16">
        <f t="shared" si="5"/>
        <v>76.792314047838289</v>
      </c>
      <c r="L33" s="16">
        <f t="shared" si="5"/>
        <v>90.723987643452901</v>
      </c>
      <c r="M33" s="16">
        <f t="shared" si="5"/>
        <v>99.296102496946531</v>
      </c>
      <c r="N33" s="16">
        <f t="shared" si="5"/>
        <v>77.274484043256678</v>
      </c>
      <c r="O33" s="16">
        <f t="shared" si="5"/>
        <v>94.12702090935818</v>
      </c>
      <c r="P33" s="16">
        <f t="shared" si="5"/>
        <v>104.28200106669938</v>
      </c>
      <c r="Q33" s="16">
        <f t="shared" si="5"/>
        <v>73.586085233610291</v>
      </c>
      <c r="R33" s="16">
        <f t="shared" si="5"/>
        <v>92.091300645123795</v>
      </c>
      <c r="S33" s="16">
        <f t="shared" si="5"/>
        <v>102.48453632416056</v>
      </c>
      <c r="T33" s="16">
        <f t="shared" si="5"/>
        <v>69.711874202136997</v>
      </c>
    </row>
    <row r="34" spans="4:20" s="16" customFormat="1" x14ac:dyDescent="0.2">
      <c r="D34" s="12" t="s">
        <v>94</v>
      </c>
      <c r="E34" s="16">
        <f>E12/E20</f>
        <v>34.413693245918367</v>
      </c>
      <c r="F34" s="16">
        <f t="shared" ref="F34:S34" si="6">F12/F20</f>
        <v>30.639645308118901</v>
      </c>
      <c r="G34" s="16">
        <f t="shared" si="6"/>
        <v>29.124234060107334</v>
      </c>
      <c r="H34" s="16">
        <f t="shared" si="6"/>
        <v>49.962631083381929</v>
      </c>
      <c r="I34" s="16">
        <f t="shared" si="6"/>
        <v>44.607817972921431</v>
      </c>
      <c r="J34" s="16">
        <f t="shared" si="6"/>
        <v>41.018463708658111</v>
      </c>
      <c r="K34" s="16">
        <f t="shared" si="6"/>
        <v>85.899996641390132</v>
      </c>
      <c r="L34" s="16">
        <f t="shared" si="6"/>
        <v>79.633464622560368</v>
      </c>
      <c r="M34" s="16">
        <f t="shared" si="6"/>
        <v>79.354006484085446</v>
      </c>
      <c r="N34" s="16">
        <f t="shared" si="6"/>
        <v>81.481936426585108</v>
      </c>
      <c r="O34" s="16">
        <f t="shared" si="6"/>
        <v>80.938791563433128</v>
      </c>
      <c r="P34" s="16">
        <f t="shared" si="6"/>
        <v>79.561111058158318</v>
      </c>
      <c r="Q34" s="16">
        <f t="shared" si="6"/>
        <v>96.169874451761203</v>
      </c>
      <c r="R34" s="16">
        <f t="shared" si="6"/>
        <v>95.205181308117048</v>
      </c>
      <c r="S34" s="16">
        <f t="shared" si="6"/>
        <v>94.10437478165035</v>
      </c>
    </row>
    <row r="35" spans="4:20" s="16" customFormat="1" x14ac:dyDescent="0.2">
      <c r="D35" s="12" t="s">
        <v>90</v>
      </c>
      <c r="E35" s="16">
        <f t="shared" ref="E35:T35" si="7">E12/E21</f>
        <v>184.79681852602741</v>
      </c>
      <c r="F35" s="16">
        <f t="shared" si="7"/>
        <v>200.17901601304348</v>
      </c>
      <c r="G35" s="16">
        <f t="shared" si="7"/>
        <v>203.65533206269313</v>
      </c>
      <c r="H35" s="16">
        <f t="shared" si="7"/>
        <v>218.30805683566876</v>
      </c>
      <c r="I35" s="16">
        <f t="shared" si="7"/>
        <v>233.92339744999998</v>
      </c>
      <c r="J35" s="16">
        <f t="shared" si="7"/>
        <v>241.35134499361482</v>
      </c>
      <c r="K35" s="16">
        <f t="shared" si="7"/>
        <v>302.24775982143643</v>
      </c>
      <c r="L35" s="16">
        <f t="shared" si="7"/>
        <v>286.63318823347669</v>
      </c>
      <c r="M35" s="16">
        <f t="shared" si="7"/>
        <v>292.16326658125001</v>
      </c>
      <c r="N35" s="16">
        <f t="shared" si="7"/>
        <v>295.33169792304039</v>
      </c>
      <c r="O35" s="16">
        <f t="shared" si="7"/>
        <v>291.25091073343634</v>
      </c>
      <c r="P35" s="16">
        <f t="shared" si="7"/>
        <v>299.41811121846041</v>
      </c>
      <c r="Q35" s="16">
        <f t="shared" si="7"/>
        <v>298.40831715956932</v>
      </c>
      <c r="R35" s="16">
        <f t="shared" si="7"/>
        <v>306.11821586767621</v>
      </c>
      <c r="S35" s="16">
        <f t="shared" si="7"/>
        <v>312.11075904195587</v>
      </c>
      <c r="T35" s="16" t="e">
        <f t="shared" si="7"/>
        <v>#DIV/0!</v>
      </c>
    </row>
    <row r="36" spans="4:20" s="16" customFormat="1" x14ac:dyDescent="0.2">
      <c r="D36" s="12" t="s">
        <v>91</v>
      </c>
      <c r="E36" s="16">
        <f t="shared" ref="E36:S36" si="8">E12/E22</f>
        <v>182.29956422162164</v>
      </c>
      <c r="F36" s="16">
        <f t="shared" si="8"/>
        <v>198.45333484051724</v>
      </c>
      <c r="G36" s="16">
        <f t="shared" si="8"/>
        <v>202.93855130752308</v>
      </c>
      <c r="H36" s="16">
        <f t="shared" si="8"/>
        <v>217.20129862610898</v>
      </c>
      <c r="I36" s="16">
        <f t="shared" si="8"/>
        <v>234.48616424418603</v>
      </c>
      <c r="J36" s="16">
        <f t="shared" si="8"/>
        <v>240.26261635103543</v>
      </c>
      <c r="K36" s="16">
        <f t="shared" si="8"/>
        <v>297.64333257714901</v>
      </c>
      <c r="L36" s="16">
        <f t="shared" si="8"/>
        <v>285.91313672207593</v>
      </c>
      <c r="M36" s="16">
        <f t="shared" si="8"/>
        <v>286.53113888258906</v>
      </c>
      <c r="N36" s="16">
        <f t="shared" si="8"/>
        <v>291.25004644085266</v>
      </c>
      <c r="O36" s="16">
        <f t="shared" si="8"/>
        <v>288.20364935338682</v>
      </c>
      <c r="P36" s="16">
        <f t="shared" si="8"/>
        <v>292.77560670143652</v>
      </c>
      <c r="Q36" s="16">
        <f t="shared" si="8"/>
        <v>296.41096643058245</v>
      </c>
      <c r="R36" s="16">
        <f t="shared" si="8"/>
        <v>299.51787420120581</v>
      </c>
      <c r="S36" s="16">
        <f t="shared" si="8"/>
        <v>306.88162019348232</v>
      </c>
    </row>
    <row r="37" spans="4:20" s="16" customFormat="1" x14ac:dyDescent="0.2">
      <c r="D37" s="12" t="s">
        <v>92</v>
      </c>
      <c r="E37" s="16">
        <f t="shared" ref="E37:S37" si="9">E12/E23</f>
        <v>178.44137238624339</v>
      </c>
      <c r="F37" s="16">
        <f t="shared" si="9"/>
        <v>195.91988801276599</v>
      </c>
      <c r="G37" s="16">
        <f t="shared" si="9"/>
        <v>201.60809751835666</v>
      </c>
      <c r="H37" s="16">
        <f t="shared" si="9"/>
        <v>218.03031121628499</v>
      </c>
      <c r="I37" s="16">
        <f t="shared" si="9"/>
        <v>236.47735286089767</v>
      </c>
      <c r="J37" s="16">
        <f t="shared" si="9"/>
        <v>244.47335279449192</v>
      </c>
      <c r="K37" s="16">
        <f t="shared" si="9"/>
        <v>301.44833881243102</v>
      </c>
      <c r="L37" s="16">
        <f t="shared" si="9"/>
        <v>294.26083392867957</v>
      </c>
      <c r="M37" s="16">
        <f t="shared" si="9"/>
        <v>299.36677971821968</v>
      </c>
      <c r="N37" s="16">
        <f t="shared" si="9"/>
        <v>297.06043441787125</v>
      </c>
      <c r="O37" s="16">
        <f t="shared" si="9"/>
        <v>299.02157084781305</v>
      </c>
      <c r="P37" s="16">
        <f t="shared" si="9"/>
        <v>228.34605517060163</v>
      </c>
      <c r="Q37" s="16">
        <f t="shared" si="9"/>
        <v>309.03508816633098</v>
      </c>
      <c r="R37" s="16">
        <f t="shared" si="9"/>
        <v>281.22907554238947</v>
      </c>
      <c r="S37" s="16">
        <f t="shared" si="9"/>
        <v>192.78936084617203</v>
      </c>
    </row>
    <row r="38" spans="4:20" s="16" customFormat="1" x14ac:dyDescent="0.2">
      <c r="D38" s="14"/>
    </row>
    <row r="39" spans="4:20" s="15" customFormat="1" x14ac:dyDescent="0.2"/>
    <row r="40" spans="4:20" ht="25" x14ac:dyDescent="0.25">
      <c r="D40" s="41" t="s">
        <v>23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4:20" x14ac:dyDescent="0.2">
      <c r="D41" s="12" t="s">
        <v>59</v>
      </c>
      <c r="E41" s="15">
        <v>1</v>
      </c>
      <c r="F41" s="15">
        <f t="shared" ref="F41:S41" si="10">F15/F15</f>
        <v>1</v>
      </c>
      <c r="G41" s="15">
        <f t="shared" si="10"/>
        <v>1</v>
      </c>
      <c r="H41" s="15">
        <f t="shared" si="10"/>
        <v>1</v>
      </c>
      <c r="I41" s="15">
        <f t="shared" si="10"/>
        <v>1</v>
      </c>
      <c r="J41" s="15">
        <f t="shared" si="10"/>
        <v>1</v>
      </c>
      <c r="K41" s="15">
        <f t="shared" si="10"/>
        <v>1</v>
      </c>
      <c r="L41" s="15">
        <f t="shared" si="10"/>
        <v>1</v>
      </c>
      <c r="M41" s="15">
        <f t="shared" si="10"/>
        <v>1</v>
      </c>
      <c r="N41" s="15">
        <f t="shared" si="10"/>
        <v>1</v>
      </c>
      <c r="O41" s="15">
        <f t="shared" si="10"/>
        <v>1</v>
      </c>
      <c r="P41" s="15">
        <f t="shared" si="10"/>
        <v>1</v>
      </c>
      <c r="Q41" s="15">
        <f t="shared" si="10"/>
        <v>1</v>
      </c>
      <c r="R41" s="15">
        <f t="shared" si="10"/>
        <v>1</v>
      </c>
      <c r="S41" s="15">
        <f t="shared" si="10"/>
        <v>1</v>
      </c>
    </row>
    <row r="42" spans="4:20" s="15" customFormat="1" x14ac:dyDescent="0.2">
      <c r="D42" s="15" t="s">
        <v>60</v>
      </c>
      <c r="E42" s="15">
        <f t="shared" ref="E42:S42" si="11">E15/E16</f>
        <v>34.220532319391637</v>
      </c>
      <c r="F42" s="15">
        <f t="shared" si="11"/>
        <v>39.569313593539704</v>
      </c>
      <c r="G42" s="15">
        <f t="shared" si="11"/>
        <v>37.649277184160901</v>
      </c>
      <c r="H42" s="15">
        <f t="shared" si="11"/>
        <v>31.362467866323907</v>
      </c>
      <c r="I42" s="15">
        <f t="shared" si="11"/>
        <v>34.043459735832982</v>
      </c>
      <c r="J42" s="15">
        <f t="shared" si="11"/>
        <v>36.657742079428829</v>
      </c>
      <c r="K42" s="15">
        <f t="shared" si="11"/>
        <v>23.618136668812653</v>
      </c>
      <c r="L42" s="15">
        <f t="shared" si="11"/>
        <v>21.158602150537636</v>
      </c>
      <c r="M42" s="15">
        <f t="shared" si="11"/>
        <v>23.744594594594595</v>
      </c>
      <c r="N42" s="15">
        <f t="shared" si="11"/>
        <v>21.01025641025641</v>
      </c>
      <c r="O42" s="15">
        <f t="shared" si="11"/>
        <v>23.987804878048781</v>
      </c>
      <c r="P42" s="15">
        <f t="shared" si="11"/>
        <v>27.248865355521936</v>
      </c>
      <c r="Q42" s="15">
        <f t="shared" si="11"/>
        <v>19.479057591623036</v>
      </c>
      <c r="R42" s="15">
        <f t="shared" si="11"/>
        <v>23.006917755572637</v>
      </c>
      <c r="S42" s="15">
        <f t="shared" si="11"/>
        <v>28.417881811204911</v>
      </c>
    </row>
    <row r="43" spans="4:20" s="15" customFormat="1" x14ac:dyDescent="0.2">
      <c r="D43" s="15" t="s">
        <v>61</v>
      </c>
      <c r="E43" s="15">
        <f t="shared" ref="E43:S43" si="12">E15/E17</f>
        <v>24.657534246575342</v>
      </c>
      <c r="F43" s="15">
        <f t="shared" si="12"/>
        <v>28.682926829268293</v>
      </c>
      <c r="G43" s="15">
        <f t="shared" si="12"/>
        <v>28.937198067632853</v>
      </c>
      <c r="H43" s="15">
        <f t="shared" si="12"/>
        <v>28.273464658169175</v>
      </c>
      <c r="I43" s="15">
        <f t="shared" si="12"/>
        <v>32.322006472491914</v>
      </c>
      <c r="J43" s="15">
        <f t="shared" si="12"/>
        <v>35.967600700525395</v>
      </c>
      <c r="K43" s="15">
        <f t="shared" si="12"/>
        <v>39.09270817476024</v>
      </c>
      <c r="L43" s="15">
        <f t="shared" si="12"/>
        <v>42.34452334839682</v>
      </c>
      <c r="M43" s="15">
        <f t="shared" si="12"/>
        <v>52.405380416952482</v>
      </c>
      <c r="N43" s="15">
        <f t="shared" si="12"/>
        <v>31.452479656072473</v>
      </c>
      <c r="O43" s="15">
        <f t="shared" si="12"/>
        <v>43.698972507636768</v>
      </c>
      <c r="P43" s="15">
        <f t="shared" si="12"/>
        <v>55.207662835249039</v>
      </c>
      <c r="Q43" s="15">
        <f t="shared" si="12"/>
        <v>29.763999999999999</v>
      </c>
      <c r="R43" s="15">
        <f t="shared" si="12"/>
        <v>42.944045911047347</v>
      </c>
      <c r="S43" s="15">
        <f t="shared" si="12"/>
        <v>57.992952231793268</v>
      </c>
    </row>
    <row r="44" spans="4:20" s="15" customFormat="1" x14ac:dyDescent="0.2">
      <c r="D44" s="15" t="s">
        <v>62</v>
      </c>
      <c r="E44" s="15">
        <f t="shared" ref="E44:S44" si="13">E15/E18</f>
        <v>56.962025316455694</v>
      </c>
      <c r="F44" s="15">
        <f t="shared" si="13"/>
        <v>57.19844357976654</v>
      </c>
      <c r="G44" s="15">
        <f t="shared" si="13"/>
        <v>48.112449799196789</v>
      </c>
      <c r="H44" s="15">
        <f t="shared" si="13"/>
        <v>55.203619909502265</v>
      </c>
      <c r="I44" s="15">
        <f t="shared" si="13"/>
        <v>55.640668523676879</v>
      </c>
      <c r="J44" s="15">
        <f t="shared" si="13"/>
        <v>58.179886685552411</v>
      </c>
      <c r="K44" s="15">
        <f t="shared" si="13"/>
        <v>61.093400580482466</v>
      </c>
      <c r="L44" s="15">
        <f t="shared" si="13"/>
        <v>61.976377952755904</v>
      </c>
      <c r="M44" s="15">
        <f t="shared" si="13"/>
        <v>73.212500000000006</v>
      </c>
      <c r="N44" s="15">
        <f t="shared" si="13"/>
        <v>50.636509702138177</v>
      </c>
      <c r="O44" s="15">
        <f t="shared" si="13"/>
        <v>64.829234128455482</v>
      </c>
      <c r="P44" s="15">
        <f t="shared" si="13"/>
        <v>78.824945295404817</v>
      </c>
      <c r="Q44" s="15">
        <f t="shared" si="13"/>
        <v>47.698717948717949</v>
      </c>
      <c r="R44" s="15">
        <f t="shared" si="13"/>
        <v>63.820895522388057</v>
      </c>
      <c r="S44" s="15">
        <f t="shared" si="13"/>
        <v>83.303712035995503</v>
      </c>
    </row>
    <row r="45" spans="4:20" s="16" customFormat="1" x14ac:dyDescent="0.2">
      <c r="D45" s="12" t="s">
        <v>93</v>
      </c>
      <c r="E45" s="16">
        <f t="shared" ref="E45:T45" si="14">E15/E19</f>
        <v>76.923076923076934</v>
      </c>
      <c r="F45" s="16">
        <f t="shared" si="14"/>
        <v>80.991735537190081</v>
      </c>
      <c r="G45" s="16">
        <f t="shared" si="14"/>
        <v>71.565113500597377</v>
      </c>
      <c r="H45" s="16">
        <f t="shared" si="14"/>
        <v>66.485013623978205</v>
      </c>
      <c r="I45" s="16">
        <f t="shared" si="14"/>
        <v>70.087719298245617</v>
      </c>
      <c r="J45" s="16">
        <f t="shared" si="14"/>
        <v>76.06481481481481</v>
      </c>
      <c r="K45" s="16">
        <f t="shared" si="14"/>
        <v>72.094329028635599</v>
      </c>
      <c r="L45" s="16">
        <f t="shared" si="14"/>
        <v>76.514046855254207</v>
      </c>
      <c r="M45" s="16">
        <f t="shared" si="14"/>
        <v>93.30890552811853</v>
      </c>
      <c r="N45" s="16">
        <f t="shared" si="14"/>
        <v>63.657551274083282</v>
      </c>
      <c r="O45" s="16">
        <f t="shared" si="14"/>
        <v>87.291285294280797</v>
      </c>
      <c r="P45" s="16">
        <f t="shared" si="14"/>
        <v>110.5</v>
      </c>
      <c r="Q45" s="16">
        <f t="shared" si="14"/>
        <v>63.734475374732334</v>
      </c>
      <c r="R45" s="16">
        <f t="shared" si="14"/>
        <v>94.042981022998632</v>
      </c>
      <c r="S45" s="16">
        <f t="shared" si="14"/>
        <v>129.24432809773123</v>
      </c>
      <c r="T45" s="16">
        <f t="shared" si="14"/>
        <v>68.462328767123282</v>
      </c>
    </row>
    <row r="46" spans="4:20" s="16" customFormat="1" x14ac:dyDescent="0.2">
      <c r="D46" s="17" t="s">
        <v>94</v>
      </c>
      <c r="E46" s="16">
        <f>E15/E20</f>
        <v>22.95918367346939</v>
      </c>
      <c r="F46" s="16">
        <f t="shared" ref="F46:S46" si="15">F15/F20</f>
        <v>19.565217391304348</v>
      </c>
      <c r="G46" s="16">
        <f t="shared" si="15"/>
        <v>18.909817952225612</v>
      </c>
      <c r="H46" s="16">
        <f t="shared" si="15"/>
        <v>35.568513119533527</v>
      </c>
      <c r="I46" s="16">
        <f t="shared" si="15"/>
        <v>30.472921434019835</v>
      </c>
      <c r="J46" s="16">
        <f t="shared" si="15"/>
        <v>28.757292882147024</v>
      </c>
      <c r="K46" s="16">
        <f t="shared" si="15"/>
        <v>80.644823615618122</v>
      </c>
      <c r="L46" s="16">
        <f t="shared" si="15"/>
        <v>67.160613214255235</v>
      </c>
      <c r="M46" s="16">
        <f t="shared" si="15"/>
        <v>74.569246003678018</v>
      </c>
      <c r="N46" s="16">
        <f t="shared" si="15"/>
        <v>67.123586914969138</v>
      </c>
      <c r="O46" s="16">
        <f t="shared" si="15"/>
        <v>75.060817579062842</v>
      </c>
      <c r="P46" s="16">
        <f t="shared" si="15"/>
        <v>84.305083159110055</v>
      </c>
      <c r="Q46" s="16">
        <f t="shared" si="15"/>
        <v>83.294776119402997</v>
      </c>
      <c r="R46" s="16">
        <f t="shared" si="15"/>
        <v>97.222853801929361</v>
      </c>
      <c r="S46" s="16">
        <f t="shared" si="15"/>
        <v>118.67601811888379</v>
      </c>
    </row>
    <row r="47" spans="4:20" s="16" customFormat="1" x14ac:dyDescent="0.2">
      <c r="D47" s="12" t="s">
        <v>90</v>
      </c>
      <c r="E47" s="16">
        <f t="shared" ref="E47:T47" si="16">E15/E21</f>
        <v>123.28767123287672</v>
      </c>
      <c r="F47" s="16">
        <f t="shared" si="16"/>
        <v>127.82608695652175</v>
      </c>
      <c r="G47" s="16">
        <f t="shared" si="16"/>
        <v>132.22958057395144</v>
      </c>
      <c r="H47" s="16">
        <f t="shared" si="16"/>
        <v>155.4140127388535</v>
      </c>
      <c r="I47" s="16">
        <f t="shared" si="16"/>
        <v>159.80000000000001</v>
      </c>
      <c r="J47" s="16">
        <f t="shared" si="16"/>
        <v>169.20700308959835</v>
      </c>
      <c r="K47" s="16">
        <f t="shared" si="16"/>
        <v>283.75690607734805</v>
      </c>
      <c r="L47" s="16">
        <f t="shared" si="16"/>
        <v>241.73832923832921</v>
      </c>
      <c r="M47" s="16">
        <f t="shared" si="16"/>
        <v>274.546875</v>
      </c>
      <c r="N47" s="16">
        <f t="shared" si="16"/>
        <v>243.2897862232779</v>
      </c>
      <c r="O47" s="16">
        <f t="shared" si="16"/>
        <v>270.09955372468249</v>
      </c>
      <c r="P47" s="16">
        <f t="shared" si="16"/>
        <v>317.27144618636601</v>
      </c>
      <c r="Q47" s="16">
        <f t="shared" si="16"/>
        <v>258.45779784647448</v>
      </c>
      <c r="R47" s="16">
        <f t="shared" si="16"/>
        <v>312.6057441253264</v>
      </c>
      <c r="S47" s="16">
        <f t="shared" si="16"/>
        <v>393.6061652936487</v>
      </c>
      <c r="T47" s="16" t="e">
        <f t="shared" si="16"/>
        <v>#DIV/0!</v>
      </c>
    </row>
    <row r="48" spans="4:20" x14ac:dyDescent="0.2">
      <c r="D48" s="12" t="s">
        <v>91</v>
      </c>
      <c r="E48" s="16">
        <f t="shared" ref="E48:S48" si="17">E15/E22</f>
        <v>121.62162162162163</v>
      </c>
      <c r="F48" s="16">
        <f t="shared" si="17"/>
        <v>126.72413793103449</v>
      </c>
      <c r="G48" s="16">
        <f t="shared" si="17"/>
        <v>131.7641882974043</v>
      </c>
      <c r="H48" s="16">
        <f t="shared" si="17"/>
        <v>154.62610899873258</v>
      </c>
      <c r="I48" s="16">
        <f t="shared" si="17"/>
        <v>160.18444266238973</v>
      </c>
      <c r="J48" s="16">
        <f t="shared" si="17"/>
        <v>168.44371539881072</v>
      </c>
      <c r="K48" s="16">
        <f t="shared" si="17"/>
        <v>279.43416757344937</v>
      </c>
      <c r="L48" s="16">
        <f t="shared" si="17"/>
        <v>241.13105814594698</v>
      </c>
      <c r="M48" s="16">
        <f t="shared" si="17"/>
        <v>269.25434429495232</v>
      </c>
      <c r="N48" s="16">
        <f t="shared" si="17"/>
        <v>239.92738346216913</v>
      </c>
      <c r="O48" s="16">
        <f t="shared" si="17"/>
        <v>267.27359195597529</v>
      </c>
      <c r="P48" s="16">
        <f t="shared" si="17"/>
        <v>310.23287057769818</v>
      </c>
      <c r="Q48" s="16">
        <f t="shared" si="17"/>
        <v>256.72784984819214</v>
      </c>
      <c r="R48" s="16">
        <f t="shared" si="17"/>
        <v>305.86552217453504</v>
      </c>
      <c r="S48" s="16">
        <f t="shared" si="17"/>
        <v>387.01164321996697</v>
      </c>
    </row>
    <row r="49" spans="4:22" x14ac:dyDescent="0.2">
      <c r="D49" s="12" t="s">
        <v>92</v>
      </c>
      <c r="E49" s="16">
        <f t="shared" ref="E49:S49" si="18">E15/E23</f>
        <v>119.04761904761905</v>
      </c>
      <c r="F49" s="16">
        <f t="shared" si="18"/>
        <v>125.10638297872342</v>
      </c>
      <c r="G49" s="16">
        <f t="shared" si="18"/>
        <v>130.90034965034965</v>
      </c>
      <c r="H49" s="16">
        <f t="shared" si="18"/>
        <v>155.21628498727733</v>
      </c>
      <c r="I49" s="16">
        <f t="shared" si="18"/>
        <v>161.54468257177516</v>
      </c>
      <c r="J49" s="16">
        <f t="shared" si="18"/>
        <v>171.39578552055076</v>
      </c>
      <c r="K49" s="16">
        <f t="shared" si="18"/>
        <v>283.00639188891336</v>
      </c>
      <c r="L49" s="16">
        <f t="shared" si="18"/>
        <v>248.17127002144028</v>
      </c>
      <c r="M49" s="16">
        <f t="shared" si="18"/>
        <v>281.31604226705093</v>
      </c>
      <c r="N49" s="16">
        <f t="shared" si="18"/>
        <v>244.71389320272374</v>
      </c>
      <c r="O49" s="16">
        <f t="shared" si="18"/>
        <v>277.30588940189614</v>
      </c>
      <c r="P49" s="16">
        <f t="shared" si="18"/>
        <v>241.96159297147349</v>
      </c>
      <c r="Q49" s="16">
        <f t="shared" si="18"/>
        <v>267.66187050359713</v>
      </c>
      <c r="R49" s="16">
        <f t="shared" si="18"/>
        <v>287.18913110224133</v>
      </c>
      <c r="S49" s="16">
        <f t="shared" si="18"/>
        <v>243.12869336835192</v>
      </c>
    </row>
    <row r="54" spans="4:22" x14ac:dyDescent="0.2">
      <c r="R54" s="11">
        <v>4.53</v>
      </c>
      <c r="S54" s="11">
        <v>9.7100000000000009</v>
      </c>
      <c r="T54" s="11">
        <v>64</v>
      </c>
      <c r="U54" s="11">
        <v>113.54</v>
      </c>
      <c r="V54" s="14">
        <v>188.15</v>
      </c>
    </row>
    <row r="80" spans="8:10" x14ac:dyDescent="0.2">
      <c r="H80" s="12" t="s">
        <v>29</v>
      </c>
      <c r="I80" s="17" t="s">
        <v>28</v>
      </c>
      <c r="J80" s="12" t="s">
        <v>27</v>
      </c>
    </row>
    <row r="81" spans="7:10" x14ac:dyDescent="0.2">
      <c r="G81" s="12" t="s">
        <v>26</v>
      </c>
      <c r="H81" s="18">
        <v>1075668977024</v>
      </c>
      <c r="I81" s="18">
        <v>3670331339330</v>
      </c>
      <c r="J81" s="18">
        <v>7353788915744</v>
      </c>
    </row>
    <row r="82" spans="7:10" x14ac:dyDescent="0.2">
      <c r="G82" s="12" t="s">
        <v>8</v>
      </c>
      <c r="H82" s="12">
        <v>1327</v>
      </c>
      <c r="J82" s="12">
        <v>8443</v>
      </c>
    </row>
  </sheetData>
  <mergeCells count="3">
    <mergeCell ref="D14:P14"/>
    <mergeCell ref="D28:P28"/>
    <mergeCell ref="D40:P4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EC05-D23E-7741-A5C6-7C22EAF8B48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0177-7D00-7040-B7F3-6FE63AEE9537}">
  <dimension ref="D8:V82"/>
  <sheetViews>
    <sheetView topLeftCell="D6" workbookViewId="0">
      <selection activeCell="Q35" sqref="Q35"/>
    </sheetView>
  </sheetViews>
  <sheetFormatPr baseColWidth="10" defaultRowHeight="16" x14ac:dyDescent="0.2"/>
  <cols>
    <col min="1" max="3" width="10.83203125" style="12"/>
    <col min="4" max="4" width="38.83203125" style="12" customWidth="1"/>
    <col min="5" max="11" width="12.5" style="12" bestFit="1" customWidth="1"/>
    <col min="12" max="19" width="13.6640625" style="12" bestFit="1" customWidth="1"/>
    <col min="20" max="16384" width="10.83203125" style="12"/>
  </cols>
  <sheetData>
    <row r="8" spans="4:20" x14ac:dyDescent="0.2">
      <c r="E8" s="2" t="s">
        <v>45</v>
      </c>
      <c r="F8" s="2" t="s">
        <v>42</v>
      </c>
      <c r="G8" s="2" t="s">
        <v>43</v>
      </c>
      <c r="H8" s="2" t="s">
        <v>44</v>
      </c>
      <c r="I8" s="2" t="s">
        <v>46</v>
      </c>
      <c r="J8" s="2" t="s">
        <v>47</v>
      </c>
      <c r="K8" s="2" t="s">
        <v>48</v>
      </c>
      <c r="L8" s="2" t="s">
        <v>49</v>
      </c>
      <c r="M8" s="2" t="s">
        <v>50</v>
      </c>
      <c r="N8" s="2" t="s">
        <v>51</v>
      </c>
      <c r="O8" s="2" t="s">
        <v>52</v>
      </c>
      <c r="P8" s="2" t="s">
        <v>53</v>
      </c>
      <c r="Q8" s="2" t="s">
        <v>54</v>
      </c>
      <c r="R8" s="2" t="s">
        <v>55</v>
      </c>
      <c r="S8" s="2" t="s">
        <v>56</v>
      </c>
      <c r="T8" s="12" t="s">
        <v>63</v>
      </c>
    </row>
    <row r="9" spans="4:20" x14ac:dyDescent="0.2">
      <c r="D9" s="12" t="s">
        <v>17</v>
      </c>
      <c r="E9" s="12">
        <v>134901677524</v>
      </c>
      <c r="F9" s="12">
        <v>460411736830</v>
      </c>
      <c r="G9" s="12">
        <v>922558654244</v>
      </c>
      <c r="H9" s="12">
        <v>342743649232</v>
      </c>
      <c r="I9" s="12">
        <v>1169616987250</v>
      </c>
      <c r="J9" s="12">
        <v>2343521559888</v>
      </c>
      <c r="K9" s="12">
        <v>2735342226384</v>
      </c>
      <c r="L9" s="12">
        <v>9332776608882</v>
      </c>
      <c r="M9" s="12">
        <v>18698449061200</v>
      </c>
      <c r="N9" s="12">
        <v>4973385793024</v>
      </c>
      <c r="O9" s="12">
        <v>16968278059330</v>
      </c>
      <c r="P9" s="12">
        <v>33995932347744</v>
      </c>
      <c r="Q9" s="12">
        <v>8591175451024</v>
      </c>
      <c r="R9" s="12">
        <v>29310819169330</v>
      </c>
      <c r="S9" s="12">
        <v>58723639313744</v>
      </c>
      <c r="T9" s="12">
        <v>20355867267024</v>
      </c>
    </row>
    <row r="12" spans="4:20" x14ac:dyDescent="0.2">
      <c r="D12" s="12" t="s">
        <v>18</v>
      </c>
      <c r="E12" s="3">
        <f>E9/1000000000</f>
        <v>134.90167752400001</v>
      </c>
      <c r="F12" s="3">
        <f t="shared" ref="F12:T12" si="0">F9/1000000000</f>
        <v>460.41173683</v>
      </c>
      <c r="G12" s="3">
        <f t="shared" si="0"/>
        <v>922.55865424399997</v>
      </c>
      <c r="H12" s="3">
        <f t="shared" si="0"/>
        <v>342.743649232</v>
      </c>
      <c r="I12" s="3">
        <f t="shared" si="0"/>
        <v>1169.61698725</v>
      </c>
      <c r="J12" s="3">
        <f t="shared" si="0"/>
        <v>2343.521559888</v>
      </c>
      <c r="K12" s="3">
        <f t="shared" si="0"/>
        <v>2735.3422263839998</v>
      </c>
      <c r="L12" s="3">
        <f t="shared" si="0"/>
        <v>9332.7766088820008</v>
      </c>
      <c r="M12" s="3">
        <f t="shared" si="0"/>
        <v>18698.449061200001</v>
      </c>
      <c r="N12" s="3">
        <f t="shared" si="0"/>
        <v>4973.3857930240001</v>
      </c>
      <c r="O12" s="3">
        <f t="shared" si="0"/>
        <v>16968.278059330001</v>
      </c>
      <c r="P12" s="3">
        <f t="shared" si="0"/>
        <v>33995.932347743998</v>
      </c>
      <c r="Q12" s="3">
        <f t="shared" si="0"/>
        <v>8591.1754510240007</v>
      </c>
      <c r="R12" s="3">
        <f t="shared" si="0"/>
        <v>29310.81916933</v>
      </c>
      <c r="S12" s="3">
        <f t="shared" si="0"/>
        <v>58723.639313744003</v>
      </c>
      <c r="T12" s="3">
        <f t="shared" si="0"/>
        <v>20355.867267024001</v>
      </c>
    </row>
    <row r="14" spans="4:20" ht="25" x14ac:dyDescent="0.25">
      <c r="D14" s="41" t="s">
        <v>25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</row>
    <row r="15" spans="4:20" x14ac:dyDescent="0.2">
      <c r="D15" s="12" t="s">
        <v>8</v>
      </c>
      <c r="E15" s="13">
        <v>90</v>
      </c>
      <c r="F15" s="13">
        <v>294</v>
      </c>
      <c r="G15" s="13">
        <v>599</v>
      </c>
      <c r="H15" s="13">
        <v>244</v>
      </c>
      <c r="I15" s="13">
        <v>799</v>
      </c>
      <c r="J15" s="13">
        <v>1643</v>
      </c>
      <c r="K15" s="13">
        <v>2568</v>
      </c>
      <c r="L15" s="13">
        <v>7871</v>
      </c>
      <c r="M15" s="13">
        <v>17571</v>
      </c>
      <c r="N15" s="13">
        <v>4097</v>
      </c>
      <c r="O15" s="13">
        <v>15736</v>
      </c>
      <c r="P15" s="13">
        <v>36023</v>
      </c>
      <c r="Q15" s="13">
        <v>7441</v>
      </c>
      <c r="R15" s="13">
        <v>29932</v>
      </c>
      <c r="S15" s="13">
        <v>74057</v>
      </c>
      <c r="T15" s="12">
        <v>19991</v>
      </c>
    </row>
    <row r="16" spans="4:20" s="14" customFormat="1" x14ac:dyDescent="0.2">
      <c r="D16" s="14" t="s">
        <v>22</v>
      </c>
      <c r="E16" s="11">
        <v>2.63</v>
      </c>
      <c r="F16" s="11">
        <v>7.43</v>
      </c>
      <c r="G16" s="11">
        <v>15.91</v>
      </c>
      <c r="H16" s="11">
        <v>7.78</v>
      </c>
      <c r="I16" s="11">
        <v>23.47</v>
      </c>
      <c r="J16" s="11">
        <v>44.82</v>
      </c>
      <c r="K16" s="11">
        <v>108.73</v>
      </c>
      <c r="L16" s="11">
        <v>372</v>
      </c>
      <c r="M16" s="11">
        <v>740</v>
      </c>
      <c r="N16" s="11">
        <v>195</v>
      </c>
      <c r="O16" s="11">
        <v>656</v>
      </c>
      <c r="P16" s="11">
        <v>1322</v>
      </c>
      <c r="Q16" s="14">
        <v>382</v>
      </c>
      <c r="R16" s="14">
        <v>1301</v>
      </c>
      <c r="S16" s="14">
        <v>2606</v>
      </c>
    </row>
    <row r="17" spans="4:21" s="14" customFormat="1" x14ac:dyDescent="0.2">
      <c r="D17" s="14" t="s">
        <v>19</v>
      </c>
      <c r="E17" s="11">
        <v>3.65</v>
      </c>
      <c r="F17" s="11">
        <v>10.25</v>
      </c>
      <c r="G17" s="11">
        <v>20.7</v>
      </c>
      <c r="H17" s="19">
        <v>8.6300000000000008</v>
      </c>
      <c r="I17" s="11">
        <v>24.72</v>
      </c>
      <c r="J17" s="11">
        <v>45.68</v>
      </c>
      <c r="K17" s="11">
        <v>65.69</v>
      </c>
      <c r="L17" s="11">
        <v>185.88</v>
      </c>
      <c r="M17" s="11">
        <v>335.29</v>
      </c>
      <c r="N17" s="11">
        <v>130.26</v>
      </c>
      <c r="O17" s="11">
        <v>360.1</v>
      </c>
      <c r="P17" s="11">
        <v>652.5</v>
      </c>
      <c r="Q17" s="14">
        <v>250</v>
      </c>
      <c r="R17" s="14">
        <v>697</v>
      </c>
      <c r="S17" s="14">
        <v>1277</v>
      </c>
    </row>
    <row r="18" spans="4:21" s="14" customFormat="1" x14ac:dyDescent="0.2">
      <c r="D18" s="14" t="s">
        <v>20</v>
      </c>
      <c r="E18" s="11">
        <v>1.58</v>
      </c>
      <c r="F18" s="11">
        <v>5.14</v>
      </c>
      <c r="G18" s="19">
        <v>12.45</v>
      </c>
      <c r="H18" s="11">
        <v>4.42</v>
      </c>
      <c r="I18" s="11">
        <v>14.36</v>
      </c>
      <c r="J18" s="11">
        <v>28.24</v>
      </c>
      <c r="K18" s="11">
        <v>42.033999999999999</v>
      </c>
      <c r="L18" s="11">
        <v>127</v>
      </c>
      <c r="M18" s="11">
        <v>240</v>
      </c>
      <c r="N18" s="11">
        <v>80.91</v>
      </c>
      <c r="O18" s="11">
        <v>242.73</v>
      </c>
      <c r="P18" s="11">
        <v>457</v>
      </c>
      <c r="Q18" s="14">
        <v>156</v>
      </c>
      <c r="R18" s="14">
        <v>469</v>
      </c>
      <c r="S18" s="14">
        <v>889</v>
      </c>
    </row>
    <row r="19" spans="4:21" s="14" customFormat="1" x14ac:dyDescent="0.2">
      <c r="D19" s="12" t="s">
        <v>79</v>
      </c>
      <c r="E19" s="11">
        <v>1.17</v>
      </c>
      <c r="F19" s="11">
        <v>3.63</v>
      </c>
      <c r="G19" s="11">
        <v>8.3699999999999992</v>
      </c>
      <c r="H19" s="11">
        <v>3.67</v>
      </c>
      <c r="I19" s="11">
        <v>11.4</v>
      </c>
      <c r="J19" s="11">
        <v>21.6</v>
      </c>
      <c r="K19" s="11">
        <v>35.619999999999997</v>
      </c>
      <c r="L19" s="11">
        <v>102.87</v>
      </c>
      <c r="M19" s="11">
        <v>188.31</v>
      </c>
      <c r="N19" s="11">
        <v>64.36</v>
      </c>
      <c r="O19" s="11">
        <v>180.27</v>
      </c>
      <c r="P19" s="11">
        <v>326</v>
      </c>
      <c r="Q19" s="14">
        <v>116.75</v>
      </c>
      <c r="R19" s="14">
        <v>318.27999999999997</v>
      </c>
      <c r="S19" s="14">
        <v>573</v>
      </c>
      <c r="T19" s="14">
        <v>292</v>
      </c>
      <c r="U19" s="14">
        <v>791</v>
      </c>
    </row>
    <row r="20" spans="4:21" s="14" customFormat="1" x14ac:dyDescent="0.2">
      <c r="D20" s="12" t="s">
        <v>88</v>
      </c>
      <c r="E20" s="11">
        <v>3.92</v>
      </c>
      <c r="F20" s="11">
        <v>15.026666666666666</v>
      </c>
      <c r="G20" s="11">
        <v>31.676666666666666</v>
      </c>
      <c r="H20" s="11">
        <v>6.8599999999999994</v>
      </c>
      <c r="I20" s="11">
        <v>26.22</v>
      </c>
      <c r="J20" s="11">
        <v>57.133333333333333</v>
      </c>
      <c r="K20" s="11">
        <v>31.843333333333334</v>
      </c>
      <c r="L20" s="11">
        <v>117.19666666666667</v>
      </c>
      <c r="M20" s="11">
        <v>235.63333333333335</v>
      </c>
      <c r="N20" s="11">
        <v>61.036666666666669</v>
      </c>
      <c r="O20" s="11">
        <v>209.64333333333335</v>
      </c>
      <c r="P20" s="11">
        <v>427.29333333333335</v>
      </c>
      <c r="Q20" s="14">
        <v>89.333333333333329</v>
      </c>
      <c r="R20" s="14">
        <v>307.87000000000006</v>
      </c>
      <c r="S20" s="14">
        <v>624.02666666666676</v>
      </c>
    </row>
    <row r="21" spans="4:21" s="14" customFormat="1" x14ac:dyDescent="0.2">
      <c r="D21" s="12" t="s">
        <v>82</v>
      </c>
      <c r="E21" s="11">
        <v>0.73</v>
      </c>
      <c r="F21" s="11">
        <v>2.2999999999999998</v>
      </c>
      <c r="G21" s="11">
        <v>4.53</v>
      </c>
      <c r="H21" s="11">
        <v>1.57</v>
      </c>
      <c r="I21" s="11">
        <v>5</v>
      </c>
      <c r="J21" s="11">
        <v>9.7100000000000009</v>
      </c>
      <c r="K21" s="11">
        <v>9.0500000000000007</v>
      </c>
      <c r="L21" s="11">
        <v>32.56</v>
      </c>
      <c r="M21" s="11">
        <v>64</v>
      </c>
      <c r="N21" s="11">
        <v>16.84</v>
      </c>
      <c r="O21" s="11">
        <v>58.26</v>
      </c>
      <c r="P21" s="11">
        <v>113.54</v>
      </c>
      <c r="Q21" s="14">
        <v>28.79</v>
      </c>
      <c r="R21" s="14">
        <v>95.75</v>
      </c>
      <c r="S21" s="14">
        <v>188.15</v>
      </c>
    </row>
    <row r="22" spans="4:21" s="14" customFormat="1" x14ac:dyDescent="0.2">
      <c r="D22" s="12" t="s">
        <v>81</v>
      </c>
      <c r="E22" s="11">
        <v>0.74</v>
      </c>
      <c r="F22" s="11">
        <v>2.3199999999999998</v>
      </c>
      <c r="G22" s="11">
        <v>4.5460000000000003</v>
      </c>
      <c r="H22" s="11">
        <v>1.5780000000000001</v>
      </c>
      <c r="I22" s="11">
        <v>4.9880000000000004</v>
      </c>
      <c r="J22" s="11">
        <v>9.7540000000000013</v>
      </c>
      <c r="K22" s="11">
        <v>9.1900000000000013</v>
      </c>
      <c r="L22" s="11">
        <v>32.641999999999996</v>
      </c>
      <c r="M22" s="11">
        <v>65.25800000000001</v>
      </c>
      <c r="N22" s="11">
        <v>17.076000000000001</v>
      </c>
      <c r="O22" s="11">
        <v>58.875999999999998</v>
      </c>
      <c r="P22" s="11">
        <v>116.11599999999999</v>
      </c>
      <c r="Q22" s="14">
        <v>28.983999999999998</v>
      </c>
      <c r="R22" s="14">
        <v>97.86</v>
      </c>
      <c r="S22" s="14">
        <v>191.35599999999999</v>
      </c>
    </row>
    <row r="23" spans="4:21" s="14" customFormat="1" x14ac:dyDescent="0.2">
      <c r="D23" s="12" t="s">
        <v>80</v>
      </c>
      <c r="E23" s="11">
        <v>0.75600000000000001</v>
      </c>
      <c r="F23" s="11">
        <v>2.3499999999999996</v>
      </c>
      <c r="G23" s="11">
        <v>4.5759999999999996</v>
      </c>
      <c r="H23" s="11">
        <v>1.5720000000000001</v>
      </c>
      <c r="I23" s="11">
        <v>4.9460000000000006</v>
      </c>
      <c r="J23" s="11">
        <v>9.5860000000000021</v>
      </c>
      <c r="K23" s="11">
        <v>9.0740000000000016</v>
      </c>
      <c r="L23" s="11">
        <v>31.716000000000001</v>
      </c>
      <c r="M23" s="11">
        <v>62.46</v>
      </c>
      <c r="N23" s="11">
        <v>16.741999999999997</v>
      </c>
      <c r="O23" s="11">
        <v>56.746000000000002</v>
      </c>
      <c r="P23" s="11">
        <v>148.87899999999999</v>
      </c>
      <c r="Q23" s="14">
        <v>27.8</v>
      </c>
      <c r="R23" s="14">
        <v>104.224</v>
      </c>
      <c r="S23" s="14">
        <v>304.60000000000002</v>
      </c>
    </row>
    <row r="24" spans="4:21" s="14" customFormat="1" x14ac:dyDescent="0.2">
      <c r="D24" s="17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4:21" s="14" customFormat="1" x14ac:dyDescent="0.2">
      <c r="D25" s="17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4:21" s="14" customFormat="1" x14ac:dyDescent="0.2">
      <c r="D26" s="17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8" spans="4:21" ht="25" x14ac:dyDescent="0.25">
      <c r="D28" s="41" t="s">
        <v>24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4:21" x14ac:dyDescent="0.2">
      <c r="D29" s="12" t="s">
        <v>59</v>
      </c>
      <c r="E29" s="12">
        <f t="shared" ref="E29:S29" si="1">E12/E15</f>
        <v>1.4989075280444446</v>
      </c>
      <c r="F29" s="12">
        <f t="shared" si="1"/>
        <v>1.5660263157482992</v>
      </c>
      <c r="G29" s="12">
        <f t="shared" si="1"/>
        <v>1.5401646982370618</v>
      </c>
      <c r="H29" s="12">
        <f t="shared" si="1"/>
        <v>1.4046870870163934</v>
      </c>
      <c r="I29" s="12">
        <f t="shared" si="1"/>
        <v>1.4638510478723403</v>
      </c>
      <c r="J29" s="12">
        <f t="shared" si="1"/>
        <v>1.4263673523359708</v>
      </c>
      <c r="K29" s="12">
        <f t="shared" si="1"/>
        <v>1.0651644183738318</v>
      </c>
      <c r="L29" s="12">
        <f t="shared" si="1"/>
        <v>1.1857167588466524</v>
      </c>
      <c r="M29" s="12">
        <f t="shared" si="1"/>
        <v>1.0641653327186842</v>
      </c>
      <c r="N29" s="12">
        <f t="shared" si="1"/>
        <v>1.2139091513360996</v>
      </c>
      <c r="O29" s="12">
        <f t="shared" si="1"/>
        <v>1.0783094852141586</v>
      </c>
      <c r="P29" s="12">
        <f t="shared" si="1"/>
        <v>0.94372851644071831</v>
      </c>
      <c r="Q29" s="12">
        <f t="shared" si="1"/>
        <v>1.1545726986996372</v>
      </c>
      <c r="R29" s="12">
        <f t="shared" si="1"/>
        <v>0.97924693202358681</v>
      </c>
      <c r="S29" s="12">
        <f t="shared" si="1"/>
        <v>0.79295190614991162</v>
      </c>
    </row>
    <row r="30" spans="4:21" s="15" customFormat="1" x14ac:dyDescent="0.2">
      <c r="D30" s="15" t="s">
        <v>76</v>
      </c>
      <c r="E30" s="15">
        <f t="shared" ref="E30:S30" si="2">E12/E16</f>
        <v>51.293413507224336</v>
      </c>
      <c r="F30" s="15">
        <f t="shared" si="2"/>
        <v>61.966586383580079</v>
      </c>
      <c r="G30" s="15">
        <f t="shared" si="2"/>
        <v>57.986087633186671</v>
      </c>
      <c r="H30" s="15">
        <f t="shared" si="2"/>
        <v>44.054453628791769</v>
      </c>
      <c r="I30" s="15">
        <f t="shared" si="2"/>
        <v>49.834554207498932</v>
      </c>
      <c r="J30" s="15">
        <f t="shared" si="2"/>
        <v>52.287406512449799</v>
      </c>
      <c r="K30" s="15">
        <f t="shared" si="2"/>
        <v>25.157198807909499</v>
      </c>
      <c r="L30" s="15">
        <f t="shared" si="2"/>
        <v>25.088109163661294</v>
      </c>
      <c r="M30" s="15">
        <f t="shared" si="2"/>
        <v>25.268174407027029</v>
      </c>
      <c r="N30" s="15">
        <f t="shared" si="2"/>
        <v>25.504542528328205</v>
      </c>
      <c r="O30" s="15">
        <f t="shared" si="2"/>
        <v>25.866277529466466</v>
      </c>
      <c r="P30" s="15">
        <f t="shared" si="2"/>
        <v>25.715531276659604</v>
      </c>
      <c r="Q30" s="15">
        <f t="shared" si="2"/>
        <v>22.489988091685866</v>
      </c>
      <c r="R30" s="15">
        <f t="shared" si="2"/>
        <v>22.529453627463489</v>
      </c>
      <c r="S30" s="15">
        <f t="shared" si="2"/>
        <v>22.534013550937836</v>
      </c>
    </row>
    <row r="31" spans="4:21" s="15" customFormat="1" x14ac:dyDescent="0.2">
      <c r="D31" s="15" t="s">
        <v>77</v>
      </c>
      <c r="E31" s="15">
        <f t="shared" ref="E31:S31" si="3">E12/E17</f>
        <v>36.959363705205483</v>
      </c>
      <c r="F31" s="15">
        <f t="shared" si="3"/>
        <v>44.91821822731707</v>
      </c>
      <c r="G31" s="15">
        <f t="shared" si="3"/>
        <v>44.568050929661837</v>
      </c>
      <c r="H31" s="15">
        <f t="shared" si="3"/>
        <v>39.715370710544605</v>
      </c>
      <c r="I31" s="15">
        <f t="shared" si="3"/>
        <v>47.31460304409385</v>
      </c>
      <c r="J31" s="15">
        <f t="shared" si="3"/>
        <v>51.303011381085817</v>
      </c>
      <c r="K31" s="15">
        <f t="shared" si="3"/>
        <v>41.640161765626424</v>
      </c>
      <c r="L31" s="15">
        <f t="shared" si="3"/>
        <v>50.208610979567467</v>
      </c>
      <c r="M31" s="15">
        <f t="shared" si="3"/>
        <v>55.767989087655465</v>
      </c>
      <c r="N31" s="15">
        <f t="shared" si="3"/>
        <v>38.180452886718875</v>
      </c>
      <c r="O31" s="15">
        <f t="shared" si="3"/>
        <v>47.121016549097476</v>
      </c>
      <c r="P31" s="15">
        <f t="shared" si="3"/>
        <v>52.101045743668962</v>
      </c>
      <c r="Q31" s="15">
        <f t="shared" si="3"/>
        <v>34.364701804096001</v>
      </c>
      <c r="R31" s="15">
        <f t="shared" si="3"/>
        <v>42.05282520707317</v>
      </c>
      <c r="S31" s="15">
        <f t="shared" si="3"/>
        <v>45.985622015461239</v>
      </c>
    </row>
    <row r="32" spans="4:21" s="15" customFormat="1" x14ac:dyDescent="0.2">
      <c r="D32" s="15" t="s">
        <v>78</v>
      </c>
      <c r="E32" s="15">
        <f t="shared" ref="E32:S32" si="4">E12/E18</f>
        <v>85.380808559493673</v>
      </c>
      <c r="F32" s="15">
        <f t="shared" si="4"/>
        <v>89.574267865758756</v>
      </c>
      <c r="G32" s="15">
        <f t="shared" si="4"/>
        <v>74.101096726425709</v>
      </c>
      <c r="H32" s="15">
        <f t="shared" si="4"/>
        <v>77.543812043438919</v>
      </c>
      <c r="I32" s="15">
        <f t="shared" si="4"/>
        <v>81.449650922701949</v>
      </c>
      <c r="J32" s="15">
        <f t="shared" si="4"/>
        <v>82.985890930878185</v>
      </c>
      <c r="K32" s="15">
        <f t="shared" si="4"/>
        <v>65.074516495789126</v>
      </c>
      <c r="L32" s="15">
        <f t="shared" si="4"/>
        <v>73.486429991196857</v>
      </c>
      <c r="M32" s="15">
        <f t="shared" si="4"/>
        <v>77.910204421666677</v>
      </c>
      <c r="N32" s="15">
        <f t="shared" si="4"/>
        <v>61.468122519144735</v>
      </c>
      <c r="O32" s="15">
        <f t="shared" si="4"/>
        <v>69.905978079882999</v>
      </c>
      <c r="P32" s="15">
        <f t="shared" si="4"/>
        <v>74.38934868215317</v>
      </c>
      <c r="Q32" s="15">
        <f t="shared" si="4"/>
        <v>55.071637506564109</v>
      </c>
      <c r="R32" s="15">
        <f t="shared" si="4"/>
        <v>62.496416139296372</v>
      </c>
      <c r="S32" s="15">
        <f t="shared" si="4"/>
        <v>66.055837248305963</v>
      </c>
    </row>
    <row r="33" spans="4:20" s="16" customFormat="1" x14ac:dyDescent="0.2">
      <c r="D33" s="12" t="s">
        <v>93</v>
      </c>
      <c r="E33" s="16">
        <f t="shared" ref="E33:T33" si="5">E12/E19</f>
        <v>115.30057908034189</v>
      </c>
      <c r="F33" s="16">
        <f t="shared" si="5"/>
        <v>126.83518920936639</v>
      </c>
      <c r="G33" s="16">
        <f t="shared" si="5"/>
        <v>110.22206143894863</v>
      </c>
      <c r="H33" s="16">
        <f t="shared" si="5"/>
        <v>93.390640117711172</v>
      </c>
      <c r="I33" s="16">
        <f t="shared" si="5"/>
        <v>102.59798133771929</v>
      </c>
      <c r="J33" s="16">
        <f t="shared" si="5"/>
        <v>108.49636851333332</v>
      </c>
      <c r="K33" s="16">
        <f t="shared" si="5"/>
        <v>76.792314047838289</v>
      </c>
      <c r="L33" s="16">
        <f t="shared" si="5"/>
        <v>90.723987643452901</v>
      </c>
      <c r="M33" s="16">
        <f t="shared" si="5"/>
        <v>99.296102496946531</v>
      </c>
      <c r="N33" s="16">
        <f t="shared" si="5"/>
        <v>77.274484043256678</v>
      </c>
      <c r="O33" s="16">
        <f t="shared" si="5"/>
        <v>94.12702090935818</v>
      </c>
      <c r="P33" s="16">
        <f t="shared" si="5"/>
        <v>104.28200106669938</v>
      </c>
      <c r="Q33" s="16">
        <f t="shared" si="5"/>
        <v>73.586085233610291</v>
      </c>
      <c r="R33" s="16">
        <f t="shared" si="5"/>
        <v>92.091300645123795</v>
      </c>
      <c r="S33" s="16">
        <f t="shared" si="5"/>
        <v>102.48453632416056</v>
      </c>
      <c r="T33" s="16">
        <f t="shared" si="5"/>
        <v>69.711874202136997</v>
      </c>
    </row>
    <row r="34" spans="4:20" s="16" customFormat="1" x14ac:dyDescent="0.2">
      <c r="D34" s="12" t="s">
        <v>94</v>
      </c>
      <c r="E34" s="16">
        <f>E12/E20</f>
        <v>34.413693245918367</v>
      </c>
      <c r="F34" s="16">
        <f t="shared" ref="F34:S34" si="6">F12/F20</f>
        <v>30.639645308118901</v>
      </c>
      <c r="G34" s="16">
        <f t="shared" si="6"/>
        <v>29.124234060107334</v>
      </c>
      <c r="H34" s="16">
        <f t="shared" si="6"/>
        <v>49.962631083381929</v>
      </c>
      <c r="I34" s="16">
        <f t="shared" si="6"/>
        <v>44.607817972921431</v>
      </c>
      <c r="J34" s="16">
        <f t="shared" si="6"/>
        <v>41.018463708658111</v>
      </c>
      <c r="K34" s="16">
        <f t="shared" si="6"/>
        <v>85.899996641390132</v>
      </c>
      <c r="L34" s="16">
        <f t="shared" si="6"/>
        <v>79.633464622560368</v>
      </c>
      <c r="M34" s="16">
        <f t="shared" si="6"/>
        <v>79.354006484085446</v>
      </c>
      <c r="N34" s="16">
        <f t="shared" si="6"/>
        <v>81.481936426585108</v>
      </c>
      <c r="O34" s="16">
        <f t="shared" si="6"/>
        <v>80.938791563433128</v>
      </c>
      <c r="P34" s="16">
        <f t="shared" si="6"/>
        <v>79.561111058158318</v>
      </c>
      <c r="Q34" s="16">
        <f t="shared" si="6"/>
        <v>96.169874451761203</v>
      </c>
      <c r="R34" s="16">
        <f t="shared" si="6"/>
        <v>95.205181308117048</v>
      </c>
      <c r="S34" s="16">
        <f t="shared" si="6"/>
        <v>94.10437478165035</v>
      </c>
    </row>
    <row r="35" spans="4:20" s="16" customFormat="1" x14ac:dyDescent="0.2">
      <c r="D35" s="12" t="s">
        <v>90</v>
      </c>
      <c r="E35" s="16">
        <f t="shared" ref="E35:T35" si="7">E12/E21</f>
        <v>184.79681852602741</v>
      </c>
      <c r="F35" s="16">
        <f t="shared" si="7"/>
        <v>200.17901601304348</v>
      </c>
      <c r="G35" s="16">
        <f t="shared" si="7"/>
        <v>203.65533206269313</v>
      </c>
      <c r="H35" s="16">
        <f t="shared" si="7"/>
        <v>218.30805683566876</v>
      </c>
      <c r="I35" s="16">
        <f t="shared" si="7"/>
        <v>233.92339744999998</v>
      </c>
      <c r="J35" s="16">
        <f t="shared" si="7"/>
        <v>241.35134499361482</v>
      </c>
      <c r="K35" s="16">
        <f t="shared" si="7"/>
        <v>302.24775982143643</v>
      </c>
      <c r="L35" s="16">
        <f t="shared" si="7"/>
        <v>286.63318823347669</v>
      </c>
      <c r="M35" s="16">
        <f t="shared" si="7"/>
        <v>292.16326658125001</v>
      </c>
      <c r="N35" s="16">
        <f t="shared" si="7"/>
        <v>295.33169792304039</v>
      </c>
      <c r="O35" s="16">
        <f t="shared" si="7"/>
        <v>291.25091073343634</v>
      </c>
      <c r="P35" s="16">
        <f t="shared" si="7"/>
        <v>299.41811121846041</v>
      </c>
      <c r="Q35" s="16">
        <f t="shared" si="7"/>
        <v>298.40831715956932</v>
      </c>
      <c r="R35" s="16">
        <f t="shared" si="7"/>
        <v>306.11821586767621</v>
      </c>
      <c r="S35" s="16">
        <f t="shared" si="7"/>
        <v>312.11075904195587</v>
      </c>
      <c r="T35" s="16" t="e">
        <f t="shared" si="7"/>
        <v>#DIV/0!</v>
      </c>
    </row>
    <row r="36" spans="4:20" s="16" customFormat="1" x14ac:dyDescent="0.2">
      <c r="D36" s="12" t="s">
        <v>91</v>
      </c>
      <c r="E36" s="16">
        <f t="shared" ref="E36:S36" si="8">E12/E22</f>
        <v>182.29956422162164</v>
      </c>
      <c r="F36" s="16">
        <f t="shared" si="8"/>
        <v>198.45333484051724</v>
      </c>
      <c r="G36" s="16">
        <f t="shared" si="8"/>
        <v>202.93855130752308</v>
      </c>
      <c r="H36" s="16">
        <f t="shared" si="8"/>
        <v>217.20129862610898</v>
      </c>
      <c r="I36" s="16">
        <f t="shared" si="8"/>
        <v>234.48616424418603</v>
      </c>
      <c r="J36" s="16">
        <f t="shared" si="8"/>
        <v>240.26261635103543</v>
      </c>
      <c r="K36" s="16">
        <f t="shared" si="8"/>
        <v>297.64333257714901</v>
      </c>
      <c r="L36" s="16">
        <f t="shared" si="8"/>
        <v>285.91313672207593</v>
      </c>
      <c r="M36" s="16">
        <f t="shared" si="8"/>
        <v>286.53113888258906</v>
      </c>
      <c r="N36" s="16">
        <f t="shared" si="8"/>
        <v>291.25004644085266</v>
      </c>
      <c r="O36" s="16">
        <f t="shared" si="8"/>
        <v>288.20364935338682</v>
      </c>
      <c r="P36" s="16">
        <f t="shared" si="8"/>
        <v>292.77560670143652</v>
      </c>
      <c r="Q36" s="16">
        <f t="shared" si="8"/>
        <v>296.41096643058245</v>
      </c>
      <c r="R36" s="16">
        <f t="shared" si="8"/>
        <v>299.51787420120581</v>
      </c>
      <c r="S36" s="16">
        <f t="shared" si="8"/>
        <v>306.88162019348232</v>
      </c>
    </row>
    <row r="37" spans="4:20" s="16" customFormat="1" x14ac:dyDescent="0.2">
      <c r="D37" s="12" t="s">
        <v>92</v>
      </c>
      <c r="E37" s="16">
        <f t="shared" ref="E37:S37" si="9">E12/E23</f>
        <v>178.44137238624339</v>
      </c>
      <c r="F37" s="16">
        <f t="shared" si="9"/>
        <v>195.91988801276599</v>
      </c>
      <c r="G37" s="16">
        <f t="shared" si="9"/>
        <v>201.60809751835666</v>
      </c>
      <c r="H37" s="16">
        <f t="shared" si="9"/>
        <v>218.03031121628499</v>
      </c>
      <c r="I37" s="16">
        <f t="shared" si="9"/>
        <v>236.47735286089767</v>
      </c>
      <c r="J37" s="16">
        <f t="shared" si="9"/>
        <v>244.47335279449192</v>
      </c>
      <c r="K37" s="16">
        <f t="shared" si="9"/>
        <v>301.44833881243102</v>
      </c>
      <c r="L37" s="16">
        <f t="shared" si="9"/>
        <v>294.26083392867957</v>
      </c>
      <c r="M37" s="16">
        <f t="shared" si="9"/>
        <v>299.36677971821968</v>
      </c>
      <c r="N37" s="16">
        <f t="shared" si="9"/>
        <v>297.06043441787125</v>
      </c>
      <c r="O37" s="16">
        <f t="shared" si="9"/>
        <v>299.02157084781305</v>
      </c>
      <c r="P37" s="16">
        <f t="shared" si="9"/>
        <v>228.34605517060163</v>
      </c>
      <c r="Q37" s="16">
        <f t="shared" si="9"/>
        <v>309.03508816633098</v>
      </c>
      <c r="R37" s="16">
        <f t="shared" si="9"/>
        <v>281.22907554238947</v>
      </c>
      <c r="S37" s="16">
        <f t="shared" si="9"/>
        <v>192.78936084617203</v>
      </c>
    </row>
    <row r="38" spans="4:20" s="16" customFormat="1" x14ac:dyDescent="0.2">
      <c r="D38" s="14"/>
    </row>
    <row r="39" spans="4:20" s="15" customFormat="1" x14ac:dyDescent="0.2"/>
    <row r="40" spans="4:20" ht="25" x14ac:dyDescent="0.25">
      <c r="D40" s="41" t="s">
        <v>23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4:20" x14ac:dyDescent="0.2">
      <c r="D41" s="12" t="s">
        <v>59</v>
      </c>
      <c r="E41" s="15">
        <v>1</v>
      </c>
      <c r="F41" s="15">
        <f t="shared" ref="F41:S41" si="10">F15/F15</f>
        <v>1</v>
      </c>
      <c r="G41" s="15">
        <f t="shared" si="10"/>
        <v>1</v>
      </c>
      <c r="H41" s="15">
        <f t="shared" si="10"/>
        <v>1</v>
      </c>
      <c r="I41" s="15">
        <f t="shared" si="10"/>
        <v>1</v>
      </c>
      <c r="J41" s="15">
        <f t="shared" si="10"/>
        <v>1</v>
      </c>
      <c r="K41" s="15">
        <f t="shared" si="10"/>
        <v>1</v>
      </c>
      <c r="L41" s="15">
        <f t="shared" si="10"/>
        <v>1</v>
      </c>
      <c r="M41" s="15">
        <f t="shared" si="10"/>
        <v>1</v>
      </c>
      <c r="N41" s="15">
        <f t="shared" si="10"/>
        <v>1</v>
      </c>
      <c r="O41" s="15">
        <f t="shared" si="10"/>
        <v>1</v>
      </c>
      <c r="P41" s="15">
        <f t="shared" si="10"/>
        <v>1</v>
      </c>
      <c r="Q41" s="15">
        <f t="shared" si="10"/>
        <v>1</v>
      </c>
      <c r="R41" s="15">
        <f t="shared" si="10"/>
        <v>1</v>
      </c>
      <c r="S41" s="15">
        <f t="shared" si="10"/>
        <v>1</v>
      </c>
    </row>
    <row r="42" spans="4:20" s="15" customFormat="1" x14ac:dyDescent="0.2">
      <c r="D42" s="15" t="s">
        <v>60</v>
      </c>
      <c r="E42" s="15">
        <f t="shared" ref="E42:S42" si="11">E15/E16</f>
        <v>34.220532319391637</v>
      </c>
      <c r="F42" s="15">
        <f t="shared" si="11"/>
        <v>39.569313593539704</v>
      </c>
      <c r="G42" s="15">
        <f t="shared" si="11"/>
        <v>37.649277184160901</v>
      </c>
      <c r="H42" s="15">
        <f t="shared" si="11"/>
        <v>31.362467866323907</v>
      </c>
      <c r="I42" s="15">
        <f t="shared" si="11"/>
        <v>34.043459735832982</v>
      </c>
      <c r="J42" s="15">
        <f t="shared" si="11"/>
        <v>36.657742079428829</v>
      </c>
      <c r="K42" s="15">
        <f t="shared" si="11"/>
        <v>23.618136668812653</v>
      </c>
      <c r="L42" s="15">
        <f t="shared" si="11"/>
        <v>21.158602150537636</v>
      </c>
      <c r="M42" s="15">
        <f t="shared" si="11"/>
        <v>23.744594594594595</v>
      </c>
      <c r="N42" s="15">
        <f t="shared" si="11"/>
        <v>21.01025641025641</v>
      </c>
      <c r="O42" s="15">
        <f t="shared" si="11"/>
        <v>23.987804878048781</v>
      </c>
      <c r="P42" s="15">
        <f t="shared" si="11"/>
        <v>27.248865355521936</v>
      </c>
      <c r="Q42" s="15">
        <f t="shared" si="11"/>
        <v>19.479057591623036</v>
      </c>
      <c r="R42" s="15">
        <f t="shared" si="11"/>
        <v>23.006917755572637</v>
      </c>
      <c r="S42" s="15">
        <f t="shared" si="11"/>
        <v>28.417881811204911</v>
      </c>
    </row>
    <row r="43" spans="4:20" s="15" customFormat="1" x14ac:dyDescent="0.2">
      <c r="D43" s="15" t="s">
        <v>61</v>
      </c>
      <c r="E43" s="15">
        <f t="shared" ref="E43:S43" si="12">E15/E17</f>
        <v>24.657534246575342</v>
      </c>
      <c r="F43" s="15">
        <f t="shared" si="12"/>
        <v>28.682926829268293</v>
      </c>
      <c r="G43" s="15">
        <f t="shared" si="12"/>
        <v>28.937198067632853</v>
      </c>
      <c r="H43" s="15">
        <f t="shared" si="12"/>
        <v>28.273464658169175</v>
      </c>
      <c r="I43" s="15">
        <f t="shared" si="12"/>
        <v>32.322006472491914</v>
      </c>
      <c r="J43" s="15">
        <f t="shared" si="12"/>
        <v>35.967600700525395</v>
      </c>
      <c r="K43" s="15">
        <f t="shared" si="12"/>
        <v>39.09270817476024</v>
      </c>
      <c r="L43" s="15">
        <f t="shared" si="12"/>
        <v>42.34452334839682</v>
      </c>
      <c r="M43" s="15">
        <f t="shared" si="12"/>
        <v>52.405380416952482</v>
      </c>
      <c r="N43" s="15">
        <f t="shared" si="12"/>
        <v>31.452479656072473</v>
      </c>
      <c r="O43" s="15">
        <f t="shared" si="12"/>
        <v>43.698972507636768</v>
      </c>
      <c r="P43" s="15">
        <f t="shared" si="12"/>
        <v>55.207662835249039</v>
      </c>
      <c r="Q43" s="15">
        <f t="shared" si="12"/>
        <v>29.763999999999999</v>
      </c>
      <c r="R43" s="15">
        <f t="shared" si="12"/>
        <v>42.944045911047347</v>
      </c>
      <c r="S43" s="15">
        <f t="shared" si="12"/>
        <v>57.992952231793268</v>
      </c>
    </row>
    <row r="44" spans="4:20" s="15" customFormat="1" x14ac:dyDescent="0.2">
      <c r="D44" s="15" t="s">
        <v>62</v>
      </c>
      <c r="E44" s="15">
        <f t="shared" ref="E44:S44" si="13">E15/E18</f>
        <v>56.962025316455694</v>
      </c>
      <c r="F44" s="15">
        <f t="shared" si="13"/>
        <v>57.19844357976654</v>
      </c>
      <c r="G44" s="15">
        <f t="shared" si="13"/>
        <v>48.112449799196789</v>
      </c>
      <c r="H44" s="15">
        <f t="shared" si="13"/>
        <v>55.203619909502265</v>
      </c>
      <c r="I44" s="15">
        <f t="shared" si="13"/>
        <v>55.640668523676879</v>
      </c>
      <c r="J44" s="15">
        <f t="shared" si="13"/>
        <v>58.179886685552411</v>
      </c>
      <c r="K44" s="15">
        <f t="shared" si="13"/>
        <v>61.093400580482466</v>
      </c>
      <c r="L44" s="15">
        <f t="shared" si="13"/>
        <v>61.976377952755904</v>
      </c>
      <c r="M44" s="15">
        <f t="shared" si="13"/>
        <v>73.212500000000006</v>
      </c>
      <c r="N44" s="15">
        <f t="shared" si="13"/>
        <v>50.636509702138177</v>
      </c>
      <c r="O44" s="15">
        <f t="shared" si="13"/>
        <v>64.829234128455482</v>
      </c>
      <c r="P44" s="15">
        <f t="shared" si="13"/>
        <v>78.824945295404817</v>
      </c>
      <c r="Q44" s="15">
        <f t="shared" si="13"/>
        <v>47.698717948717949</v>
      </c>
      <c r="R44" s="15">
        <f t="shared" si="13"/>
        <v>63.820895522388057</v>
      </c>
      <c r="S44" s="15">
        <f t="shared" si="13"/>
        <v>83.303712035995503</v>
      </c>
    </row>
    <row r="45" spans="4:20" s="16" customFormat="1" x14ac:dyDescent="0.2">
      <c r="D45" s="12" t="s">
        <v>93</v>
      </c>
      <c r="E45" s="16">
        <f t="shared" ref="E45:T45" si="14">E15/E19</f>
        <v>76.923076923076934</v>
      </c>
      <c r="F45" s="16">
        <f t="shared" si="14"/>
        <v>80.991735537190081</v>
      </c>
      <c r="G45" s="16">
        <f t="shared" si="14"/>
        <v>71.565113500597377</v>
      </c>
      <c r="H45" s="16">
        <f t="shared" si="14"/>
        <v>66.485013623978205</v>
      </c>
      <c r="I45" s="16">
        <f t="shared" si="14"/>
        <v>70.087719298245617</v>
      </c>
      <c r="J45" s="16">
        <f t="shared" si="14"/>
        <v>76.06481481481481</v>
      </c>
      <c r="K45" s="16">
        <f t="shared" si="14"/>
        <v>72.094329028635599</v>
      </c>
      <c r="L45" s="16">
        <f t="shared" si="14"/>
        <v>76.514046855254207</v>
      </c>
      <c r="M45" s="16">
        <f t="shared" si="14"/>
        <v>93.30890552811853</v>
      </c>
      <c r="N45" s="16">
        <f t="shared" si="14"/>
        <v>63.657551274083282</v>
      </c>
      <c r="O45" s="16">
        <f t="shared" si="14"/>
        <v>87.291285294280797</v>
      </c>
      <c r="P45" s="16">
        <f t="shared" si="14"/>
        <v>110.5</v>
      </c>
      <c r="Q45" s="16">
        <f t="shared" si="14"/>
        <v>63.734475374732334</v>
      </c>
      <c r="R45" s="16">
        <f t="shared" si="14"/>
        <v>94.042981022998632</v>
      </c>
      <c r="S45" s="16">
        <f t="shared" si="14"/>
        <v>129.24432809773123</v>
      </c>
      <c r="T45" s="16">
        <f t="shared" si="14"/>
        <v>68.462328767123282</v>
      </c>
    </row>
    <row r="46" spans="4:20" s="16" customFormat="1" x14ac:dyDescent="0.2">
      <c r="D46" s="17" t="s">
        <v>94</v>
      </c>
      <c r="E46" s="16">
        <f>E15/E20</f>
        <v>22.95918367346939</v>
      </c>
      <c r="F46" s="16">
        <f t="shared" ref="F46:S46" si="15">F15/F20</f>
        <v>19.565217391304348</v>
      </c>
      <c r="G46" s="16">
        <f t="shared" si="15"/>
        <v>18.909817952225612</v>
      </c>
      <c r="H46" s="16">
        <f t="shared" si="15"/>
        <v>35.568513119533527</v>
      </c>
      <c r="I46" s="16">
        <f t="shared" si="15"/>
        <v>30.472921434019835</v>
      </c>
      <c r="J46" s="16">
        <f t="shared" si="15"/>
        <v>28.757292882147024</v>
      </c>
      <c r="K46" s="16">
        <f t="shared" si="15"/>
        <v>80.644823615618122</v>
      </c>
      <c r="L46" s="16">
        <f t="shared" si="15"/>
        <v>67.160613214255235</v>
      </c>
      <c r="M46" s="16">
        <f t="shared" si="15"/>
        <v>74.569246003678018</v>
      </c>
      <c r="N46" s="16">
        <f t="shared" si="15"/>
        <v>67.123586914969138</v>
      </c>
      <c r="O46" s="16">
        <f t="shared" si="15"/>
        <v>75.060817579062842</v>
      </c>
      <c r="P46" s="16">
        <f t="shared" si="15"/>
        <v>84.305083159110055</v>
      </c>
      <c r="Q46" s="16">
        <f t="shared" si="15"/>
        <v>83.294776119402997</v>
      </c>
      <c r="R46" s="16">
        <f t="shared" si="15"/>
        <v>97.222853801929361</v>
      </c>
      <c r="S46" s="16">
        <f t="shared" si="15"/>
        <v>118.67601811888379</v>
      </c>
    </row>
    <row r="47" spans="4:20" s="16" customFormat="1" x14ac:dyDescent="0.2">
      <c r="D47" s="12" t="s">
        <v>90</v>
      </c>
      <c r="E47" s="16">
        <f t="shared" ref="E47:T47" si="16">E15/E21</f>
        <v>123.28767123287672</v>
      </c>
      <c r="F47" s="16">
        <f t="shared" si="16"/>
        <v>127.82608695652175</v>
      </c>
      <c r="G47" s="16">
        <f t="shared" si="16"/>
        <v>132.22958057395144</v>
      </c>
      <c r="H47" s="16">
        <f t="shared" si="16"/>
        <v>155.4140127388535</v>
      </c>
      <c r="I47" s="16">
        <f t="shared" si="16"/>
        <v>159.80000000000001</v>
      </c>
      <c r="J47" s="16">
        <f t="shared" si="16"/>
        <v>169.20700308959835</v>
      </c>
      <c r="K47" s="16">
        <f t="shared" si="16"/>
        <v>283.75690607734805</v>
      </c>
      <c r="L47" s="16">
        <f t="shared" si="16"/>
        <v>241.73832923832921</v>
      </c>
      <c r="M47" s="16">
        <f t="shared" si="16"/>
        <v>274.546875</v>
      </c>
      <c r="N47" s="16">
        <f t="shared" si="16"/>
        <v>243.2897862232779</v>
      </c>
      <c r="O47" s="16">
        <f t="shared" si="16"/>
        <v>270.09955372468249</v>
      </c>
      <c r="P47" s="16">
        <f t="shared" si="16"/>
        <v>317.27144618636601</v>
      </c>
      <c r="Q47" s="16">
        <f t="shared" si="16"/>
        <v>258.45779784647448</v>
      </c>
      <c r="R47" s="16">
        <f t="shared" si="16"/>
        <v>312.6057441253264</v>
      </c>
      <c r="S47" s="16">
        <f t="shared" si="16"/>
        <v>393.6061652936487</v>
      </c>
      <c r="T47" s="16" t="e">
        <f t="shared" si="16"/>
        <v>#DIV/0!</v>
      </c>
    </row>
    <row r="48" spans="4:20" x14ac:dyDescent="0.2">
      <c r="D48" s="12" t="s">
        <v>91</v>
      </c>
      <c r="E48" s="16">
        <f t="shared" ref="E48:S48" si="17">E15/E22</f>
        <v>121.62162162162163</v>
      </c>
      <c r="F48" s="16">
        <f t="shared" si="17"/>
        <v>126.72413793103449</v>
      </c>
      <c r="G48" s="16">
        <f t="shared" si="17"/>
        <v>131.7641882974043</v>
      </c>
      <c r="H48" s="16">
        <f t="shared" si="17"/>
        <v>154.62610899873258</v>
      </c>
      <c r="I48" s="16">
        <f t="shared" si="17"/>
        <v>160.18444266238973</v>
      </c>
      <c r="J48" s="16">
        <f t="shared" si="17"/>
        <v>168.44371539881072</v>
      </c>
      <c r="K48" s="16">
        <f t="shared" si="17"/>
        <v>279.43416757344937</v>
      </c>
      <c r="L48" s="16">
        <f t="shared" si="17"/>
        <v>241.13105814594698</v>
      </c>
      <c r="M48" s="16">
        <f t="shared" si="17"/>
        <v>269.25434429495232</v>
      </c>
      <c r="N48" s="16">
        <f t="shared" si="17"/>
        <v>239.92738346216913</v>
      </c>
      <c r="O48" s="16">
        <f t="shared" si="17"/>
        <v>267.27359195597529</v>
      </c>
      <c r="P48" s="16">
        <f t="shared" si="17"/>
        <v>310.23287057769818</v>
      </c>
      <c r="Q48" s="16">
        <f t="shared" si="17"/>
        <v>256.72784984819214</v>
      </c>
      <c r="R48" s="16">
        <f t="shared" si="17"/>
        <v>305.86552217453504</v>
      </c>
      <c r="S48" s="16">
        <f t="shared" si="17"/>
        <v>387.01164321996697</v>
      </c>
    </row>
    <row r="49" spans="4:22" x14ac:dyDescent="0.2">
      <c r="D49" s="12" t="s">
        <v>92</v>
      </c>
      <c r="E49" s="16">
        <f t="shared" ref="E49:S49" si="18">E15/E23</f>
        <v>119.04761904761905</v>
      </c>
      <c r="F49" s="16">
        <f t="shared" si="18"/>
        <v>125.10638297872342</v>
      </c>
      <c r="G49" s="16">
        <f t="shared" si="18"/>
        <v>130.90034965034965</v>
      </c>
      <c r="H49" s="16">
        <f t="shared" si="18"/>
        <v>155.21628498727733</v>
      </c>
      <c r="I49" s="16">
        <f t="shared" si="18"/>
        <v>161.54468257177516</v>
      </c>
      <c r="J49" s="16">
        <f t="shared" si="18"/>
        <v>171.39578552055076</v>
      </c>
      <c r="K49" s="16">
        <f t="shared" si="18"/>
        <v>283.00639188891336</v>
      </c>
      <c r="L49" s="16">
        <f t="shared" si="18"/>
        <v>248.17127002144028</v>
      </c>
      <c r="M49" s="16">
        <f t="shared" si="18"/>
        <v>281.31604226705093</v>
      </c>
      <c r="N49" s="16">
        <f t="shared" si="18"/>
        <v>244.71389320272374</v>
      </c>
      <c r="O49" s="16">
        <f t="shared" si="18"/>
        <v>277.30588940189614</v>
      </c>
      <c r="P49" s="16">
        <f t="shared" si="18"/>
        <v>241.96159297147349</v>
      </c>
      <c r="Q49" s="16">
        <f t="shared" si="18"/>
        <v>267.66187050359713</v>
      </c>
      <c r="R49" s="16">
        <f t="shared" si="18"/>
        <v>287.18913110224133</v>
      </c>
      <c r="S49" s="16">
        <f t="shared" si="18"/>
        <v>243.12869336835192</v>
      </c>
    </row>
    <row r="54" spans="4:22" x14ac:dyDescent="0.2">
      <c r="R54" s="11">
        <v>4.53</v>
      </c>
      <c r="S54" s="11">
        <v>9.7100000000000009</v>
      </c>
      <c r="T54" s="11">
        <v>64</v>
      </c>
      <c r="U54" s="11">
        <v>113.54</v>
      </c>
      <c r="V54" s="14">
        <v>188.15</v>
      </c>
    </row>
    <row r="80" spans="8:10" x14ac:dyDescent="0.2">
      <c r="H80" s="12" t="s">
        <v>29</v>
      </c>
      <c r="I80" s="17" t="s">
        <v>28</v>
      </c>
      <c r="J80" s="12" t="s">
        <v>27</v>
      </c>
    </row>
    <row r="81" spans="7:10" x14ac:dyDescent="0.2">
      <c r="G81" s="12" t="s">
        <v>26</v>
      </c>
      <c r="H81" s="18">
        <v>1075668977024</v>
      </c>
      <c r="I81" s="18">
        <v>3670331339330</v>
      </c>
      <c r="J81" s="18">
        <v>7353788915744</v>
      </c>
    </row>
    <row r="82" spans="7:10" x14ac:dyDescent="0.2">
      <c r="G82" s="12" t="s">
        <v>8</v>
      </c>
      <c r="H82" s="12">
        <v>1327</v>
      </c>
      <c r="J82" s="12">
        <v>8443</v>
      </c>
    </row>
  </sheetData>
  <mergeCells count="3">
    <mergeCell ref="D14:P14"/>
    <mergeCell ref="D28:P28"/>
    <mergeCell ref="D40:P4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8AAC-9E68-4140-9647-0258772B5609}">
  <dimension ref="C15:R42"/>
  <sheetViews>
    <sheetView topLeftCell="A12" workbookViewId="0">
      <selection activeCell="H29" sqref="H29"/>
    </sheetView>
  </sheetViews>
  <sheetFormatPr baseColWidth="10" defaultRowHeight="16" x14ac:dyDescent="0.2"/>
  <sheetData>
    <row r="15" spans="3:18" x14ac:dyDescent="0.2">
      <c r="D15" s="12"/>
    </row>
    <row r="16" spans="3:18" x14ac:dyDescent="0.2">
      <c r="C16" s="28"/>
      <c r="D16" s="49" t="s">
        <v>82</v>
      </c>
      <c r="E16" s="49"/>
      <c r="F16" s="49"/>
      <c r="G16" s="49"/>
      <c r="H16" s="49"/>
      <c r="I16" s="49"/>
      <c r="J16" s="49"/>
      <c r="K16" s="49"/>
      <c r="L16" s="49"/>
      <c r="M16" s="49"/>
      <c r="N16" s="28" t="s">
        <v>96</v>
      </c>
      <c r="O16" s="28" t="s">
        <v>119</v>
      </c>
      <c r="P16" s="28" t="s">
        <v>98</v>
      </c>
      <c r="Q16" s="28" t="s">
        <v>99</v>
      </c>
      <c r="R16" s="28" t="s">
        <v>100</v>
      </c>
    </row>
    <row r="17" spans="3:18" x14ac:dyDescent="0.2">
      <c r="C17" s="50" t="s">
        <v>120</v>
      </c>
      <c r="D17" s="50" t="s">
        <v>121</v>
      </c>
      <c r="E17" s="50" t="s">
        <v>122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3:18" x14ac:dyDescent="0.2">
      <c r="C18" s="47">
        <v>16</v>
      </c>
      <c r="D18" s="45">
        <v>750</v>
      </c>
      <c r="E18" s="47">
        <v>24</v>
      </c>
      <c r="F18" s="47"/>
      <c r="G18" s="47"/>
      <c r="H18" s="47"/>
      <c r="I18" s="47"/>
      <c r="J18" s="47"/>
      <c r="K18" s="47"/>
      <c r="L18" s="47"/>
      <c r="M18" s="47"/>
      <c r="N18" s="47">
        <v>0.76900000000000002</v>
      </c>
      <c r="O18" s="47">
        <v>0.78600000000000003</v>
      </c>
      <c r="P18" s="47">
        <v>0.80600000000000005</v>
      </c>
      <c r="Q18" s="47">
        <v>0.79400000000000004</v>
      </c>
      <c r="R18" s="47">
        <v>0.79</v>
      </c>
    </row>
    <row r="19" spans="3:18" x14ac:dyDescent="0.2">
      <c r="C19" s="47">
        <v>16</v>
      </c>
      <c r="D19" s="45">
        <v>750</v>
      </c>
      <c r="E19" s="47">
        <v>48</v>
      </c>
      <c r="F19" s="47"/>
      <c r="G19" s="47"/>
      <c r="H19" s="47"/>
      <c r="I19" s="47"/>
      <c r="J19" s="47"/>
      <c r="K19" s="47"/>
      <c r="L19" s="47"/>
      <c r="M19" s="47"/>
      <c r="N19" s="47">
        <v>0.73799999999999999</v>
      </c>
      <c r="O19" s="47">
        <v>0.74</v>
      </c>
      <c r="P19" s="47">
        <v>0.73899999999999999</v>
      </c>
      <c r="Q19" s="47">
        <v>0.73099999999999998</v>
      </c>
      <c r="R19" s="47">
        <v>0.76900000000000002</v>
      </c>
    </row>
    <row r="20" spans="3:18" x14ac:dyDescent="0.2">
      <c r="C20" s="47">
        <v>16</v>
      </c>
      <c r="D20" s="45">
        <v>750</v>
      </c>
      <c r="E20" s="47">
        <v>72</v>
      </c>
      <c r="F20" s="47"/>
      <c r="G20" s="47"/>
      <c r="H20" s="47"/>
      <c r="I20" s="47"/>
      <c r="J20" s="47"/>
      <c r="K20" s="47"/>
      <c r="L20" s="47"/>
      <c r="M20" s="47"/>
      <c r="N20" s="47">
        <v>0.84799999999999998</v>
      </c>
      <c r="O20" s="47">
        <v>0.84299999999999997</v>
      </c>
      <c r="P20" s="47">
        <v>0.84399999999999997</v>
      </c>
      <c r="Q20" s="47">
        <v>0.84</v>
      </c>
      <c r="R20" s="47">
        <v>0.84099999999999997</v>
      </c>
    </row>
    <row r="21" spans="3:18" x14ac:dyDescent="0.2">
      <c r="C21" s="47">
        <v>16</v>
      </c>
      <c r="D21" s="45">
        <v>750</v>
      </c>
      <c r="E21" s="47">
        <v>120</v>
      </c>
      <c r="F21" s="47"/>
      <c r="G21" s="47"/>
      <c r="H21" s="47"/>
      <c r="I21" s="47"/>
      <c r="J21" s="47"/>
      <c r="K21" s="47"/>
      <c r="L21" s="47"/>
      <c r="M21" s="47"/>
      <c r="N21" s="47">
        <v>1.151</v>
      </c>
      <c r="O21" s="47">
        <v>1.1519999999999999</v>
      </c>
      <c r="P21" s="47">
        <v>1.1479999999999999</v>
      </c>
      <c r="Q21" s="47">
        <v>1.1579999999999999</v>
      </c>
      <c r="R21" s="47">
        <v>1.1459999999999999</v>
      </c>
    </row>
    <row r="22" spans="3:18" x14ac:dyDescent="0.2">
      <c r="C22" s="47">
        <v>16</v>
      </c>
      <c r="D22" s="45">
        <v>750</v>
      </c>
      <c r="E22" s="48">
        <v>192</v>
      </c>
      <c r="F22" s="47"/>
      <c r="G22" s="47"/>
      <c r="H22" s="47"/>
      <c r="I22" s="47"/>
      <c r="J22" s="47"/>
      <c r="K22" s="47"/>
      <c r="L22" s="47"/>
      <c r="M22" s="47"/>
      <c r="N22" s="47">
        <v>2.5790000000000002</v>
      </c>
      <c r="O22" s="47">
        <v>2.516</v>
      </c>
      <c r="P22" s="47">
        <v>2.56</v>
      </c>
      <c r="Q22" s="47">
        <v>2.5350000000000001</v>
      </c>
      <c r="R22" s="47">
        <v>2.5009999999999999</v>
      </c>
    </row>
    <row r="23" spans="3:18" x14ac:dyDescent="0.2">
      <c r="C23" s="47">
        <v>16</v>
      </c>
      <c r="D23" s="45">
        <v>1024</v>
      </c>
      <c r="E23" s="47">
        <v>24</v>
      </c>
      <c r="F23" s="47"/>
      <c r="G23" s="47"/>
      <c r="H23" s="47"/>
      <c r="I23" s="47"/>
      <c r="J23" s="47"/>
      <c r="K23" s="47"/>
      <c r="L23" s="47"/>
      <c r="M23" s="47"/>
      <c r="N23" s="47">
        <v>1.728</v>
      </c>
      <c r="O23" s="47">
        <v>1.754</v>
      </c>
      <c r="P23" s="47">
        <v>1.7170000000000001</v>
      </c>
      <c r="Q23" s="47">
        <v>1.7270000000000001</v>
      </c>
      <c r="R23" s="47">
        <v>1.7390000000000001</v>
      </c>
    </row>
    <row r="24" spans="3:18" x14ac:dyDescent="0.2">
      <c r="C24" s="47">
        <v>16</v>
      </c>
      <c r="D24" s="45">
        <v>1024</v>
      </c>
      <c r="E24" s="47">
        <v>48</v>
      </c>
      <c r="F24" s="47"/>
      <c r="G24" s="47"/>
      <c r="H24" s="47"/>
      <c r="I24" s="47"/>
      <c r="J24" s="47"/>
      <c r="K24" s="47"/>
      <c r="L24" s="47"/>
      <c r="M24" s="47"/>
      <c r="N24" s="47">
        <v>1.5920000000000001</v>
      </c>
      <c r="O24" s="47">
        <v>1.6040000000000001</v>
      </c>
      <c r="P24" s="47">
        <v>1.593</v>
      </c>
      <c r="Q24" s="47">
        <v>1.605</v>
      </c>
      <c r="R24" s="47">
        <v>1.5960000000000001</v>
      </c>
    </row>
    <row r="25" spans="3:18" x14ac:dyDescent="0.2">
      <c r="C25" s="47">
        <v>16</v>
      </c>
      <c r="D25" s="45">
        <v>1024</v>
      </c>
      <c r="E25" s="47">
        <v>72</v>
      </c>
      <c r="F25" s="47"/>
      <c r="G25" s="47"/>
      <c r="H25" s="47"/>
      <c r="I25" s="47"/>
      <c r="J25" s="47"/>
      <c r="K25" s="47"/>
      <c r="L25" s="47"/>
      <c r="M25" s="47"/>
      <c r="N25" s="47">
        <v>1.7370000000000001</v>
      </c>
      <c r="O25" s="47">
        <v>1.734</v>
      </c>
      <c r="P25" s="47">
        <v>1.74</v>
      </c>
      <c r="Q25" s="47">
        <v>1.7370000000000001</v>
      </c>
      <c r="R25" s="47">
        <v>1.736</v>
      </c>
    </row>
    <row r="26" spans="3:18" x14ac:dyDescent="0.2">
      <c r="C26" s="47">
        <v>16</v>
      </c>
      <c r="D26" s="45">
        <v>1024</v>
      </c>
      <c r="E26" s="47">
        <v>120</v>
      </c>
      <c r="F26" s="47"/>
      <c r="G26" s="47"/>
      <c r="H26" s="47"/>
      <c r="I26" s="47"/>
      <c r="J26" s="47"/>
      <c r="K26" s="47"/>
      <c r="L26" s="47"/>
      <c r="M26" s="47"/>
      <c r="N26" s="47">
        <v>2.077</v>
      </c>
      <c r="O26" s="47">
        <v>2.0750000000000002</v>
      </c>
      <c r="P26" s="47">
        <v>2.0830000000000002</v>
      </c>
      <c r="Q26" s="47">
        <v>2.0680000000000001</v>
      </c>
      <c r="R26" s="47">
        <v>2.0720000000000001</v>
      </c>
    </row>
    <row r="27" spans="3:18" x14ac:dyDescent="0.2">
      <c r="C27" s="47">
        <v>16</v>
      </c>
      <c r="D27" s="46">
        <v>1024</v>
      </c>
      <c r="E27" s="48">
        <v>192</v>
      </c>
      <c r="F27" s="47"/>
      <c r="G27" s="47"/>
      <c r="H27" s="47"/>
      <c r="I27" s="47"/>
      <c r="J27" s="47"/>
      <c r="K27" s="47"/>
      <c r="L27" s="47"/>
      <c r="M27" s="47"/>
      <c r="N27" s="47">
        <v>3.0539999999999998</v>
      </c>
      <c r="O27" s="47">
        <v>3.0550000000000002</v>
      </c>
      <c r="P27" s="47">
        <v>3.0510000000000002</v>
      </c>
      <c r="Q27" s="47">
        <v>3.0529999999999999</v>
      </c>
      <c r="R27" s="47">
        <v>3.052</v>
      </c>
    </row>
    <row r="28" spans="3:18" x14ac:dyDescent="0.2">
      <c r="C28" s="47">
        <v>16</v>
      </c>
      <c r="D28" s="45">
        <v>2048</v>
      </c>
      <c r="E28" s="47">
        <v>24</v>
      </c>
      <c r="F28" s="47"/>
      <c r="G28" s="47"/>
      <c r="H28" s="47"/>
      <c r="I28" s="47"/>
      <c r="J28" s="47"/>
      <c r="K28" s="47"/>
      <c r="L28" s="47"/>
      <c r="M28" s="47"/>
      <c r="N28" s="47">
        <v>12.4</v>
      </c>
      <c r="O28" s="47">
        <v>12.124000000000001</v>
      </c>
      <c r="P28" s="47">
        <v>12.256</v>
      </c>
      <c r="Q28" s="47">
        <v>12.298999999999999</v>
      </c>
      <c r="R28" s="47">
        <v>12.337</v>
      </c>
    </row>
    <row r="29" spans="3:18" x14ac:dyDescent="0.2">
      <c r="C29" s="47">
        <v>16</v>
      </c>
      <c r="D29" s="45">
        <v>2048</v>
      </c>
      <c r="E29" s="47">
        <v>48</v>
      </c>
      <c r="F29" s="47"/>
      <c r="G29" s="47"/>
      <c r="H29" s="47"/>
      <c r="I29" s="47"/>
      <c r="J29" s="47"/>
      <c r="K29" s="47"/>
      <c r="L29" s="47"/>
      <c r="M29" s="47"/>
      <c r="N29" s="47">
        <v>9.5489999999999995</v>
      </c>
      <c r="O29" s="47">
        <v>9.4610000000000003</v>
      </c>
      <c r="P29" s="47">
        <v>9.4329999999999998</v>
      </c>
      <c r="Q29" s="47">
        <v>9.3520000000000003</v>
      </c>
      <c r="R29" s="47">
        <v>9.2140000000000004</v>
      </c>
    </row>
    <row r="30" spans="3:18" x14ac:dyDescent="0.2">
      <c r="C30" s="47">
        <v>16</v>
      </c>
      <c r="D30" s="45">
        <v>2048</v>
      </c>
      <c r="E30" s="47">
        <v>72</v>
      </c>
      <c r="F30" s="47"/>
      <c r="G30" s="47"/>
      <c r="H30" s="47"/>
      <c r="I30" s="47"/>
      <c r="J30" s="47"/>
      <c r="K30" s="47"/>
      <c r="L30" s="47"/>
      <c r="M30" s="47"/>
      <c r="N30" s="47">
        <v>9.6549999999999994</v>
      </c>
      <c r="O30" s="47">
        <v>9.7249999999999996</v>
      </c>
      <c r="P30" s="47">
        <v>9.7509999999999994</v>
      </c>
      <c r="Q30" s="47">
        <v>9.7509999999999994</v>
      </c>
      <c r="R30" s="47">
        <v>9.9169999999999998</v>
      </c>
    </row>
    <row r="31" spans="3:18" x14ac:dyDescent="0.2">
      <c r="C31" s="47">
        <v>16</v>
      </c>
      <c r="D31" s="45">
        <v>2048</v>
      </c>
      <c r="E31" s="47">
        <v>120</v>
      </c>
      <c r="F31" s="47"/>
      <c r="G31" s="47"/>
      <c r="H31" s="47"/>
      <c r="I31" s="47"/>
      <c r="J31" s="47"/>
      <c r="K31" s="47"/>
      <c r="L31" s="47"/>
      <c r="M31" s="47"/>
      <c r="N31" s="47">
        <v>11.221</v>
      </c>
      <c r="O31" s="47">
        <v>11.217000000000001</v>
      </c>
      <c r="P31" s="47">
        <v>11.244</v>
      </c>
      <c r="Q31" s="47">
        <v>11.419</v>
      </c>
      <c r="R31" s="47">
        <v>11.532999999999999</v>
      </c>
    </row>
    <row r="32" spans="3:18" x14ac:dyDescent="0.2">
      <c r="C32" s="47">
        <v>16</v>
      </c>
      <c r="D32" s="45">
        <v>2048</v>
      </c>
      <c r="E32" s="48">
        <v>192</v>
      </c>
      <c r="F32" s="47"/>
      <c r="G32" s="47"/>
      <c r="H32" s="47"/>
      <c r="I32" s="47"/>
      <c r="J32" s="47"/>
      <c r="K32" s="47"/>
      <c r="L32" s="47"/>
      <c r="M32" s="47"/>
      <c r="N32" s="47">
        <v>12.978</v>
      </c>
      <c r="O32" s="47">
        <v>13.051</v>
      </c>
      <c r="P32" s="47">
        <v>13.388999999999999</v>
      </c>
      <c r="Q32" s="47">
        <v>13.54</v>
      </c>
      <c r="R32" s="47">
        <v>13.587999999999999</v>
      </c>
    </row>
    <row r="33" spans="3:18" x14ac:dyDescent="0.2">
      <c r="C33" s="47">
        <v>16</v>
      </c>
      <c r="D33" s="45">
        <v>2500</v>
      </c>
      <c r="E33" s="47">
        <v>24</v>
      </c>
      <c r="F33" s="47"/>
      <c r="G33" s="47"/>
      <c r="H33" s="47"/>
      <c r="I33" s="47"/>
      <c r="J33" s="47"/>
      <c r="K33" s="47"/>
      <c r="L33" s="47"/>
      <c r="M33" s="47"/>
      <c r="N33" s="47">
        <v>21.646999999999998</v>
      </c>
      <c r="O33" s="47">
        <v>22.591000000000001</v>
      </c>
      <c r="P33" s="47">
        <v>22.613</v>
      </c>
      <c r="Q33" s="47">
        <v>22.702000000000002</v>
      </c>
      <c r="R33" s="47">
        <v>22.701000000000001</v>
      </c>
    </row>
    <row r="34" spans="3:18" x14ac:dyDescent="0.2">
      <c r="C34" s="47">
        <v>16</v>
      </c>
      <c r="D34" s="45">
        <v>2500</v>
      </c>
      <c r="E34" s="47">
        <v>48</v>
      </c>
      <c r="F34" s="47"/>
      <c r="G34" s="47"/>
      <c r="H34" s="47"/>
      <c r="I34" s="47"/>
      <c r="J34" s="47"/>
      <c r="K34" s="47"/>
      <c r="L34" s="47"/>
      <c r="M34" s="47"/>
      <c r="N34" s="47">
        <v>16.515999999999998</v>
      </c>
      <c r="O34" s="47">
        <v>17.308</v>
      </c>
      <c r="P34" s="47">
        <v>17.805</v>
      </c>
      <c r="Q34" s="47">
        <v>17.8</v>
      </c>
      <c r="R34" s="47">
        <v>17.809999999999999</v>
      </c>
    </row>
    <row r="35" spans="3:18" x14ac:dyDescent="0.2">
      <c r="C35" s="47">
        <v>16</v>
      </c>
      <c r="D35" s="45">
        <v>2500</v>
      </c>
      <c r="E35" s="47">
        <v>72</v>
      </c>
      <c r="F35" s="47"/>
      <c r="G35" s="47"/>
      <c r="H35" s="47"/>
      <c r="I35" s="47"/>
      <c r="J35" s="47"/>
      <c r="K35" s="47"/>
      <c r="L35" s="47"/>
      <c r="M35" s="47"/>
      <c r="N35" s="47">
        <v>16.722000000000001</v>
      </c>
      <c r="O35" s="47">
        <v>17.567</v>
      </c>
      <c r="P35" s="47">
        <v>17.692</v>
      </c>
      <c r="Q35" s="47">
        <v>17.643999999999998</v>
      </c>
      <c r="R35" s="47">
        <v>17.611999999999998</v>
      </c>
    </row>
    <row r="36" spans="3:18" x14ac:dyDescent="0.2">
      <c r="C36" s="47">
        <v>16</v>
      </c>
      <c r="D36" s="45">
        <v>2500</v>
      </c>
      <c r="E36" s="47">
        <v>120</v>
      </c>
      <c r="F36" s="47"/>
      <c r="G36" s="47"/>
      <c r="H36" s="47"/>
      <c r="I36" s="47"/>
      <c r="J36" s="47"/>
      <c r="K36" s="47"/>
      <c r="L36" s="47"/>
      <c r="M36" s="47"/>
      <c r="N36" s="47">
        <v>19.916</v>
      </c>
      <c r="O36" s="47">
        <v>20.178999999999998</v>
      </c>
      <c r="P36" s="47">
        <v>20.158000000000001</v>
      </c>
      <c r="Q36" s="47">
        <v>20.178999999999998</v>
      </c>
      <c r="R36" s="47">
        <v>20.158000000000001</v>
      </c>
    </row>
    <row r="37" spans="3:18" x14ac:dyDescent="0.2">
      <c r="C37" s="47">
        <v>16</v>
      </c>
      <c r="D37" s="45">
        <v>2500</v>
      </c>
      <c r="E37" s="48">
        <v>192</v>
      </c>
      <c r="F37" s="47"/>
      <c r="G37" s="47"/>
      <c r="H37" s="47"/>
      <c r="I37" s="47"/>
      <c r="J37" s="47"/>
      <c r="K37" s="47"/>
      <c r="L37" s="47"/>
      <c r="M37" s="47"/>
      <c r="N37" s="47">
        <v>23.823</v>
      </c>
      <c r="O37" s="47">
        <v>25.177</v>
      </c>
      <c r="P37" s="47">
        <v>25.047000000000001</v>
      </c>
      <c r="Q37" s="47">
        <v>25.123000000000001</v>
      </c>
      <c r="R37" s="47">
        <v>25.065999999999999</v>
      </c>
    </row>
    <row r="38" spans="3:18" x14ac:dyDescent="0.2">
      <c r="C38" s="47">
        <v>16</v>
      </c>
      <c r="D38" s="45">
        <v>3000</v>
      </c>
      <c r="E38" s="47">
        <v>24</v>
      </c>
      <c r="F38" s="47"/>
      <c r="G38" s="47"/>
      <c r="H38" s="47"/>
      <c r="I38" s="47"/>
      <c r="J38" s="47"/>
      <c r="K38" s="47"/>
      <c r="L38" s="47"/>
      <c r="M38" s="47"/>
      <c r="N38" s="47">
        <v>36.94</v>
      </c>
      <c r="O38" s="47">
        <v>38.280999999999999</v>
      </c>
      <c r="P38" s="47">
        <v>38.438000000000002</v>
      </c>
      <c r="Q38" s="47">
        <v>38.049999999999997</v>
      </c>
      <c r="R38" s="47">
        <v>38.118000000000002</v>
      </c>
    </row>
    <row r="39" spans="3:18" x14ac:dyDescent="0.2">
      <c r="C39" s="47">
        <v>16</v>
      </c>
      <c r="D39" s="45">
        <v>3000</v>
      </c>
      <c r="E39" s="47">
        <v>48</v>
      </c>
      <c r="F39" s="47"/>
      <c r="G39" s="47"/>
      <c r="H39" s="47"/>
      <c r="I39" s="47"/>
      <c r="J39" s="47"/>
      <c r="K39" s="47"/>
      <c r="L39" s="47"/>
      <c r="M39" s="47"/>
      <c r="N39" s="47">
        <v>29.09</v>
      </c>
      <c r="O39" s="47">
        <v>30.1</v>
      </c>
      <c r="P39" s="47">
        <v>30.175000000000001</v>
      </c>
      <c r="Q39" s="47">
        <v>30.23</v>
      </c>
      <c r="R39" s="47">
        <v>30.168600000000001</v>
      </c>
    </row>
    <row r="40" spans="3:18" x14ac:dyDescent="0.2">
      <c r="C40" s="47">
        <v>16</v>
      </c>
      <c r="D40" s="45">
        <v>3000</v>
      </c>
      <c r="E40" s="47">
        <v>72</v>
      </c>
      <c r="F40" s="47"/>
      <c r="G40" s="47"/>
      <c r="H40" s="47"/>
      <c r="I40" s="47"/>
      <c r="J40" s="47"/>
      <c r="K40" s="47"/>
      <c r="L40" s="47"/>
      <c r="M40" s="47"/>
      <c r="N40" s="47">
        <v>29.19</v>
      </c>
      <c r="O40" s="47">
        <v>29.815000000000001</v>
      </c>
      <c r="P40" s="47">
        <v>29.832999999999998</v>
      </c>
      <c r="Q40" s="47">
        <v>29.835999999999999</v>
      </c>
      <c r="R40" s="47">
        <v>29.765999999999998</v>
      </c>
    </row>
    <row r="41" spans="3:18" x14ac:dyDescent="0.2">
      <c r="C41" s="47">
        <v>16</v>
      </c>
      <c r="D41" s="45">
        <v>3000</v>
      </c>
      <c r="E41" s="47">
        <v>120</v>
      </c>
      <c r="F41" s="47"/>
      <c r="G41" s="47"/>
      <c r="H41" s="47"/>
      <c r="I41" s="47"/>
      <c r="J41" s="47"/>
      <c r="K41" s="47"/>
      <c r="L41" s="47"/>
      <c r="M41" s="47"/>
      <c r="N41" s="47">
        <v>33.838000000000001</v>
      </c>
      <c r="O41" s="47">
        <v>33.186999999999998</v>
      </c>
      <c r="P41" s="47">
        <v>33.212000000000003</v>
      </c>
      <c r="Q41" s="47">
        <v>33.295999999999999</v>
      </c>
      <c r="R41" s="47">
        <v>33.317999999999998</v>
      </c>
    </row>
    <row r="42" spans="3:18" x14ac:dyDescent="0.2">
      <c r="C42" s="47">
        <v>16</v>
      </c>
      <c r="D42" s="45">
        <v>3000</v>
      </c>
      <c r="E42" s="48">
        <v>192</v>
      </c>
      <c r="F42" s="47"/>
      <c r="G42" s="47"/>
      <c r="H42" s="47"/>
      <c r="I42" s="47"/>
      <c r="J42" s="47"/>
      <c r="K42" s="47"/>
      <c r="L42" s="47"/>
      <c r="M42" s="47"/>
      <c r="N42" s="47">
        <v>38.048999999999999</v>
      </c>
      <c r="O42" s="47">
        <v>37.4</v>
      </c>
      <c r="P42" s="47">
        <v>37.423999999999999</v>
      </c>
      <c r="Q42" s="47">
        <v>37.378</v>
      </c>
      <c r="R42" s="47">
        <v>37.402999999999999</v>
      </c>
    </row>
  </sheetData>
  <mergeCells count="1">
    <mergeCell ref="D16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comparison_paper (2)</vt:lpstr>
      <vt:lpstr>paper_best_tile</vt:lpstr>
      <vt:lpstr>berlin</vt:lpstr>
      <vt:lpstr>Tehran</vt:lpstr>
      <vt:lpstr>broadwell</vt:lpstr>
      <vt:lpstr>E2278G _N_tile_24</vt:lpstr>
      <vt:lpstr>Sheet3</vt:lpstr>
      <vt:lpstr>E2278G</vt:lpstr>
      <vt:lpstr>N_tile_selection_raw_data MPTv3</vt:lpstr>
      <vt:lpstr>N_tile_selection_filtered MPTv3</vt:lpstr>
      <vt:lpstr>single core performance</vt:lpstr>
      <vt:lpstr>comparison_paper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chiranjeb mondal</dc:creator>
  <cp:lastModifiedBy>chiranjeb mondal</cp:lastModifiedBy>
  <dcterms:created xsi:type="dcterms:W3CDTF">2020-05-05T04:22:05Z</dcterms:created>
  <dcterms:modified xsi:type="dcterms:W3CDTF">2023-10-02T01:48:04Z</dcterms:modified>
</cp:coreProperties>
</file>