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IPDPSW/experiments/"/>
    </mc:Choice>
  </mc:AlternateContent>
  <xr:revisionPtr revIDLastSave="0" documentId="13_ncr:1_{E46C311F-AF97-D54C-AFE6-CB8BCD54A281}" xr6:coauthVersionLast="36" xr6:coauthVersionMax="46" xr10:uidLastSave="{00000000-0000-0000-0000-000000000000}"/>
  <bookViews>
    <workbookView xWindow="3540" yWindow="500" windowWidth="35240" windowHeight="21140" xr2:uid="{0C30D273-C875-C946-AD28-F8B083B05E28}"/>
  </bookViews>
  <sheets>
    <sheet name="comparison_paper (2)" sheetId="16" r:id="rId1"/>
    <sheet name="paper_best_tile" sheetId="13" r:id="rId2"/>
    <sheet name="berlin" sheetId="21" r:id="rId3"/>
    <sheet name="Tehran" sheetId="18" r:id="rId4"/>
    <sheet name="broadwell" sheetId="17" r:id="rId5"/>
    <sheet name="comparison_paper" sheetId="1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1" l="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F13" i="21"/>
  <c r="D41" i="18" l="1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1" i="18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D17" i="17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4" i="18"/>
  <c r="F36" i="13" l="1"/>
  <c r="G36" i="13"/>
  <c r="H36" i="13"/>
  <c r="I36" i="13"/>
  <c r="J36" i="13"/>
  <c r="K36" i="13"/>
  <c r="L36" i="13"/>
  <c r="M36" i="13"/>
  <c r="E36" i="13"/>
  <c r="M28" i="13"/>
  <c r="F28" i="13"/>
  <c r="G28" i="13"/>
  <c r="H28" i="13"/>
  <c r="I28" i="13"/>
  <c r="J28" i="13"/>
  <c r="K28" i="13"/>
  <c r="L28" i="13"/>
  <c r="E28" i="13"/>
  <c r="O36" i="13"/>
  <c r="P36" i="13"/>
  <c r="Q36" i="13"/>
  <c r="R36" i="13"/>
  <c r="S36" i="13"/>
  <c r="N36" i="13"/>
  <c r="O28" i="13"/>
  <c r="P28" i="13"/>
  <c r="Q28" i="13"/>
  <c r="R28" i="13"/>
  <c r="S28" i="13"/>
  <c r="N28" i="13"/>
  <c r="G35" i="16" l="1"/>
  <c r="F35" i="16"/>
  <c r="E35" i="16"/>
  <c r="D35" i="16"/>
  <c r="C35" i="16"/>
  <c r="G34" i="16"/>
  <c r="F34" i="16"/>
  <c r="E34" i="16"/>
  <c r="D34" i="16"/>
  <c r="C34" i="16"/>
  <c r="G18" i="16"/>
  <c r="F18" i="16"/>
  <c r="E18" i="16"/>
  <c r="D18" i="16"/>
  <c r="C18" i="16"/>
  <c r="G5" i="16"/>
  <c r="G29" i="16" s="1"/>
  <c r="F5" i="16"/>
  <c r="F29" i="16" s="1"/>
  <c r="E5" i="16"/>
  <c r="E29" i="16" s="1"/>
  <c r="D5" i="16"/>
  <c r="D28" i="16" s="1"/>
  <c r="C5" i="16"/>
  <c r="C29" i="16" s="1"/>
  <c r="G28" i="16" l="1"/>
  <c r="G14" i="16"/>
  <c r="E14" i="16"/>
  <c r="G13" i="16"/>
  <c r="E28" i="16"/>
  <c r="D13" i="16"/>
  <c r="D14" i="16"/>
  <c r="E13" i="16"/>
  <c r="F13" i="16"/>
  <c r="C28" i="16"/>
  <c r="F28" i="16"/>
  <c r="C14" i="16"/>
  <c r="D29" i="16"/>
  <c r="C13" i="16"/>
  <c r="F14" i="16"/>
  <c r="D34" i="12" l="1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4" i="12"/>
  <c r="N35" i="13" l="1"/>
  <c r="O35" i="13"/>
  <c r="P35" i="13"/>
  <c r="Q35" i="13"/>
  <c r="R35" i="13"/>
  <c r="S35" i="13"/>
  <c r="F35" i="13"/>
  <c r="G35" i="13"/>
  <c r="H35" i="13"/>
  <c r="I35" i="13"/>
  <c r="J35" i="13"/>
  <c r="K35" i="13"/>
  <c r="L35" i="13"/>
  <c r="M35" i="13"/>
  <c r="E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S12" i="13"/>
  <c r="S27" i="13" s="1"/>
  <c r="R12" i="13"/>
  <c r="R27" i="13" s="1"/>
  <c r="Q12" i="13"/>
  <c r="Q27" i="13" s="1"/>
  <c r="P12" i="13"/>
  <c r="P27" i="13" s="1"/>
  <c r="O12" i="13"/>
  <c r="O27" i="13" s="1"/>
  <c r="N12" i="13"/>
  <c r="N26" i="13" s="1"/>
  <c r="M12" i="13"/>
  <c r="M27" i="13" s="1"/>
  <c r="L12" i="13"/>
  <c r="L27" i="13" s="1"/>
  <c r="K12" i="13"/>
  <c r="K27" i="13" s="1"/>
  <c r="J12" i="13"/>
  <c r="J27" i="13" s="1"/>
  <c r="I12" i="13"/>
  <c r="I27" i="13" s="1"/>
  <c r="H12" i="13"/>
  <c r="H27" i="13" s="1"/>
  <c r="G12" i="13"/>
  <c r="G27" i="13" s="1"/>
  <c r="F12" i="13"/>
  <c r="F27" i="13" s="1"/>
  <c r="E12" i="13"/>
  <c r="E23" i="13" s="1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Q5" i="12"/>
  <c r="Q13" i="12" s="1"/>
  <c r="P5" i="12"/>
  <c r="P29" i="12" s="1"/>
  <c r="O5" i="12"/>
  <c r="O29" i="12" s="1"/>
  <c r="N5" i="12"/>
  <c r="N28" i="12" s="1"/>
  <c r="M5" i="12"/>
  <c r="M29" i="12" s="1"/>
  <c r="L5" i="12"/>
  <c r="L29" i="12" s="1"/>
  <c r="K5" i="12"/>
  <c r="K28" i="12" s="1"/>
  <c r="J5" i="12"/>
  <c r="J29" i="12" s="1"/>
  <c r="I5" i="12"/>
  <c r="I29" i="12" s="1"/>
  <c r="H5" i="12"/>
  <c r="H28" i="12" s="1"/>
  <c r="G5" i="12"/>
  <c r="G29" i="12" s="1"/>
  <c r="F5" i="12"/>
  <c r="F29" i="12" s="1"/>
  <c r="E5" i="12"/>
  <c r="E28" i="12" s="1"/>
  <c r="D5" i="12"/>
  <c r="D28" i="12" s="1"/>
  <c r="C5" i="12"/>
  <c r="C28" i="12" s="1"/>
  <c r="H23" i="13" l="1"/>
  <c r="E24" i="13"/>
  <c r="E25" i="13"/>
  <c r="E26" i="13"/>
  <c r="E27" i="13"/>
  <c r="N27" i="13"/>
  <c r="K23" i="13"/>
  <c r="Q23" i="13"/>
  <c r="K24" i="13"/>
  <c r="Q24" i="13"/>
  <c r="K25" i="13"/>
  <c r="Q25" i="13"/>
  <c r="K26" i="13"/>
  <c r="Q26" i="13"/>
  <c r="F23" i="13"/>
  <c r="I23" i="13"/>
  <c r="L23" i="13"/>
  <c r="O23" i="13"/>
  <c r="R23" i="13"/>
  <c r="F24" i="13"/>
  <c r="I24" i="13"/>
  <c r="L24" i="13"/>
  <c r="O24" i="13"/>
  <c r="R24" i="13"/>
  <c r="F25" i="13"/>
  <c r="I25" i="13"/>
  <c r="L25" i="13"/>
  <c r="O25" i="13"/>
  <c r="R25" i="13"/>
  <c r="F26" i="13"/>
  <c r="I26" i="13"/>
  <c r="L26" i="13"/>
  <c r="O26" i="13"/>
  <c r="R26" i="13"/>
  <c r="N23" i="13"/>
  <c r="H24" i="13"/>
  <c r="N24" i="13"/>
  <c r="H25" i="13"/>
  <c r="N25" i="13"/>
  <c r="H26" i="13"/>
  <c r="G23" i="13"/>
  <c r="J23" i="13"/>
  <c r="M23" i="13"/>
  <c r="P23" i="13"/>
  <c r="S23" i="13"/>
  <c r="G24" i="13"/>
  <c r="J24" i="13"/>
  <c r="M24" i="13"/>
  <c r="P24" i="13"/>
  <c r="S24" i="13"/>
  <c r="G25" i="13"/>
  <c r="J25" i="13"/>
  <c r="M25" i="13"/>
  <c r="P25" i="13"/>
  <c r="S25" i="13"/>
  <c r="G26" i="13"/>
  <c r="J26" i="13"/>
  <c r="M26" i="13"/>
  <c r="P26" i="13"/>
  <c r="S26" i="13"/>
  <c r="P28" i="12"/>
  <c r="O28" i="12"/>
  <c r="I28" i="12"/>
  <c r="M28" i="12"/>
  <c r="F28" i="12"/>
  <c r="L28" i="12"/>
  <c r="J28" i="12"/>
  <c r="G28" i="12"/>
  <c r="Q28" i="12"/>
  <c r="J13" i="12"/>
  <c r="D14" i="12"/>
  <c r="J14" i="12"/>
  <c r="H13" i="12"/>
  <c r="N13" i="12"/>
  <c r="E14" i="12"/>
  <c r="H14" i="12"/>
  <c r="K14" i="12"/>
  <c r="N14" i="12"/>
  <c r="Q14" i="12"/>
  <c r="E29" i="12"/>
  <c r="H29" i="12"/>
  <c r="K29" i="12"/>
  <c r="N29" i="12"/>
  <c r="Q29" i="12"/>
  <c r="D13" i="12"/>
  <c r="M13" i="12"/>
  <c r="P13" i="12"/>
  <c r="G14" i="12"/>
  <c r="M14" i="12"/>
  <c r="E13" i="12"/>
  <c r="K13" i="12"/>
  <c r="C13" i="12"/>
  <c r="F13" i="12"/>
  <c r="I13" i="12"/>
  <c r="L13" i="12"/>
  <c r="O13" i="12"/>
  <c r="C14" i="12"/>
  <c r="F14" i="12"/>
  <c r="I14" i="12"/>
  <c r="L14" i="12"/>
  <c r="O14" i="12"/>
  <c r="C29" i="12"/>
  <c r="G13" i="12"/>
  <c r="P14" i="12"/>
  <c r="D29" i="12"/>
</calcChain>
</file>

<file path=xl/sharedStrings.xml><?xml version="1.0" encoding="utf-8"?>
<sst xmlns="http://schemas.openxmlformats.org/spreadsheetml/2006/main" count="203" uniqueCount="55">
  <si>
    <t>base</t>
  </si>
  <si>
    <t>bpmax OPS</t>
  </si>
  <si>
    <t>bpmax GFLOP</t>
  </si>
  <si>
    <t>bpmax_fine</t>
  </si>
  <si>
    <t>bpmax_hybrid</t>
  </si>
  <si>
    <t>bpmax_tile</t>
  </si>
  <si>
    <t>bpmax_coarse</t>
  </si>
  <si>
    <t>Speed Up</t>
  </si>
  <si>
    <t>GFLOPs/Sec</t>
  </si>
  <si>
    <t>Run Time</t>
  </si>
  <si>
    <t>bmx</t>
  </si>
  <si>
    <t>30 x 1500</t>
  </si>
  <si>
    <t>25 x 1500</t>
  </si>
  <si>
    <t>16 x 1500</t>
  </si>
  <si>
    <t>bpmax_hybrid_tile_i2_k2_j2</t>
  </si>
  <si>
    <t>bpmax_base</t>
  </si>
  <si>
    <t>berlin_hybrid_tile</t>
  </si>
  <si>
    <t>base_program_berlin</t>
  </si>
  <si>
    <t>Machine Comparison Performance</t>
  </si>
  <si>
    <t>Speed up Comparison</t>
  </si>
  <si>
    <t>Machine Comparison Runtime( Xeon E225)</t>
  </si>
  <si>
    <t>25x750</t>
  </si>
  <si>
    <t>32x750</t>
  </si>
  <si>
    <t>16x1024</t>
  </si>
  <si>
    <t>16x750</t>
  </si>
  <si>
    <t>25x1024</t>
  </si>
  <si>
    <t>32x1024</t>
  </si>
  <si>
    <t>16x2048</t>
  </si>
  <si>
    <t>25x2048</t>
  </si>
  <si>
    <t>32x2048</t>
  </si>
  <si>
    <t>16x2500</t>
  </si>
  <si>
    <t>25x2500</t>
  </si>
  <si>
    <t>32x2500</t>
  </si>
  <si>
    <t>16x3000</t>
  </si>
  <si>
    <t>25x3000</t>
  </si>
  <si>
    <t>32x3000</t>
  </si>
  <si>
    <t>XeonE-2278G</t>
  </si>
  <si>
    <t>XeonE5-1650v4</t>
  </si>
  <si>
    <t>bpmax original</t>
  </si>
  <si>
    <t>bpmax coarse-grain</t>
  </si>
  <si>
    <t>bpmax fine-grain</t>
  </si>
  <si>
    <t>bpmax hybrid-schedule</t>
  </si>
  <si>
    <t>Optimized BPMax (Xeon E5-1650v4)</t>
  </si>
  <si>
    <t>Optimized BPMax (Xeon E-2278G)</t>
  </si>
  <si>
    <t>bpmax hybrid (partially tiled)</t>
  </si>
  <si>
    <t>bpmax hybrid (fully tiled)</t>
  </si>
  <si>
    <t>Run1</t>
  </si>
  <si>
    <t>Run2</t>
  </si>
  <si>
    <t>Run3</t>
  </si>
  <si>
    <t>Run4</t>
  </si>
  <si>
    <t>Run5</t>
  </si>
  <si>
    <t>Bpmax_otf_Ftable_pre_computed_everything</t>
  </si>
  <si>
    <t>Bpmax_otf_Ftable_precomputed_S2 (bpmax_complete_otf_conversion)</t>
  </si>
  <si>
    <t>Bpmax_otf_Ftable_S2(bpmax_complete_otf_transform_all)</t>
  </si>
  <si>
    <t>MPT, no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</si>
</sst>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CDBE97"/>
      <name val="Times New Roman"/>
      <family val="1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2" fontId="1" fillId="0" borderId="0" xfId="0" applyNumberFormat="1" applyFont="1"/>
    <xf numFmtId="0" fontId="6" fillId="0" borderId="0" xfId="0" applyFont="1"/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210E"/>
      <color rgb="FF021402"/>
      <color rgb="FF0E1609"/>
      <color rgb="FF000000"/>
      <color rgb="FF0A813E"/>
      <color rgb="FFFF0408"/>
      <color rgb="FFFF0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7079005314671"/>
          <c:y val="0.26810159805973627"/>
          <c:w val="0.75648124877508893"/>
          <c:h val="0.5345968304594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'comparison_paper (2)'!$B$28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E2-CA4B-AC52-AFC23A97BBE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(2)'!$C$28:$G$28</c:f>
              <c:numCache>
                <c:formatCode>0.00</c:formatCode>
                <c:ptCount val="5"/>
                <c:pt idx="0">
                  <c:v>82.518663170304109</c:v>
                </c:pt>
                <c:pt idx="1">
                  <c:v>92.996887297142862</c:v>
                </c:pt>
                <c:pt idx="2">
                  <c:v>115.73687212923991</c:v>
                </c:pt>
                <c:pt idx="3">
                  <c:v>117.42170609195911</c:v>
                </c:pt>
                <c:pt idx="4">
                  <c:v>122.34091523696667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9-9241-B96D-2B1D60C87665}"/>
            </c:ext>
          </c:extLst>
        </c:ser>
        <c:ser>
          <c:idx val="1"/>
          <c:order val="1"/>
          <c:tx>
            <c:strRef>
              <c:f>'comparison_paper (2)'!$B$29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(2)'!$C$29:$G$29</c:f>
              <c:numCache>
                <c:formatCode>0.00</c:formatCode>
                <c:ptCount val="5"/>
                <c:pt idx="0">
                  <c:v>203.65533206269313</c:v>
                </c:pt>
                <c:pt idx="1">
                  <c:v>241.35134499361482</c:v>
                </c:pt>
                <c:pt idx="2">
                  <c:v>292.16326658125001</c:v>
                </c:pt>
                <c:pt idx="3">
                  <c:v>299.41811121846041</c:v>
                </c:pt>
                <c:pt idx="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9-9241-B96D-2B1D60C8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2968722979905699"/>
              <c:y val="0.89569620253164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</a:t>
                </a:r>
              </a:p>
              <a:p>
                <a:pPr>
                  <a:defRPr sz="1200"/>
                </a:pPr>
                <a:r>
                  <a:rPr lang="en-US" sz="1200"/>
                  <a:t>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654949793062106"/>
          <c:y val="5.4852320675105488E-2"/>
          <c:w val="0.64596373110755001"/>
          <c:h val="0.155334064254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'comparison_paper (2)'!$B$34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(2)'!$C$34:$G$34</c:f>
              <c:numCache>
                <c:formatCode>General</c:formatCode>
                <c:ptCount val="5"/>
                <c:pt idx="0">
                  <c:v>92.844364937388193</c:v>
                </c:pt>
                <c:pt idx="1">
                  <c:v>106.82539682539682</c:v>
                </c:pt>
                <c:pt idx="2">
                  <c:v>156.73434018321367</c:v>
                </c:pt>
                <c:pt idx="3">
                  <c:v>178.22948328267478</c:v>
                </c:pt>
                <c:pt idx="4">
                  <c:v>200.46875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F-2646-9288-6F8A584616F6}"/>
            </c:ext>
          </c:extLst>
        </c:ser>
        <c:ser>
          <c:idx val="1"/>
          <c:order val="1"/>
          <c:tx>
            <c:strRef>
              <c:f>'comparison_paper (2)'!$B$35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(2)'!$C$35:$G$35</c:f>
              <c:numCache>
                <c:formatCode>General</c:formatCode>
                <c:ptCount val="5"/>
                <c:pt idx="0">
                  <c:v>132.22958057395144</c:v>
                </c:pt>
                <c:pt idx="1">
                  <c:v>169.20700308959835</c:v>
                </c:pt>
                <c:pt idx="2">
                  <c:v>274.546875</c:v>
                </c:pt>
                <c:pt idx="3">
                  <c:v>317.27144618636601</c:v>
                </c:pt>
                <c:pt idx="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F-2646-9288-6F8A5846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3916256441590484"/>
              <c:y val="0.887712880826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5992375953009E-2"/>
          <c:y val="0.12513171964615535"/>
          <c:w val="0.91765130921134863"/>
          <c:h val="0.6763497618353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paper_best_tile!$D$32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208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paper_best_tile!$E$32:$S$32</c:f>
              <c:numCache>
                <c:formatCode>0.00</c:formatCode>
                <c:ptCount val="15"/>
                <c:pt idx="0">
                  <c:v>49.843260188087775</c:v>
                </c:pt>
                <c:pt idx="1">
                  <c:v>53.696098562628336</c:v>
                </c:pt>
                <c:pt idx="2">
                  <c:v>55.627009646302248</c:v>
                </c:pt>
                <c:pt idx="3">
                  <c:v>51.382488479262676</c:v>
                </c:pt>
                <c:pt idx="4">
                  <c:v>51.546391752577321</c:v>
                </c:pt>
                <c:pt idx="5">
                  <c:v>51.168979281505415</c:v>
                </c:pt>
                <c:pt idx="6">
                  <c:v>26.33986928104575</c:v>
                </c:pt>
                <c:pt idx="7">
                  <c:v>23.275925925925925</c:v>
                </c:pt>
                <c:pt idx="8">
                  <c:v>24.656280428432328</c:v>
                </c:pt>
                <c:pt idx="9">
                  <c:v>24.272727272727273</c:v>
                </c:pt>
                <c:pt idx="10">
                  <c:v>22.415041782729805</c:v>
                </c:pt>
                <c:pt idx="11">
                  <c:v>23.583638025594151</c:v>
                </c:pt>
                <c:pt idx="12">
                  <c:v>19.479427549194991</c:v>
                </c:pt>
                <c:pt idx="13">
                  <c:v>21.4511316872428</c:v>
                </c:pt>
                <c:pt idx="14">
                  <c:v>24.189291101055808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B349-BDDA-994FBC7DA1FA}"/>
            </c:ext>
          </c:extLst>
        </c:ser>
        <c:ser>
          <c:idx val="1"/>
          <c:order val="1"/>
          <c:tx>
            <c:strRef>
              <c:f>paper_best_tile!$D$33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paper_best_tile!$E$33:$S$33</c:f>
              <c:numCache>
                <c:formatCode>0.00</c:formatCode>
                <c:ptCount val="15"/>
                <c:pt idx="0">
                  <c:v>29.775280898876407</c:v>
                </c:pt>
                <c:pt idx="1">
                  <c:v>34.385272846811304</c:v>
                </c:pt>
                <c:pt idx="2">
                  <c:v>37.164339419978518</c:v>
                </c:pt>
                <c:pt idx="3">
                  <c:v>36.829066886870358</c:v>
                </c:pt>
                <c:pt idx="4">
                  <c:v>40.50925925925926</c:v>
                </c:pt>
                <c:pt idx="5">
                  <c:v>42.387025665249567</c:v>
                </c:pt>
                <c:pt idx="6">
                  <c:v>38.38095238095238</c:v>
                </c:pt>
                <c:pt idx="7">
                  <c:v>43.341379310344827</c:v>
                </c:pt>
                <c:pt idx="8">
                  <c:v>47.777358490566037</c:v>
                </c:pt>
                <c:pt idx="9">
                  <c:v>31.544303797468356</c:v>
                </c:pt>
                <c:pt idx="10">
                  <c:v>37.197226502311246</c:v>
                </c:pt>
                <c:pt idx="11">
                  <c:v>44.028156996587029</c:v>
                </c:pt>
                <c:pt idx="12">
                  <c:v>20.820267686424476</c:v>
                </c:pt>
                <c:pt idx="13">
                  <c:v>28.252710027100271</c:v>
                </c:pt>
                <c:pt idx="14">
                  <c:v>34.292587312900928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B349-BDDA-994FBC7DA1FA}"/>
            </c:ext>
          </c:extLst>
        </c:ser>
        <c:ser>
          <c:idx val="2"/>
          <c:order val="2"/>
          <c:tx>
            <c:strRef>
              <c:f>paper_best_tile!$D$34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paper_best_tile!$E$34:$S$34</c:f>
              <c:numCache>
                <c:formatCode>0.00</c:formatCode>
                <c:ptCount val="15"/>
                <c:pt idx="0">
                  <c:v>66.25</c:v>
                </c:pt>
                <c:pt idx="1">
                  <c:v>66.794380587484042</c:v>
                </c:pt>
                <c:pt idx="2">
                  <c:v>67.01097482246611</c:v>
                </c:pt>
                <c:pt idx="3">
                  <c:v>74.333333333333329</c:v>
                </c:pt>
                <c:pt idx="4">
                  <c:v>74.507716870675893</c:v>
                </c:pt>
                <c:pt idx="5">
                  <c:v>73.411508044723206</c:v>
                </c:pt>
                <c:pt idx="6">
                  <c:v>67.267568018694718</c:v>
                </c:pt>
                <c:pt idx="7">
                  <c:v>71.937957875457883</c:v>
                </c:pt>
                <c:pt idx="8">
                  <c:v>76.495757677051799</c:v>
                </c:pt>
                <c:pt idx="9">
                  <c:v>60.27573974038539</c:v>
                </c:pt>
                <c:pt idx="10">
                  <c:v>65.028014222605321</c:v>
                </c:pt>
                <c:pt idx="11">
                  <c:v>73.013739334682271</c:v>
                </c:pt>
                <c:pt idx="12">
                  <c:v>39.028673835125446</c:v>
                </c:pt>
                <c:pt idx="13">
                  <c:v>47.549600912200681</c:v>
                </c:pt>
                <c:pt idx="14">
                  <c:v>66.179504814305361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4-B349-BDDA-994FBC7DA1FA}"/>
            </c:ext>
          </c:extLst>
        </c:ser>
        <c:ser>
          <c:idx val="3"/>
          <c:order val="3"/>
          <c:tx>
            <c:strRef>
              <c:f>paper_best_tile!$D$35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4-B349-BDDA-994FBC7DA1FA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paper_best_tile!$E$35:$S$35</c:f>
              <c:numCache>
                <c:formatCode>0.00</c:formatCode>
                <c:ptCount val="15"/>
                <c:pt idx="0">
                  <c:v>76.811594202898561</c:v>
                </c:pt>
                <c:pt idx="1">
                  <c:v>81.464174454828665</c:v>
                </c:pt>
                <c:pt idx="2">
                  <c:v>83.709677419354833</c:v>
                </c:pt>
                <c:pt idx="3">
                  <c:v>82.592592592592581</c:v>
                </c:pt>
                <c:pt idx="4">
                  <c:v>84.235860409145602</c:v>
                </c:pt>
                <c:pt idx="5">
                  <c:v>87.715868361029649</c:v>
                </c:pt>
                <c:pt idx="6">
                  <c:v>76.181474480151238</c:v>
                </c:pt>
                <c:pt idx="7">
                  <c:v>79.7373596396625</c:v>
                </c:pt>
                <c:pt idx="8">
                  <c:v>87.017182130584189</c:v>
                </c:pt>
                <c:pt idx="9">
                  <c:v>72.582524271844662</c:v>
                </c:pt>
                <c:pt idx="10">
                  <c:v>84.705263157894734</c:v>
                </c:pt>
                <c:pt idx="11">
                  <c:v>99.232692307692304</c:v>
                </c:pt>
                <c:pt idx="12">
                  <c:v>61.174157303370784</c:v>
                </c:pt>
                <c:pt idx="13">
                  <c:v>85.804526748971199</c:v>
                </c:pt>
                <c:pt idx="14">
                  <c:v>107.75475923852184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34-B349-BDDA-994FBC7DA1FA}"/>
            </c:ext>
          </c:extLst>
        </c:ser>
        <c:ser>
          <c:idx val="4"/>
          <c:order val="4"/>
          <c:tx>
            <c:strRef>
              <c:f>paper_best_tile!$D$36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paper_best_tile!$E$36:$S$36</c:f>
              <c:numCache>
                <c:formatCode>0.00</c:formatCode>
                <c:ptCount val="15"/>
                <c:pt idx="0">
                  <c:v>92.441860465116278</c:v>
                </c:pt>
                <c:pt idx="1">
                  <c:v>94.404332129963905</c:v>
                </c:pt>
                <c:pt idx="2">
                  <c:v>94.621695533272558</c:v>
                </c:pt>
                <c:pt idx="3">
                  <c:v>115.24547803617571</c:v>
                </c:pt>
                <c:pt idx="4">
                  <c:v>111.02299762093577</c:v>
                </c:pt>
                <c:pt idx="5">
                  <c:v>107.68</c:v>
                </c:pt>
                <c:pt idx="6">
                  <c:v>160.23856858846921</c:v>
                </c:pt>
                <c:pt idx="7">
                  <c:v>154.05074151244025</c:v>
                </c:pt>
                <c:pt idx="8">
                  <c:v>157.113606750636</c:v>
                </c:pt>
                <c:pt idx="9">
                  <c:v>165.8385093167702</c:v>
                </c:pt>
                <c:pt idx="10">
                  <c:v>165.12311901504791</c:v>
                </c:pt>
                <c:pt idx="11">
                  <c:v>177.99586064160056</c:v>
                </c:pt>
                <c:pt idx="12">
                  <c:v>145.57486631016044</c:v>
                </c:pt>
                <c:pt idx="13">
                  <c:v>172.31818181818181</c:v>
                </c:pt>
                <c:pt idx="14">
                  <c:v>202.15336134453781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9-8F40-87A9-86F5737A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0479"/>
        <c:axId val="185182687"/>
      </c:barChart>
      <c:catAx>
        <c:axId val="18557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20945819272592"/>
              <c:y val="0.8910447652376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82687"/>
        <c:crosses val="autoZero"/>
        <c:auto val="1"/>
        <c:lblAlgn val="ctr"/>
        <c:lblOffset val="100"/>
        <c:noMultiLvlLbl val="0"/>
      </c:catAx>
      <c:valAx>
        <c:axId val="185182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</a:t>
                </a:r>
              </a:p>
              <a:p>
                <a:pPr>
                  <a:defRPr sz="1400"/>
                </a:pPr>
                <a:r>
                  <a:rPr lang="en-US" sz="1400" baseline="0"/>
                  <a:t> </a:t>
                </a: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9.700787401574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5704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1706661667296E-2"/>
          <c:y val="0.1221888670166229"/>
          <c:w val="0.92211559492563433"/>
          <c:h val="0.704925360892388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paper_best_tile!$D$24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paper_best_tile!$E$24:$S$24</c:f>
              <c:numCache>
                <c:formatCode>0.00</c:formatCode>
                <c:ptCount val="15"/>
                <c:pt idx="0">
                  <c:v>42.288927123510973</c:v>
                </c:pt>
                <c:pt idx="1">
                  <c:v>47.270198853182748</c:v>
                </c:pt>
                <c:pt idx="2">
                  <c:v>49.440442349624867</c:v>
                </c:pt>
                <c:pt idx="3">
                  <c:v>39.486595533640553</c:v>
                </c:pt>
                <c:pt idx="4">
                  <c:v>43.06395387518409</c:v>
                </c:pt>
                <c:pt idx="5">
                  <c:v>44.545173158867136</c:v>
                </c:pt>
                <c:pt idx="6">
                  <c:v>17.878053767215686</c:v>
                </c:pt>
                <c:pt idx="7">
                  <c:v>17.282919646077779</c:v>
                </c:pt>
                <c:pt idx="8">
                  <c:v>18.206863740214217</c:v>
                </c:pt>
                <c:pt idx="9">
                  <c:v>16.147356470857144</c:v>
                </c:pt>
                <c:pt idx="10">
                  <c:v>15.755132831318479</c:v>
                </c:pt>
                <c:pt idx="11">
                  <c:v>15.537446228402192</c:v>
                </c:pt>
                <c:pt idx="12">
                  <c:v>15.368829071599286</c:v>
                </c:pt>
                <c:pt idx="13">
                  <c:v>15.077581877227367</c:v>
                </c:pt>
                <c:pt idx="14">
                  <c:v>14.762101386059326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CB40-A4A8-80188C2D78F3}"/>
            </c:ext>
          </c:extLst>
        </c:ser>
        <c:ser>
          <c:idx val="0"/>
          <c:order val="1"/>
          <c:tx>
            <c:strRef>
              <c:f>paper_best_tile!$D$25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paper_best_tile!$E$25:$S$25</c:f>
              <c:numCache>
                <c:formatCode>0.00</c:formatCode>
                <c:ptCount val="15"/>
                <c:pt idx="0">
                  <c:v>25.262486427715359</c:v>
                </c:pt>
                <c:pt idx="1">
                  <c:v>30.270331152531227</c:v>
                </c:pt>
                <c:pt idx="2">
                  <c:v>33.03110111865378</c:v>
                </c:pt>
                <c:pt idx="3">
                  <c:v>28.302530902725021</c:v>
                </c:pt>
                <c:pt idx="4">
                  <c:v>33.843084121817128</c:v>
                </c:pt>
                <c:pt idx="5">
                  <c:v>36.900040306849313</c:v>
                </c:pt>
                <c:pt idx="6">
                  <c:v>26.050878346514285</c:v>
                </c:pt>
                <c:pt idx="7">
                  <c:v>32.181988306489657</c:v>
                </c:pt>
                <c:pt idx="8">
                  <c:v>35.280092568301889</c:v>
                </c:pt>
                <c:pt idx="9">
                  <c:v>20.984750181535865</c:v>
                </c:pt>
                <c:pt idx="10">
                  <c:v>26.145266655362096</c:v>
                </c:pt>
                <c:pt idx="11">
                  <c:v>29.006768214798633</c:v>
                </c:pt>
                <c:pt idx="12">
                  <c:v>16.426721703678776</c:v>
                </c:pt>
                <c:pt idx="13">
                  <c:v>19.858278570006775</c:v>
                </c:pt>
                <c:pt idx="14">
                  <c:v>20.92788286305916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C-CB40-A4A8-80188C2D78F3}"/>
            </c:ext>
          </c:extLst>
        </c:ser>
        <c:ser>
          <c:idx val="1"/>
          <c:order val="2"/>
          <c:tx>
            <c:strRef>
              <c:f>paper_best_tile!$D$26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paper_best_tile!$E$26:$S$26</c:f>
              <c:numCache>
                <c:formatCode>0.00</c:formatCode>
                <c:ptCount val="15"/>
                <c:pt idx="0">
                  <c:v>56.209032301666674</c:v>
                </c:pt>
                <c:pt idx="1">
                  <c:v>58.800988100893996</c:v>
                </c:pt>
                <c:pt idx="2">
                  <c:v>59.558337911168493</c:v>
                </c:pt>
                <c:pt idx="3">
                  <c:v>57.123941538666664</c:v>
                </c:pt>
                <c:pt idx="4">
                  <c:v>62.246779523682811</c:v>
                </c:pt>
                <c:pt idx="5">
                  <c:v>63.908414504717747</c:v>
                </c:pt>
                <c:pt idx="6">
                  <c:v>45.657523391487231</c:v>
                </c:pt>
                <c:pt idx="7">
                  <c:v>53.415617038015114</c:v>
                </c:pt>
                <c:pt idx="8">
                  <c:v>56.48653456765863</c:v>
                </c:pt>
                <c:pt idx="9">
                  <c:v>40.098248754527134</c:v>
                </c:pt>
                <c:pt idx="10">
                  <c:v>45.707030652219593</c:v>
                </c:pt>
                <c:pt idx="11">
                  <c:v>48.103140304987754</c:v>
                </c:pt>
                <c:pt idx="12">
                  <c:v>30.792743552057349</c:v>
                </c:pt>
                <c:pt idx="13">
                  <c:v>33.421686624093503</c:v>
                </c:pt>
                <c:pt idx="14">
                  <c:v>40.387647395972493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C-CB40-A4A8-80188C2D78F3}"/>
            </c:ext>
          </c:extLst>
        </c:ser>
        <c:ser>
          <c:idx val="2"/>
          <c:order val="3"/>
          <c:tx>
            <c:strRef>
              <c:f>paper_best_tile!$D$27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1-6941-BD28-BEFE8653B1C6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paper_best_tile!$E$27:$S$27</c:f>
              <c:numCache>
                <c:formatCode>0.00</c:formatCode>
                <c:ptCount val="15"/>
                <c:pt idx="0">
                  <c:v>65.169892523671507</c:v>
                </c:pt>
                <c:pt idx="1">
                  <c:v>71.715223805295949</c:v>
                </c:pt>
                <c:pt idx="2">
                  <c:v>74.399891471290317</c:v>
                </c:pt>
                <c:pt idx="3">
                  <c:v>63.471046154074067</c:v>
                </c:pt>
                <c:pt idx="4">
                  <c:v>70.374066621540308</c:v>
                </c:pt>
                <c:pt idx="5">
                  <c:v>76.36108047859237</c:v>
                </c:pt>
                <c:pt idx="6">
                  <c:v>51.707792559243856</c:v>
                </c:pt>
                <c:pt idx="7">
                  <c:v>59.206855350390164</c:v>
                </c:pt>
                <c:pt idx="8">
                  <c:v>64.255838698281792</c:v>
                </c:pt>
                <c:pt idx="9">
                  <c:v>48.285298961398063</c:v>
                </c:pt>
                <c:pt idx="10">
                  <c:v>59.537817752035089</c:v>
                </c:pt>
                <c:pt idx="11">
                  <c:v>65.376792976430764</c:v>
                </c:pt>
                <c:pt idx="12">
                  <c:v>48.26503062373034</c:v>
                </c:pt>
                <c:pt idx="13">
                  <c:v>60.310327508909467</c:v>
                </c:pt>
                <c:pt idx="14">
                  <c:v>65.759954438683096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C-CB40-A4A8-80188C2D78F3}"/>
            </c:ext>
          </c:extLst>
        </c:ser>
        <c:ser>
          <c:idx val="3"/>
          <c:order val="4"/>
          <c:tx>
            <c:strRef>
              <c:f>paper_best_tile!$D$28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paper_best_tile!$E$28:$S$28</c:f>
              <c:numCache>
                <c:formatCode>0.00</c:formatCode>
                <c:ptCount val="15"/>
                <c:pt idx="0">
                  <c:v>78.4312078627907</c:v>
                </c:pt>
                <c:pt idx="1">
                  <c:v>83.10681170216607</c:v>
                </c:pt>
                <c:pt idx="2">
                  <c:v>84.098327643026423</c:v>
                </c:pt>
                <c:pt idx="3">
                  <c:v>88.56425044754522</c:v>
                </c:pt>
                <c:pt idx="4">
                  <c:v>92.753131423473434</c:v>
                </c:pt>
                <c:pt idx="5">
                  <c:v>93.740862395519997</c:v>
                </c:pt>
                <c:pt idx="6">
                  <c:v>108.76112232143142</c:v>
                </c:pt>
                <c:pt idx="7">
                  <c:v>114.38628029025617</c:v>
                </c:pt>
                <c:pt idx="8">
                  <c:v>116.01693281131726</c:v>
                </c:pt>
                <c:pt idx="9">
                  <c:v>110.32355352759539</c:v>
                </c:pt>
                <c:pt idx="10">
                  <c:v>116.06209342906979</c:v>
                </c:pt>
                <c:pt idx="11">
                  <c:v>117.2677900922525</c:v>
                </c:pt>
                <c:pt idx="12">
                  <c:v>114.85528677839574</c:v>
                </c:pt>
                <c:pt idx="13">
                  <c:v>121.11908747657024</c:v>
                </c:pt>
                <c:pt idx="14">
                  <c:v>123.36899015492438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C-CB40-A4A8-80188C2D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12735"/>
        <c:axId val="267689087"/>
      </c:barChart>
      <c:catAx>
        <c:axId val="2674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89087"/>
        <c:crosses val="autoZero"/>
        <c:auto val="1"/>
        <c:lblAlgn val="ctr"/>
        <c:lblOffset val="100"/>
        <c:noMultiLvlLbl val="0"/>
      </c:catAx>
      <c:valAx>
        <c:axId val="2676890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400"/>
                </a:pPr>
                <a:r>
                  <a:rPr lang="en-US" sz="1400"/>
                  <a:t> (Single-precision)</a:t>
                </a:r>
              </a:p>
            </c:rich>
          </c:tx>
          <c:layout>
            <c:manualLayout>
              <c:xMode val="edge"/>
              <c:yMode val="edge"/>
              <c:x val="4.4192132233470821E-3"/>
              <c:y val="0.2277416885389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412735"/>
        <c:crosses val="autoZero"/>
        <c:crossBetween val="between"/>
        <c:majorUnit val="50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9.7222222222222224E-2"/>
          <c:y val="2.0833333333333332E-2"/>
          <c:w val="0.90277777777777779"/>
          <c:h val="9.2310258092738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comparison_paper!$B$28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9523809523809521E-3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C8-7C47-B9C7-1269A445D6AF}"/>
                </c:ext>
              </c:extLst>
            </c:dLbl>
            <c:dLbl>
              <c:idx val="1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8-7C47-B9C7-1269A445D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comparison_paper!$C$28:$Q$28</c:f>
              <c:numCache>
                <c:formatCode>0.00</c:formatCode>
                <c:ptCount val="15"/>
                <c:pt idx="0">
                  <c:v>77.086672870857143</c:v>
                </c:pt>
                <c:pt idx="1">
                  <c:v>82.216381576785722</c:v>
                </c:pt>
                <c:pt idx="2">
                  <c:v>74.399891471290317</c:v>
                </c:pt>
                <c:pt idx="3">
                  <c:v>86.551426573737373</c:v>
                </c:pt>
                <c:pt idx="4">
                  <c:v>70.374066621540308</c:v>
                </c:pt>
                <c:pt idx="5">
                  <c:v>92.629310667509884</c:v>
                </c:pt>
                <c:pt idx="6">
                  <c:v>107.26832260329411</c:v>
                </c:pt>
                <c:pt idx="7">
                  <c:v>113.46840861862614</c:v>
                </c:pt>
                <c:pt idx="8">
                  <c:v>114.71441141840491</c:v>
                </c:pt>
                <c:pt idx="9">
                  <c:v>109.30518226426373</c:v>
                </c:pt>
                <c:pt idx="10">
                  <c:v>116.22108259815069</c:v>
                </c:pt>
                <c:pt idx="11">
                  <c:v>117.22735292325517</c:v>
                </c:pt>
                <c:pt idx="12">
                  <c:v>114.54900601365334</c:v>
                </c:pt>
                <c:pt idx="13">
                  <c:v>121.11908747657024</c:v>
                </c:pt>
                <c:pt idx="14">
                  <c:v>121.83327658453112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5F46-A46A-ABB4CE397773}"/>
            </c:ext>
          </c:extLst>
        </c:ser>
        <c:ser>
          <c:idx val="1"/>
          <c:order val="1"/>
          <c:tx>
            <c:strRef>
              <c:f>comparison_paper!$B$29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comparison_paper!$C$29:$Q$29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197.60160378969957</c:v>
                </c:pt>
                <c:pt idx="2">
                  <c:v>200.55622918347828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240.36118562953845</c:v>
                </c:pt>
                <c:pt idx="6">
                  <c:v>287.93076067199996</c:v>
                </c:pt>
                <c:pt idx="7">
                  <c:v>284.97027813380157</c:v>
                </c:pt>
                <c:pt idx="8">
                  <c:v>285.47250475114504</c:v>
                </c:pt>
                <c:pt idx="9">
                  <c:v>292.55210547199999</c:v>
                </c:pt>
                <c:pt idx="10">
                  <c:v>287.59793320898308</c:v>
                </c:pt>
                <c:pt idx="11">
                  <c:v>290.56352433969226</c:v>
                </c:pt>
                <c:pt idx="12">
                  <c:v>291.22628647538983</c:v>
                </c:pt>
                <c:pt idx="13">
                  <c:v>299.0899915237755</c:v>
                </c:pt>
                <c:pt idx="14">
                  <c:v>304.26756121110884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A-5F46-A46A-ABB4CE39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5753540194827425"/>
              <c:y val="0.92076156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comparison_paper!$B$34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comparison_paper!$C$34:$Q$34</c:f>
              <c:numCache>
                <c:formatCode>General</c:formatCode>
                <c:ptCount val="15"/>
                <c:pt idx="0">
                  <c:v>90.857142857142861</c:v>
                </c:pt>
                <c:pt idx="1">
                  <c:v>93.392857142857153</c:v>
                </c:pt>
                <c:pt idx="2">
                  <c:v>83.709677419354833</c:v>
                </c:pt>
                <c:pt idx="3">
                  <c:v>112.62626262626263</c:v>
                </c:pt>
                <c:pt idx="4">
                  <c:v>84.235860409145602</c:v>
                </c:pt>
                <c:pt idx="5">
                  <c:v>106.40316205533597</c:v>
                </c:pt>
                <c:pt idx="6">
                  <c:v>158.0392156862745</c:v>
                </c:pt>
                <c:pt idx="7">
                  <c:v>152.8145896656535</c:v>
                </c:pt>
                <c:pt idx="8">
                  <c:v>155.34969325153375</c:v>
                </c:pt>
                <c:pt idx="9">
                  <c:v>164.30769230769232</c:v>
                </c:pt>
                <c:pt idx="10">
                  <c:v>165.34931506849315</c:v>
                </c:pt>
                <c:pt idx="11">
                  <c:v>177.9344827586207</c:v>
                </c:pt>
                <c:pt idx="12">
                  <c:v>145.18666666666667</c:v>
                </c:pt>
                <c:pt idx="13">
                  <c:v>172.31818181818181</c:v>
                </c:pt>
                <c:pt idx="14">
                  <c:v>199.63692946058092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694B-8A14-A8EFC20D4E12}"/>
            </c:ext>
          </c:extLst>
        </c:ser>
        <c:ser>
          <c:idx val="1"/>
          <c:order val="1"/>
          <c:tx>
            <c:strRef>
              <c:f>comparison_paper!$B$35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comparison_paper!$C$35:$Q$35</c:f>
              <c:numCache>
                <c:formatCode>General</c:formatCode>
                <c:ptCount val="15"/>
                <c:pt idx="0">
                  <c:v>121.62162162162163</c:v>
                </c:pt>
                <c:pt idx="1">
                  <c:v>126.1802575107296</c:v>
                </c:pt>
                <c:pt idx="2">
                  <c:v>130.21739130434784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168.51282051282053</c:v>
                </c:pt>
                <c:pt idx="6">
                  <c:v>270.31578947368422</c:v>
                </c:pt>
                <c:pt idx="7">
                  <c:v>240.33587786259542</c:v>
                </c:pt>
                <c:pt idx="8">
                  <c:v>268.25954198473283</c:v>
                </c:pt>
                <c:pt idx="9">
                  <c:v>241</c:v>
                </c:pt>
                <c:pt idx="10">
                  <c:v>266.71186440677968</c:v>
                </c:pt>
                <c:pt idx="11">
                  <c:v>307.88888888888891</c:v>
                </c:pt>
                <c:pt idx="12">
                  <c:v>252.23728813559322</c:v>
                </c:pt>
                <c:pt idx="13">
                  <c:v>305.42857142857144</c:v>
                </c:pt>
                <c:pt idx="14">
                  <c:v>383.71502590673578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694B-8A14-A8EFC20D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9472878390201"/>
              <c:y val="0.9214682539682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36</xdr:row>
      <xdr:rowOff>152400</xdr:rowOff>
    </xdr:from>
    <xdr:to>
      <xdr:col>11</xdr:col>
      <xdr:colOff>565150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7DFD-EC4A-FD42-B0E2-5761F032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37</xdr:row>
      <xdr:rowOff>63500</xdr:rowOff>
    </xdr:from>
    <xdr:to>
      <xdr:col>4</xdr:col>
      <xdr:colOff>127000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0AE6A-A678-1943-BFCE-953DB7F6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73</xdr:row>
      <xdr:rowOff>38100</xdr:rowOff>
    </xdr:from>
    <xdr:to>
      <xdr:col>12</xdr:col>
      <xdr:colOff>946150</xdr:colOff>
      <xdr:row>86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AD317-8F4A-C14C-9833-38170056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51</xdr:row>
      <xdr:rowOff>190500</xdr:rowOff>
    </xdr:from>
    <xdr:to>
      <xdr:col>12</xdr:col>
      <xdr:colOff>901700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F5B78-4077-FA48-8503-CFB13B85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35</xdr:row>
      <xdr:rowOff>114300</xdr:rowOff>
    </xdr:from>
    <xdr:to>
      <xdr:col>8</xdr:col>
      <xdr:colOff>101600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48179-624C-F945-A16B-23474F09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615950</xdr:colOff>
      <xdr:row>52</xdr:row>
      <xdr:rowOff>0</xdr:rowOff>
    </xdr:from>
    <xdr:to>
      <xdr:col>8</xdr:col>
      <xdr:colOff>82550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497E-1FAA-6043-9165-DEF8A0B4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B73-9546-354C-8A66-5424906BC9B2}">
  <dimension ref="B1:I41"/>
  <sheetViews>
    <sheetView tabSelected="1" topLeftCell="A9" workbookViewId="0">
      <selection activeCell="G10" sqref="G10"/>
    </sheetView>
  </sheetViews>
  <sheetFormatPr baseColWidth="10" defaultRowHeight="16" x14ac:dyDescent="0.2"/>
  <cols>
    <col min="2" max="2" width="35" customWidth="1"/>
  </cols>
  <sheetData>
    <row r="1" spans="2:7" s="1" customFormat="1" x14ac:dyDescent="0.2">
      <c r="C1" s="2" t="s">
        <v>22</v>
      </c>
      <c r="D1" s="2" t="s">
        <v>26</v>
      </c>
      <c r="E1" s="2" t="s">
        <v>29</v>
      </c>
      <c r="F1" s="2" t="s">
        <v>32</v>
      </c>
      <c r="G1" s="2" t="s">
        <v>35</v>
      </c>
    </row>
    <row r="2" spans="2:7" s="1" customFormat="1" x14ac:dyDescent="0.2">
      <c r="B2" s="1" t="s">
        <v>1</v>
      </c>
      <c r="C2" s="1">
        <v>922558654244</v>
      </c>
      <c r="D2" s="1">
        <v>2343521559888</v>
      </c>
      <c r="E2" s="1">
        <v>18698449061200</v>
      </c>
      <c r="F2" s="1">
        <v>33995932347744</v>
      </c>
      <c r="G2" s="1">
        <v>58723639313744</v>
      </c>
    </row>
    <row r="3" spans="2:7" s="1" customFormat="1" x14ac:dyDescent="0.2"/>
    <row r="4" spans="2:7" s="1" customFormat="1" x14ac:dyDescent="0.2"/>
    <row r="5" spans="2:7" s="1" customFormat="1" x14ac:dyDescent="0.2">
      <c r="B5" s="1" t="s">
        <v>2</v>
      </c>
      <c r="C5" s="3">
        <f t="shared" ref="C5:G5" si="0">C2/1000000000</f>
        <v>922.55865424399997</v>
      </c>
      <c r="D5" s="3">
        <f t="shared" si="0"/>
        <v>2343.521559888</v>
      </c>
      <c r="E5" s="3">
        <f t="shared" si="0"/>
        <v>18698.449061200001</v>
      </c>
      <c r="F5" s="3">
        <f t="shared" si="0"/>
        <v>33995.932347743998</v>
      </c>
      <c r="G5" s="3">
        <f t="shared" si="0"/>
        <v>58723.639313744003</v>
      </c>
    </row>
    <row r="6" spans="2:7" s="1" customFormat="1" x14ac:dyDescent="0.2"/>
    <row r="7" spans="2:7" s="1" customFormat="1" ht="25" x14ac:dyDescent="0.25">
      <c r="B7" s="19" t="s">
        <v>9</v>
      </c>
      <c r="C7" s="19"/>
      <c r="D7" s="19"/>
      <c r="E7" s="19"/>
      <c r="F7" s="19"/>
    </row>
    <row r="8" spans="2:7" s="1" customFormat="1" x14ac:dyDescent="0.2">
      <c r="B8" s="1" t="s">
        <v>0</v>
      </c>
      <c r="C8" s="3">
        <v>1038</v>
      </c>
      <c r="D8" s="3">
        <v>2692</v>
      </c>
      <c r="E8" s="3">
        <v>25322</v>
      </c>
      <c r="F8" s="3">
        <v>51601</v>
      </c>
      <c r="G8" s="1">
        <v>96225</v>
      </c>
    </row>
    <row r="9" spans="2:7" s="1" customFormat="1" x14ac:dyDescent="0.2">
      <c r="C9" s="3"/>
      <c r="D9" s="3"/>
      <c r="E9" s="3"/>
      <c r="F9" s="3"/>
    </row>
    <row r="10" spans="2:7" s="1" customFormat="1" x14ac:dyDescent="0.2">
      <c r="B10" s="1" t="s">
        <v>5</v>
      </c>
      <c r="C10" s="4">
        <v>11.18</v>
      </c>
      <c r="D10" s="3">
        <v>25.2</v>
      </c>
      <c r="E10" s="3">
        <v>161.56</v>
      </c>
      <c r="F10" s="3">
        <v>289.52</v>
      </c>
      <c r="G10" s="1">
        <v>480</v>
      </c>
    </row>
    <row r="11" spans="2:7" s="1" customFormat="1" x14ac:dyDescent="0.2"/>
    <row r="12" spans="2:7" s="1" customFormat="1" ht="25" x14ac:dyDescent="0.25">
      <c r="B12" s="19" t="s">
        <v>8</v>
      </c>
      <c r="C12" s="19"/>
      <c r="D12" s="19"/>
      <c r="E12" s="19"/>
      <c r="F12" s="19"/>
    </row>
    <row r="13" spans="2:7" s="1" customFormat="1" x14ac:dyDescent="0.2">
      <c r="B13" s="1" t="s">
        <v>15</v>
      </c>
      <c r="C13" s="1">
        <f t="shared" ref="C13:G13" si="1">C5/C8</f>
        <v>0.88878483067822733</v>
      </c>
      <c r="D13" s="1">
        <f t="shared" si="1"/>
        <v>0.87055035657057944</v>
      </c>
      <c r="E13" s="1">
        <f t="shared" si="1"/>
        <v>0.73842702239949454</v>
      </c>
      <c r="F13" s="1">
        <f t="shared" si="1"/>
        <v>0.65882313032197048</v>
      </c>
      <c r="G13" s="1">
        <f t="shared" si="1"/>
        <v>0.61027424592095614</v>
      </c>
    </row>
    <row r="14" spans="2:7" s="9" customFormat="1" x14ac:dyDescent="0.2">
      <c r="B14" s="9" t="s">
        <v>14</v>
      </c>
      <c r="C14" s="9">
        <f t="shared" ref="C14:G14" si="2">C5/C10</f>
        <v>82.518663170304109</v>
      </c>
      <c r="D14" s="9">
        <f t="shared" si="2"/>
        <v>92.996887297142862</v>
      </c>
      <c r="E14" s="9">
        <f t="shared" si="2"/>
        <v>115.73687212923991</v>
      </c>
      <c r="F14" s="9">
        <f t="shared" si="2"/>
        <v>117.42170609195911</v>
      </c>
      <c r="G14" s="9">
        <f t="shared" si="2"/>
        <v>122.34091523696667</v>
      </c>
    </row>
    <row r="15" spans="2:7" s="9" customFormat="1" x14ac:dyDescent="0.2"/>
    <row r="16" spans="2:7" s="1" customFormat="1" ht="25" x14ac:dyDescent="0.25">
      <c r="B16" s="19" t="s">
        <v>7</v>
      </c>
      <c r="C16" s="19"/>
      <c r="D16" s="19"/>
      <c r="E16" s="19"/>
      <c r="F16" s="19"/>
    </row>
    <row r="17" spans="2:9" s="1" customFormat="1" x14ac:dyDescent="0.2"/>
    <row r="18" spans="2:9" s="9" customFormat="1" x14ac:dyDescent="0.2">
      <c r="B18" s="9" t="s">
        <v>14</v>
      </c>
      <c r="C18" s="9">
        <f t="shared" ref="C18:G18" si="3">C8/C10</f>
        <v>92.844364937388193</v>
      </c>
      <c r="D18" s="9">
        <f t="shared" si="3"/>
        <v>106.82539682539682</v>
      </c>
      <c r="E18" s="9">
        <f t="shared" si="3"/>
        <v>156.73434018321367</v>
      </c>
      <c r="F18" s="9">
        <f t="shared" si="3"/>
        <v>178.22948328267478</v>
      </c>
      <c r="G18" s="9">
        <f t="shared" si="3"/>
        <v>200.46875</v>
      </c>
    </row>
    <row r="22" spans="2:9" ht="25" x14ac:dyDescent="0.25">
      <c r="B22" s="19" t="s">
        <v>20</v>
      </c>
      <c r="C22" s="19"/>
      <c r="D22" s="19"/>
      <c r="E22" s="19"/>
      <c r="F22" s="19"/>
    </row>
    <row r="23" spans="2:9" x14ac:dyDescent="0.2">
      <c r="B23" s="9" t="s">
        <v>17</v>
      </c>
      <c r="C23">
        <v>599</v>
      </c>
      <c r="D23">
        <v>1643</v>
      </c>
      <c r="E23">
        <v>17571</v>
      </c>
      <c r="F23">
        <v>36023</v>
      </c>
      <c r="G23">
        <v>74057</v>
      </c>
    </row>
    <row r="24" spans="2:9" x14ac:dyDescent="0.2">
      <c r="B24" s="9" t="s">
        <v>16</v>
      </c>
      <c r="C24" s="11">
        <v>4.53</v>
      </c>
      <c r="D24" s="11">
        <v>9.7100000000000009</v>
      </c>
      <c r="E24" s="11">
        <v>64</v>
      </c>
      <c r="F24" s="11">
        <v>113.54</v>
      </c>
      <c r="G24" s="12">
        <v>188.15</v>
      </c>
      <c r="H24" s="12">
        <v>292</v>
      </c>
      <c r="I24" s="12">
        <v>791</v>
      </c>
    </row>
    <row r="25" spans="2:9" x14ac:dyDescent="0.2">
      <c r="B25" s="9"/>
    </row>
    <row r="27" spans="2:9" ht="25" x14ac:dyDescent="0.25">
      <c r="B27" s="19" t="s">
        <v>18</v>
      </c>
      <c r="C27" s="19"/>
      <c r="D27" s="19"/>
      <c r="E27" s="19"/>
      <c r="F27" s="19"/>
    </row>
    <row r="28" spans="2:9" s="9" customFormat="1" x14ac:dyDescent="0.2">
      <c r="B28" s="9" t="s">
        <v>42</v>
      </c>
      <c r="C28" s="9">
        <f t="shared" ref="C28:G28" si="4">C5/C10</f>
        <v>82.518663170304109</v>
      </c>
      <c r="D28" s="9">
        <f t="shared" si="4"/>
        <v>92.996887297142862</v>
      </c>
      <c r="E28" s="9">
        <f>E5/E10</f>
        <v>115.73687212923991</v>
      </c>
      <c r="F28" s="9">
        <f t="shared" si="4"/>
        <v>117.42170609195911</v>
      </c>
      <c r="G28" s="9">
        <f t="shared" si="4"/>
        <v>122.34091523696667</v>
      </c>
    </row>
    <row r="29" spans="2:9" x14ac:dyDescent="0.2">
      <c r="B29" s="9" t="s">
        <v>43</v>
      </c>
      <c r="C29" s="9">
        <f t="shared" ref="C29:G29" si="5">C5/C24</f>
        <v>203.65533206269313</v>
      </c>
      <c r="D29" s="9">
        <f t="shared" si="5"/>
        <v>241.35134499361482</v>
      </c>
      <c r="E29" s="9">
        <f t="shared" si="5"/>
        <v>292.16326658125001</v>
      </c>
      <c r="F29" s="9">
        <f t="shared" si="5"/>
        <v>299.41811121846041</v>
      </c>
      <c r="G29" s="9">
        <f t="shared" si="5"/>
        <v>312.11075904195587</v>
      </c>
    </row>
    <row r="32" spans="2:9" ht="25" x14ac:dyDescent="0.25">
      <c r="B32" s="19" t="s">
        <v>19</v>
      </c>
      <c r="C32" s="19"/>
      <c r="D32" s="19"/>
      <c r="E32" s="19"/>
      <c r="F32" s="19"/>
    </row>
    <row r="34" spans="2:7" x14ac:dyDescent="0.2">
      <c r="B34" s="9" t="s">
        <v>42</v>
      </c>
      <c r="C34">
        <f t="shared" ref="C34:G34" si="6">C8/C10</f>
        <v>92.844364937388193</v>
      </c>
      <c r="D34">
        <f t="shared" si="6"/>
        <v>106.82539682539682</v>
      </c>
      <c r="E34">
        <f t="shared" si="6"/>
        <v>156.73434018321367</v>
      </c>
      <c r="F34">
        <f t="shared" si="6"/>
        <v>178.22948328267478</v>
      </c>
      <c r="G34">
        <f t="shared" si="6"/>
        <v>200.46875</v>
      </c>
    </row>
    <row r="35" spans="2:7" x14ac:dyDescent="0.2">
      <c r="B35" s="9" t="s">
        <v>43</v>
      </c>
      <c r="C35">
        <f t="shared" ref="C35:G35" si="7">C23/C24</f>
        <v>132.22958057395144</v>
      </c>
      <c r="D35">
        <f t="shared" si="7"/>
        <v>169.20700308959835</v>
      </c>
      <c r="E35">
        <f t="shared" si="7"/>
        <v>274.546875</v>
      </c>
      <c r="F35">
        <f t="shared" si="7"/>
        <v>317.27144618636601</v>
      </c>
      <c r="G35">
        <f t="shared" si="7"/>
        <v>393.6061652936487</v>
      </c>
    </row>
    <row r="40" spans="2:7" ht="17" x14ac:dyDescent="0.25">
      <c r="B40" s="10"/>
    </row>
    <row r="41" spans="2:7" ht="17" x14ac:dyDescent="0.25">
      <c r="B41" s="10"/>
    </row>
  </sheetData>
  <mergeCells count="6">
    <mergeCell ref="B32:F32"/>
    <mergeCell ref="B7:F7"/>
    <mergeCell ref="B12:F12"/>
    <mergeCell ref="B16:F16"/>
    <mergeCell ref="B22:F22"/>
    <mergeCell ref="B27:F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8840-E362-7545-AB49-2F0B07BA6902}">
  <dimension ref="D8:S70"/>
  <sheetViews>
    <sheetView topLeftCell="A3" workbookViewId="0">
      <selection activeCell="L47" sqref="L47"/>
    </sheetView>
  </sheetViews>
  <sheetFormatPr baseColWidth="10" defaultRowHeight="16" x14ac:dyDescent="0.2"/>
  <cols>
    <col min="1" max="3" width="10.83203125" style="1"/>
    <col min="4" max="4" width="38.83203125" style="1" customWidth="1"/>
    <col min="5" max="11" width="12.5" style="1" bestFit="1" customWidth="1"/>
    <col min="12" max="19" width="13.6640625" style="1" bestFit="1" customWidth="1"/>
    <col min="20" max="16384" width="10.83203125" style="1"/>
  </cols>
  <sheetData>
    <row r="8" spans="4:19" x14ac:dyDescent="0.2">
      <c r="E8" s="2" t="s">
        <v>24</v>
      </c>
      <c r="F8" s="2" t="s">
        <v>21</v>
      </c>
      <c r="G8" s="2" t="s">
        <v>22</v>
      </c>
      <c r="H8" s="2" t="s">
        <v>23</v>
      </c>
      <c r="I8" s="2" t="s">
        <v>25</v>
      </c>
      <c r="J8" s="2" t="s">
        <v>26</v>
      </c>
      <c r="K8" s="2" t="s">
        <v>27</v>
      </c>
      <c r="L8" s="2" t="s">
        <v>28</v>
      </c>
      <c r="M8" s="2" t="s">
        <v>29</v>
      </c>
      <c r="N8" s="2" t="s">
        <v>30</v>
      </c>
      <c r="O8" s="2" t="s">
        <v>31</v>
      </c>
      <c r="P8" s="2" t="s">
        <v>32</v>
      </c>
      <c r="Q8" s="2" t="s">
        <v>33</v>
      </c>
      <c r="R8" s="2" t="s">
        <v>34</v>
      </c>
      <c r="S8" s="2" t="s">
        <v>35</v>
      </c>
    </row>
    <row r="9" spans="4:19" x14ac:dyDescent="0.2">
      <c r="D9" s="1" t="s">
        <v>1</v>
      </c>
      <c r="E9" s="1">
        <v>134901677524</v>
      </c>
      <c r="F9" s="1">
        <v>460411736830</v>
      </c>
      <c r="G9" s="1">
        <v>922558654244</v>
      </c>
      <c r="H9" s="1">
        <v>342743649232</v>
      </c>
      <c r="I9" s="1">
        <v>1169616987250</v>
      </c>
      <c r="J9" s="1">
        <v>2343521559888</v>
      </c>
      <c r="K9" s="1">
        <v>2735342226384</v>
      </c>
      <c r="L9" s="1">
        <v>9332776608882</v>
      </c>
      <c r="M9" s="1">
        <v>18698449061200</v>
      </c>
      <c r="N9" s="1">
        <v>4973385793024</v>
      </c>
      <c r="O9" s="1">
        <v>16968278059330</v>
      </c>
      <c r="P9" s="1">
        <v>33995932347744</v>
      </c>
      <c r="Q9" s="1">
        <v>8591175451024</v>
      </c>
      <c r="R9" s="1">
        <v>29310819169330</v>
      </c>
      <c r="S9" s="1">
        <v>58723639313744</v>
      </c>
    </row>
    <row r="12" spans="4:19" x14ac:dyDescent="0.2">
      <c r="D12" s="1" t="s">
        <v>2</v>
      </c>
      <c r="E12" s="3">
        <f>E9/1000000000</f>
        <v>134.90167752400001</v>
      </c>
      <c r="F12" s="3">
        <f t="shared" ref="F12:S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</row>
    <row r="14" spans="4:19" ht="25" x14ac:dyDescent="0.25">
      <c r="D14" s="19" t="s">
        <v>9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4:19" x14ac:dyDescent="0.2">
      <c r="D15" s="1" t="s">
        <v>0</v>
      </c>
      <c r="E15" s="3">
        <v>159</v>
      </c>
      <c r="F15" s="3">
        <v>523</v>
      </c>
      <c r="G15" s="3">
        <v>1038</v>
      </c>
      <c r="H15" s="3">
        <v>446</v>
      </c>
      <c r="I15" s="3">
        <v>1400</v>
      </c>
      <c r="J15" s="3">
        <v>2692</v>
      </c>
      <c r="K15" s="3">
        <v>4030</v>
      </c>
      <c r="L15" s="3">
        <v>12569</v>
      </c>
      <c r="M15" s="3">
        <v>25322</v>
      </c>
      <c r="N15" s="3">
        <v>7476</v>
      </c>
      <c r="O15" s="3">
        <v>24141</v>
      </c>
      <c r="P15" s="3">
        <v>51601</v>
      </c>
      <c r="Q15" s="1">
        <v>10889</v>
      </c>
      <c r="R15" s="1">
        <v>41701</v>
      </c>
      <c r="S15" s="1">
        <v>96225</v>
      </c>
    </row>
    <row r="16" spans="4:19" x14ac:dyDescent="0.2">
      <c r="D16" s="1" t="s">
        <v>6</v>
      </c>
      <c r="E16" s="3">
        <v>3.19</v>
      </c>
      <c r="F16" s="3">
        <v>9.74</v>
      </c>
      <c r="G16" s="3">
        <v>18.66</v>
      </c>
      <c r="H16" s="3">
        <v>8.68</v>
      </c>
      <c r="I16" s="3">
        <v>27.16</v>
      </c>
      <c r="J16" s="3">
        <v>52.61</v>
      </c>
      <c r="K16" s="3">
        <v>153</v>
      </c>
      <c r="L16" s="3">
        <v>540</v>
      </c>
      <c r="M16" s="4">
        <v>1027</v>
      </c>
      <c r="N16" s="3">
        <v>308</v>
      </c>
      <c r="O16" s="3">
        <v>1077</v>
      </c>
      <c r="P16" s="3">
        <v>2188</v>
      </c>
      <c r="Q16" s="1">
        <v>559</v>
      </c>
      <c r="R16" s="1">
        <v>1944</v>
      </c>
      <c r="S16" s="1">
        <v>3978</v>
      </c>
    </row>
    <row r="17" spans="4:19" x14ac:dyDescent="0.2">
      <c r="D17" s="1" t="s">
        <v>3</v>
      </c>
      <c r="E17" s="4">
        <v>5.34</v>
      </c>
      <c r="F17" s="3">
        <v>15.21</v>
      </c>
      <c r="G17" s="4">
        <v>27.93</v>
      </c>
      <c r="H17" s="5">
        <v>12.11</v>
      </c>
      <c r="I17" s="3">
        <v>34.56</v>
      </c>
      <c r="J17" s="3">
        <v>63.51</v>
      </c>
      <c r="K17" s="3">
        <v>105</v>
      </c>
      <c r="L17" s="3">
        <v>290</v>
      </c>
      <c r="M17" s="4">
        <v>530</v>
      </c>
      <c r="N17" s="3">
        <v>237</v>
      </c>
      <c r="O17" s="3">
        <v>649</v>
      </c>
      <c r="P17" s="3">
        <v>1172</v>
      </c>
      <c r="Q17" s="1">
        <v>523</v>
      </c>
      <c r="R17" s="1">
        <v>1476</v>
      </c>
      <c r="S17" s="1">
        <v>2806</v>
      </c>
    </row>
    <row r="18" spans="4:19" x14ac:dyDescent="0.2">
      <c r="D18" s="1" t="s">
        <v>4</v>
      </c>
      <c r="E18" s="3">
        <v>2.4</v>
      </c>
      <c r="F18" s="3">
        <v>7.83</v>
      </c>
      <c r="G18" s="6">
        <v>15.49</v>
      </c>
      <c r="H18" s="3">
        <v>6</v>
      </c>
      <c r="I18" s="3">
        <v>18.79</v>
      </c>
      <c r="J18" s="3">
        <v>36.67</v>
      </c>
      <c r="K18" s="3">
        <v>59.91</v>
      </c>
      <c r="L18" s="3">
        <v>174.72</v>
      </c>
      <c r="M18" s="3">
        <v>331.02489300000002</v>
      </c>
      <c r="N18" s="3">
        <v>124.03</v>
      </c>
      <c r="O18" s="3">
        <v>371.24</v>
      </c>
      <c r="P18" s="3">
        <v>706.73</v>
      </c>
      <c r="Q18" s="1">
        <v>279</v>
      </c>
      <c r="R18" s="1">
        <v>877</v>
      </c>
      <c r="S18" s="1">
        <v>1454</v>
      </c>
    </row>
    <row r="19" spans="4:19" x14ac:dyDescent="0.2">
      <c r="D19" s="13" t="s">
        <v>44</v>
      </c>
      <c r="E19" s="3">
        <v>2.0699999999999998</v>
      </c>
      <c r="F19" s="3">
        <v>6.42</v>
      </c>
      <c r="G19" s="4">
        <v>12.4</v>
      </c>
      <c r="H19" s="3">
        <v>5.4</v>
      </c>
      <c r="I19" s="3">
        <v>16.62</v>
      </c>
      <c r="J19" s="3">
        <v>30.69</v>
      </c>
      <c r="K19" s="3">
        <v>52.9</v>
      </c>
      <c r="L19" s="3">
        <v>157.63</v>
      </c>
      <c r="M19" s="3">
        <v>291</v>
      </c>
      <c r="N19" s="3">
        <v>103</v>
      </c>
      <c r="O19" s="3">
        <v>285</v>
      </c>
      <c r="P19" s="3">
        <v>520</v>
      </c>
      <c r="Q19" s="1">
        <v>178</v>
      </c>
      <c r="R19" s="1">
        <v>486</v>
      </c>
      <c r="S19" s="1">
        <v>893</v>
      </c>
    </row>
    <row r="20" spans="4:19" x14ac:dyDescent="0.2">
      <c r="D20" s="13" t="s">
        <v>45</v>
      </c>
      <c r="E20" s="3">
        <v>1.72</v>
      </c>
      <c r="F20" s="3">
        <v>5.54</v>
      </c>
      <c r="G20" s="4">
        <v>10.97</v>
      </c>
      <c r="H20" s="3">
        <v>3.87</v>
      </c>
      <c r="I20" s="3">
        <v>12.61</v>
      </c>
      <c r="J20" s="3">
        <v>25</v>
      </c>
      <c r="K20" s="3">
        <v>25.15</v>
      </c>
      <c r="L20" s="3">
        <v>81.59</v>
      </c>
      <c r="M20" s="3">
        <v>161.16999999999999</v>
      </c>
      <c r="N20" s="3">
        <v>45.08</v>
      </c>
      <c r="O20" s="3">
        <v>146.19999999999999</v>
      </c>
      <c r="P20" s="3">
        <v>289.89999999999998</v>
      </c>
      <c r="Q20" s="1">
        <v>74.8</v>
      </c>
      <c r="R20" s="1">
        <v>242</v>
      </c>
      <c r="S20" s="1">
        <v>476</v>
      </c>
    </row>
    <row r="22" spans="4:19" ht="25" x14ac:dyDescent="0.25">
      <c r="D22" s="19" t="s">
        <v>8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4:19" x14ac:dyDescent="0.2">
      <c r="D23" s="1" t="s">
        <v>38</v>
      </c>
      <c r="E23" s="1">
        <f>E12/E15</f>
        <v>0.84843822342138364</v>
      </c>
      <c r="F23" s="1">
        <f t="shared" ref="F23:S23" si="1">F12/F15</f>
        <v>0.88032836869980879</v>
      </c>
      <c r="G23" s="1">
        <f t="shared" si="1"/>
        <v>0.88878483067822733</v>
      </c>
      <c r="H23" s="1">
        <f t="shared" si="1"/>
        <v>0.76848351845739904</v>
      </c>
      <c r="I23" s="1">
        <f t="shared" si="1"/>
        <v>0.83544070517857139</v>
      </c>
      <c r="J23" s="1">
        <f t="shared" si="1"/>
        <v>0.87055035657057944</v>
      </c>
      <c r="K23" s="1">
        <f t="shared" si="1"/>
        <v>0.67874496932605455</v>
      </c>
      <c r="L23" s="1">
        <f t="shared" si="1"/>
        <v>0.74252339954507129</v>
      </c>
      <c r="M23" s="1">
        <f t="shared" si="1"/>
        <v>0.73842702239949454</v>
      </c>
      <c r="N23" s="1">
        <f t="shared" si="1"/>
        <v>0.66524689580310326</v>
      </c>
      <c r="O23" s="1">
        <f t="shared" si="1"/>
        <v>0.70288215315562741</v>
      </c>
      <c r="P23" s="1">
        <f t="shared" si="1"/>
        <v>0.65882313032197048</v>
      </c>
      <c r="Q23" s="1">
        <f>Q12/Q15</f>
        <v>0.78897744981394069</v>
      </c>
      <c r="R23" s="1">
        <f t="shared" si="1"/>
        <v>0.7028804865430085</v>
      </c>
      <c r="S23" s="1">
        <f t="shared" si="1"/>
        <v>0.61027424592095614</v>
      </c>
    </row>
    <row r="24" spans="4:19" s="9" customFormat="1" x14ac:dyDescent="0.2">
      <c r="D24" s="9" t="s">
        <v>39</v>
      </c>
      <c r="E24" s="9">
        <f t="shared" ref="E24:S24" si="2">E12/E16</f>
        <v>42.288927123510973</v>
      </c>
      <c r="F24" s="9">
        <f t="shared" si="2"/>
        <v>47.270198853182748</v>
      </c>
      <c r="G24" s="9">
        <f t="shared" si="2"/>
        <v>49.440442349624867</v>
      </c>
      <c r="H24" s="9">
        <f t="shared" si="2"/>
        <v>39.486595533640553</v>
      </c>
      <c r="I24" s="9">
        <f t="shared" si="2"/>
        <v>43.06395387518409</v>
      </c>
      <c r="J24" s="9">
        <f t="shared" si="2"/>
        <v>44.545173158867136</v>
      </c>
      <c r="K24" s="9">
        <f t="shared" si="2"/>
        <v>17.878053767215686</v>
      </c>
      <c r="L24" s="9">
        <f t="shared" si="2"/>
        <v>17.282919646077779</v>
      </c>
      <c r="M24" s="9">
        <f t="shared" si="2"/>
        <v>18.206863740214217</v>
      </c>
      <c r="N24" s="9">
        <f t="shared" si="2"/>
        <v>16.147356470857144</v>
      </c>
      <c r="O24" s="9">
        <f t="shared" si="2"/>
        <v>15.755132831318479</v>
      </c>
      <c r="P24" s="9">
        <f t="shared" si="2"/>
        <v>15.537446228402192</v>
      </c>
      <c r="Q24" s="9">
        <f t="shared" si="2"/>
        <v>15.368829071599286</v>
      </c>
      <c r="R24" s="9">
        <f t="shared" si="2"/>
        <v>15.077581877227367</v>
      </c>
      <c r="S24" s="9">
        <f t="shared" si="2"/>
        <v>14.762101386059326</v>
      </c>
    </row>
    <row r="25" spans="4:19" s="9" customFormat="1" x14ac:dyDescent="0.2">
      <c r="D25" s="9" t="s">
        <v>40</v>
      </c>
      <c r="E25" s="9">
        <f t="shared" ref="E25:S25" si="3">E12/E17</f>
        <v>25.262486427715359</v>
      </c>
      <c r="F25" s="9">
        <f t="shared" si="3"/>
        <v>30.270331152531227</v>
      </c>
      <c r="G25" s="9">
        <f t="shared" si="3"/>
        <v>33.03110111865378</v>
      </c>
      <c r="H25" s="9">
        <f t="shared" si="3"/>
        <v>28.302530902725021</v>
      </c>
      <c r="I25" s="9">
        <f t="shared" si="3"/>
        <v>33.843084121817128</v>
      </c>
      <c r="J25" s="9">
        <f t="shared" si="3"/>
        <v>36.900040306849313</v>
      </c>
      <c r="K25" s="9">
        <f t="shared" si="3"/>
        <v>26.050878346514285</v>
      </c>
      <c r="L25" s="9">
        <f t="shared" si="3"/>
        <v>32.181988306489657</v>
      </c>
      <c r="M25" s="9">
        <f t="shared" si="3"/>
        <v>35.280092568301889</v>
      </c>
      <c r="N25" s="9">
        <f t="shared" si="3"/>
        <v>20.984750181535865</v>
      </c>
      <c r="O25" s="9">
        <f t="shared" si="3"/>
        <v>26.145266655362096</v>
      </c>
      <c r="P25" s="9">
        <f t="shared" si="3"/>
        <v>29.006768214798633</v>
      </c>
      <c r="Q25" s="9">
        <f t="shared" si="3"/>
        <v>16.426721703678776</v>
      </c>
      <c r="R25" s="9">
        <f t="shared" si="3"/>
        <v>19.858278570006775</v>
      </c>
      <c r="S25" s="9">
        <f t="shared" si="3"/>
        <v>20.92788286305916</v>
      </c>
    </row>
    <row r="26" spans="4:19" s="9" customFormat="1" x14ac:dyDescent="0.2">
      <c r="D26" s="9" t="s">
        <v>41</v>
      </c>
      <c r="E26" s="9">
        <f>E12/E18</f>
        <v>56.209032301666674</v>
      </c>
      <c r="F26" s="9">
        <f t="shared" ref="F26:S26" si="4">F12/F18</f>
        <v>58.800988100893996</v>
      </c>
      <c r="G26" s="9">
        <f t="shared" si="4"/>
        <v>59.558337911168493</v>
      </c>
      <c r="H26" s="9">
        <f t="shared" si="4"/>
        <v>57.123941538666664</v>
      </c>
      <c r="I26" s="9">
        <f t="shared" si="4"/>
        <v>62.246779523682811</v>
      </c>
      <c r="J26" s="9">
        <f t="shared" si="4"/>
        <v>63.908414504717747</v>
      </c>
      <c r="K26" s="9">
        <f t="shared" si="4"/>
        <v>45.657523391487231</v>
      </c>
      <c r="L26" s="9">
        <f t="shared" si="4"/>
        <v>53.415617038015114</v>
      </c>
      <c r="M26" s="9">
        <f t="shared" si="4"/>
        <v>56.48653456765863</v>
      </c>
      <c r="N26" s="9">
        <f t="shared" si="4"/>
        <v>40.098248754527134</v>
      </c>
      <c r="O26" s="9">
        <f t="shared" si="4"/>
        <v>45.707030652219593</v>
      </c>
      <c r="P26" s="9">
        <f t="shared" si="4"/>
        <v>48.103140304987754</v>
      </c>
      <c r="Q26" s="9">
        <f t="shared" si="4"/>
        <v>30.792743552057349</v>
      </c>
      <c r="R26" s="9">
        <f t="shared" si="4"/>
        <v>33.421686624093503</v>
      </c>
      <c r="S26" s="9">
        <f t="shared" si="4"/>
        <v>40.387647395972493</v>
      </c>
    </row>
    <row r="27" spans="4:19" s="9" customFormat="1" x14ac:dyDescent="0.2">
      <c r="D27" s="13" t="s">
        <v>44</v>
      </c>
      <c r="E27" s="9">
        <f>E12/E19</f>
        <v>65.169892523671507</v>
      </c>
      <c r="F27" s="9">
        <f t="shared" ref="F27:S27" si="5">F12/F19</f>
        <v>71.715223805295949</v>
      </c>
      <c r="G27" s="9">
        <f t="shared" si="5"/>
        <v>74.399891471290317</v>
      </c>
      <c r="H27" s="9">
        <f t="shared" si="5"/>
        <v>63.471046154074067</v>
      </c>
      <c r="I27" s="9">
        <f t="shared" si="5"/>
        <v>70.374066621540308</v>
      </c>
      <c r="J27" s="9">
        <f t="shared" si="5"/>
        <v>76.36108047859237</v>
      </c>
      <c r="K27" s="9">
        <f t="shared" si="5"/>
        <v>51.707792559243856</v>
      </c>
      <c r="L27" s="9">
        <f t="shared" si="5"/>
        <v>59.206855350390164</v>
      </c>
      <c r="M27" s="9">
        <f t="shared" si="5"/>
        <v>64.255838698281792</v>
      </c>
      <c r="N27" s="9">
        <f t="shared" si="5"/>
        <v>48.285298961398063</v>
      </c>
      <c r="O27" s="9">
        <f t="shared" si="5"/>
        <v>59.537817752035089</v>
      </c>
      <c r="P27" s="9">
        <f t="shared" si="5"/>
        <v>65.376792976430764</v>
      </c>
      <c r="Q27" s="9">
        <f t="shared" si="5"/>
        <v>48.26503062373034</v>
      </c>
      <c r="R27" s="9">
        <f t="shared" si="5"/>
        <v>60.310327508909467</v>
      </c>
      <c r="S27" s="9">
        <f t="shared" si="5"/>
        <v>65.759954438683096</v>
      </c>
    </row>
    <row r="28" spans="4:19" s="9" customFormat="1" x14ac:dyDescent="0.2">
      <c r="D28" s="13" t="s">
        <v>45</v>
      </c>
      <c r="E28" s="9">
        <f>E12/E20</f>
        <v>78.4312078627907</v>
      </c>
      <c r="F28" s="9">
        <f t="shared" ref="F28:M28" si="6">F12/F20</f>
        <v>83.10681170216607</v>
      </c>
      <c r="G28" s="9">
        <f t="shared" si="6"/>
        <v>84.098327643026423</v>
      </c>
      <c r="H28" s="9">
        <f t="shared" si="6"/>
        <v>88.56425044754522</v>
      </c>
      <c r="I28" s="9">
        <f t="shared" si="6"/>
        <v>92.753131423473434</v>
      </c>
      <c r="J28" s="9">
        <f t="shared" si="6"/>
        <v>93.740862395519997</v>
      </c>
      <c r="K28" s="9">
        <f t="shared" si="6"/>
        <v>108.76112232143142</v>
      </c>
      <c r="L28" s="9">
        <f t="shared" si="6"/>
        <v>114.38628029025617</v>
      </c>
      <c r="M28" s="9">
        <f t="shared" si="6"/>
        <v>116.01693281131726</v>
      </c>
      <c r="N28" s="9">
        <f>N12/N20</f>
        <v>110.32355352759539</v>
      </c>
      <c r="O28" s="9">
        <f t="shared" ref="O28:S28" si="7">O12/O20</f>
        <v>116.06209342906979</v>
      </c>
      <c r="P28" s="9">
        <f t="shared" si="7"/>
        <v>117.2677900922525</v>
      </c>
      <c r="Q28" s="9">
        <f t="shared" si="7"/>
        <v>114.85528677839574</v>
      </c>
      <c r="R28" s="9">
        <f t="shared" si="7"/>
        <v>121.11908747657024</v>
      </c>
      <c r="S28" s="9">
        <f t="shared" si="7"/>
        <v>123.36899015492438</v>
      </c>
    </row>
    <row r="29" spans="4:19" s="9" customFormat="1" x14ac:dyDescent="0.2"/>
    <row r="30" spans="4:19" ht="25" x14ac:dyDescent="0.25">
      <c r="D30" s="19" t="s">
        <v>7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2" spans="4:19" s="9" customFormat="1" x14ac:dyDescent="0.2">
      <c r="D32" s="9" t="s">
        <v>39</v>
      </c>
      <c r="E32" s="9">
        <f>E15/E16</f>
        <v>49.843260188087775</v>
      </c>
      <c r="F32" s="9">
        <f t="shared" ref="F32:S32" si="8">F15/F16</f>
        <v>53.696098562628336</v>
      </c>
      <c r="G32" s="9">
        <f t="shared" si="8"/>
        <v>55.627009646302248</v>
      </c>
      <c r="H32" s="9">
        <f t="shared" si="8"/>
        <v>51.382488479262676</v>
      </c>
      <c r="I32" s="9">
        <f t="shared" si="8"/>
        <v>51.546391752577321</v>
      </c>
      <c r="J32" s="9">
        <f t="shared" si="8"/>
        <v>51.168979281505415</v>
      </c>
      <c r="K32" s="9">
        <f t="shared" si="8"/>
        <v>26.33986928104575</v>
      </c>
      <c r="L32" s="9">
        <f t="shared" si="8"/>
        <v>23.275925925925925</v>
      </c>
      <c r="M32" s="9">
        <f t="shared" si="8"/>
        <v>24.656280428432328</v>
      </c>
      <c r="N32" s="9">
        <f t="shared" si="8"/>
        <v>24.272727272727273</v>
      </c>
      <c r="O32" s="9">
        <f t="shared" si="8"/>
        <v>22.415041782729805</v>
      </c>
      <c r="P32" s="9">
        <f t="shared" si="8"/>
        <v>23.583638025594151</v>
      </c>
      <c r="Q32" s="9">
        <f t="shared" si="8"/>
        <v>19.479427549194991</v>
      </c>
      <c r="R32" s="9">
        <f t="shared" si="8"/>
        <v>21.4511316872428</v>
      </c>
      <c r="S32" s="9">
        <f t="shared" si="8"/>
        <v>24.189291101055808</v>
      </c>
    </row>
    <row r="33" spans="4:19" s="9" customFormat="1" x14ac:dyDescent="0.2">
      <c r="D33" s="9" t="s">
        <v>40</v>
      </c>
      <c r="E33" s="9">
        <f>E15/E17</f>
        <v>29.775280898876407</v>
      </c>
      <c r="F33" s="9">
        <f t="shared" ref="F33:S33" si="9">F15/F17</f>
        <v>34.385272846811304</v>
      </c>
      <c r="G33" s="9">
        <f t="shared" si="9"/>
        <v>37.164339419978518</v>
      </c>
      <c r="H33" s="9">
        <f t="shared" si="9"/>
        <v>36.829066886870358</v>
      </c>
      <c r="I33" s="9">
        <f t="shared" si="9"/>
        <v>40.50925925925926</v>
      </c>
      <c r="J33" s="9">
        <f t="shared" si="9"/>
        <v>42.387025665249567</v>
      </c>
      <c r="K33" s="9">
        <f t="shared" si="9"/>
        <v>38.38095238095238</v>
      </c>
      <c r="L33" s="9">
        <f t="shared" si="9"/>
        <v>43.341379310344827</v>
      </c>
      <c r="M33" s="9">
        <f t="shared" si="9"/>
        <v>47.777358490566037</v>
      </c>
      <c r="N33" s="9">
        <f>N15/N17</f>
        <v>31.544303797468356</v>
      </c>
      <c r="O33" s="9">
        <f t="shared" si="9"/>
        <v>37.197226502311246</v>
      </c>
      <c r="P33" s="9">
        <f t="shared" si="9"/>
        <v>44.028156996587029</v>
      </c>
      <c r="Q33" s="9">
        <f t="shared" si="9"/>
        <v>20.820267686424476</v>
      </c>
      <c r="R33" s="9">
        <f t="shared" si="9"/>
        <v>28.252710027100271</v>
      </c>
      <c r="S33" s="9">
        <f t="shared" si="9"/>
        <v>34.292587312900928</v>
      </c>
    </row>
    <row r="34" spans="4:19" s="9" customFormat="1" x14ac:dyDescent="0.2">
      <c r="D34" s="9" t="s">
        <v>41</v>
      </c>
      <c r="E34" s="9">
        <f>E15/E18</f>
        <v>66.25</v>
      </c>
      <c r="F34" s="9">
        <f t="shared" ref="F34:S34" si="10">F15/F18</f>
        <v>66.794380587484042</v>
      </c>
      <c r="G34" s="9">
        <f t="shared" si="10"/>
        <v>67.01097482246611</v>
      </c>
      <c r="H34" s="9">
        <f t="shared" si="10"/>
        <v>74.333333333333329</v>
      </c>
      <c r="I34" s="9">
        <f t="shared" si="10"/>
        <v>74.507716870675893</v>
      </c>
      <c r="J34" s="9">
        <f t="shared" si="10"/>
        <v>73.411508044723206</v>
      </c>
      <c r="K34" s="9">
        <f t="shared" si="10"/>
        <v>67.267568018694718</v>
      </c>
      <c r="L34" s="9">
        <f t="shared" si="10"/>
        <v>71.937957875457883</v>
      </c>
      <c r="M34" s="9">
        <f>M15/M18</f>
        <v>76.495757677051799</v>
      </c>
      <c r="N34" s="9">
        <f t="shared" si="10"/>
        <v>60.27573974038539</v>
      </c>
      <c r="O34" s="9">
        <f t="shared" si="10"/>
        <v>65.028014222605321</v>
      </c>
      <c r="P34" s="9">
        <f t="shared" si="10"/>
        <v>73.013739334682271</v>
      </c>
      <c r="Q34" s="9">
        <f t="shared" si="10"/>
        <v>39.028673835125446</v>
      </c>
      <c r="R34" s="9">
        <f t="shared" si="10"/>
        <v>47.549600912200681</v>
      </c>
      <c r="S34" s="9">
        <f t="shared" si="10"/>
        <v>66.179504814305361</v>
      </c>
    </row>
    <row r="35" spans="4:19" s="9" customFormat="1" x14ac:dyDescent="0.2">
      <c r="D35" s="13" t="s">
        <v>44</v>
      </c>
      <c r="E35" s="9">
        <f>E15/E19</f>
        <v>76.811594202898561</v>
      </c>
      <c r="F35" s="9">
        <f t="shared" ref="F35:S35" si="11">F15/F19</f>
        <v>81.464174454828665</v>
      </c>
      <c r="G35" s="9">
        <f t="shared" si="11"/>
        <v>83.709677419354833</v>
      </c>
      <c r="H35" s="9">
        <f t="shared" si="11"/>
        <v>82.592592592592581</v>
      </c>
      <c r="I35" s="9">
        <f t="shared" si="11"/>
        <v>84.235860409145602</v>
      </c>
      <c r="J35" s="9">
        <f t="shared" si="11"/>
        <v>87.715868361029649</v>
      </c>
      <c r="K35" s="9">
        <f t="shared" si="11"/>
        <v>76.181474480151238</v>
      </c>
      <c r="L35" s="9">
        <f t="shared" si="11"/>
        <v>79.7373596396625</v>
      </c>
      <c r="M35" s="9">
        <f t="shared" si="11"/>
        <v>87.017182130584189</v>
      </c>
      <c r="N35" s="9">
        <f t="shared" si="11"/>
        <v>72.582524271844662</v>
      </c>
      <c r="O35" s="9">
        <f t="shared" si="11"/>
        <v>84.705263157894734</v>
      </c>
      <c r="P35" s="9">
        <f t="shared" si="11"/>
        <v>99.232692307692304</v>
      </c>
      <c r="Q35" s="9">
        <f t="shared" si="11"/>
        <v>61.174157303370784</v>
      </c>
      <c r="R35" s="9">
        <f t="shared" si="11"/>
        <v>85.804526748971199</v>
      </c>
      <c r="S35" s="9">
        <f t="shared" si="11"/>
        <v>107.75475923852184</v>
      </c>
    </row>
    <row r="36" spans="4:19" x14ac:dyDescent="0.2">
      <c r="D36" s="13" t="s">
        <v>45</v>
      </c>
      <c r="E36" s="9">
        <f>E15/E20</f>
        <v>92.441860465116278</v>
      </c>
      <c r="F36" s="9">
        <f t="shared" ref="F36:M36" si="12">F15/F20</f>
        <v>94.404332129963905</v>
      </c>
      <c r="G36" s="9">
        <f t="shared" si="12"/>
        <v>94.621695533272558</v>
      </c>
      <c r="H36" s="9">
        <f t="shared" si="12"/>
        <v>115.24547803617571</v>
      </c>
      <c r="I36" s="9">
        <f t="shared" si="12"/>
        <v>111.02299762093577</v>
      </c>
      <c r="J36" s="9">
        <f t="shared" si="12"/>
        <v>107.68</v>
      </c>
      <c r="K36" s="9">
        <f t="shared" si="12"/>
        <v>160.23856858846921</v>
      </c>
      <c r="L36" s="9">
        <f t="shared" si="12"/>
        <v>154.05074151244025</v>
      </c>
      <c r="M36" s="9">
        <f t="shared" si="12"/>
        <v>157.113606750636</v>
      </c>
      <c r="N36" s="9">
        <f>N15/N20</f>
        <v>165.8385093167702</v>
      </c>
      <c r="O36" s="9">
        <f t="shared" ref="O36:S36" si="13">O15/O20</f>
        <v>165.12311901504791</v>
      </c>
      <c r="P36" s="9">
        <f t="shared" si="13"/>
        <v>177.99586064160056</v>
      </c>
      <c r="Q36" s="9">
        <f t="shared" si="13"/>
        <v>145.57486631016044</v>
      </c>
      <c r="R36" s="9">
        <f t="shared" si="13"/>
        <v>172.31818181818181</v>
      </c>
      <c r="S36" s="9">
        <f t="shared" si="13"/>
        <v>202.15336134453781</v>
      </c>
    </row>
    <row r="68" spans="7:10" x14ac:dyDescent="0.2">
      <c r="H68" s="1" t="s">
        <v>13</v>
      </c>
      <c r="I68" s="8" t="s">
        <v>12</v>
      </c>
      <c r="J68" s="1" t="s">
        <v>11</v>
      </c>
    </row>
    <row r="69" spans="7:10" x14ac:dyDescent="0.2">
      <c r="G69" s="1" t="s">
        <v>10</v>
      </c>
      <c r="H69" s="7">
        <v>1075668977024</v>
      </c>
      <c r="I69" s="7">
        <v>3670331339330</v>
      </c>
      <c r="J69" s="7">
        <v>7353788915744</v>
      </c>
    </row>
    <row r="70" spans="7:10" x14ac:dyDescent="0.2">
      <c r="G70" s="1" t="s">
        <v>0</v>
      </c>
      <c r="H70" s="1">
        <v>1327</v>
      </c>
      <c r="J70" s="1">
        <v>8443</v>
      </c>
    </row>
  </sheetData>
  <mergeCells count="3">
    <mergeCell ref="D14:P14"/>
    <mergeCell ref="D22:P22"/>
    <mergeCell ref="D30:P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7D79-C3FC-E64F-BA03-62C66AB172FB}">
  <dimension ref="C7:S33"/>
  <sheetViews>
    <sheetView workbookViewId="0">
      <selection activeCell="Q10" sqref="Q10"/>
    </sheetView>
  </sheetViews>
  <sheetFormatPr baseColWidth="10" defaultRowHeight="16" x14ac:dyDescent="0.2"/>
  <sheetData>
    <row r="7" spans="3:19" x14ac:dyDescent="0.2">
      <c r="C7" s="14"/>
      <c r="D7" s="14"/>
      <c r="E7" s="20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3:19" x14ac:dyDescent="0.2">
      <c r="C8" s="14"/>
      <c r="D8" s="14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3:19" x14ac:dyDescent="0.2">
      <c r="C9" s="14"/>
      <c r="D9" s="14"/>
      <c r="E9" s="15" t="s">
        <v>24</v>
      </c>
      <c r="F9" s="15" t="s">
        <v>21</v>
      </c>
      <c r="G9" s="15" t="s">
        <v>22</v>
      </c>
      <c r="H9" s="15" t="s">
        <v>23</v>
      </c>
      <c r="I9" s="15" t="s">
        <v>25</v>
      </c>
      <c r="J9" s="15" t="s">
        <v>26</v>
      </c>
      <c r="K9" s="15" t="s">
        <v>27</v>
      </c>
      <c r="L9" s="15" t="s">
        <v>28</v>
      </c>
      <c r="M9" s="15" t="s">
        <v>29</v>
      </c>
      <c r="N9" s="15" t="s">
        <v>30</v>
      </c>
      <c r="O9" s="15" t="s">
        <v>31</v>
      </c>
      <c r="P9" s="15" t="s">
        <v>32</v>
      </c>
      <c r="Q9" s="15" t="s">
        <v>33</v>
      </c>
      <c r="R9" s="15" t="s">
        <v>34</v>
      </c>
      <c r="S9" s="15" t="s">
        <v>35</v>
      </c>
    </row>
    <row r="10" spans="3:19" x14ac:dyDescent="0.2">
      <c r="C10" s="14"/>
      <c r="D10" s="14" t="s">
        <v>46</v>
      </c>
      <c r="E10" s="16">
        <v>3.94</v>
      </c>
      <c r="F10" s="15">
        <v>14.41</v>
      </c>
      <c r="G10" s="16">
        <v>31.44</v>
      </c>
      <c r="H10" s="16">
        <v>6.75</v>
      </c>
      <c r="I10" s="16">
        <v>25.25</v>
      </c>
      <c r="J10" s="16">
        <v>56.99</v>
      </c>
      <c r="K10" s="16">
        <v>29.32</v>
      </c>
      <c r="L10" s="16">
        <v>116.73</v>
      </c>
      <c r="M10" s="16">
        <v>234.46</v>
      </c>
      <c r="N10" s="16">
        <v>60.18</v>
      </c>
      <c r="O10" s="16">
        <v>209.04</v>
      </c>
      <c r="P10" s="16">
        <v>429.33</v>
      </c>
      <c r="Q10" s="16">
        <v>89.25</v>
      </c>
      <c r="R10" s="16">
        <v>305.99</v>
      </c>
      <c r="S10" s="16">
        <v>623.74</v>
      </c>
    </row>
    <row r="11" spans="3:19" x14ac:dyDescent="0.2">
      <c r="C11" s="14"/>
      <c r="D11" s="14" t="s">
        <v>47</v>
      </c>
      <c r="E11" s="16">
        <v>3.94</v>
      </c>
      <c r="F11" s="15">
        <v>14.98</v>
      </c>
      <c r="G11" s="16">
        <v>32.42</v>
      </c>
      <c r="H11" s="16">
        <v>6.9</v>
      </c>
      <c r="I11" s="16">
        <v>26.62</v>
      </c>
      <c r="J11" s="16">
        <v>59.07</v>
      </c>
      <c r="K11" s="16">
        <v>33.090000000000003</v>
      </c>
      <c r="L11" s="16">
        <v>117.86</v>
      </c>
      <c r="M11" s="16">
        <v>234.36</v>
      </c>
      <c r="N11" s="16">
        <v>62.82</v>
      </c>
      <c r="O11" s="16">
        <v>210.28</v>
      </c>
      <c r="P11" s="16">
        <v>428.8</v>
      </c>
      <c r="Q11" s="16">
        <v>88.92</v>
      </c>
      <c r="R11" s="16">
        <v>307.45999999999998</v>
      </c>
      <c r="S11" s="16">
        <v>623.39</v>
      </c>
    </row>
    <row r="12" spans="3:19" x14ac:dyDescent="0.2">
      <c r="C12" s="14"/>
      <c r="D12" s="14" t="s">
        <v>48</v>
      </c>
      <c r="E12" s="16">
        <v>3.88</v>
      </c>
      <c r="F12" s="15">
        <v>15.69</v>
      </c>
      <c r="G12" s="16">
        <v>31.17</v>
      </c>
      <c r="H12" s="16">
        <v>6.93</v>
      </c>
      <c r="I12" s="16">
        <v>26.79</v>
      </c>
      <c r="J12" s="16">
        <v>55.34</v>
      </c>
      <c r="K12" s="16">
        <v>33.119999999999997</v>
      </c>
      <c r="L12" s="16">
        <v>117</v>
      </c>
      <c r="M12" s="16">
        <v>238.08</v>
      </c>
      <c r="N12" s="16">
        <v>60.11</v>
      </c>
      <c r="O12" s="16">
        <v>209.61</v>
      </c>
      <c r="P12" s="16">
        <v>423.75</v>
      </c>
      <c r="Q12" s="16">
        <v>89.83</v>
      </c>
      <c r="R12" s="16">
        <v>310.16000000000003</v>
      </c>
      <c r="S12" s="16">
        <v>624.95000000000005</v>
      </c>
    </row>
    <row r="13" spans="3:19" x14ac:dyDescent="0.2">
      <c r="C13" s="14"/>
      <c r="D13" s="14"/>
      <c r="E13" s="17">
        <f>SUM(E10:E12)/3</f>
        <v>3.92</v>
      </c>
      <c r="F13" s="17">
        <f>SUM(F10:F12)/3</f>
        <v>15.026666666666666</v>
      </c>
      <c r="G13" s="17">
        <f t="shared" ref="G13:S13" si="0">SUM(G10:G12)/3</f>
        <v>31.676666666666666</v>
      </c>
      <c r="H13" s="17">
        <f t="shared" si="0"/>
        <v>6.8599999999999994</v>
      </c>
      <c r="I13" s="17">
        <f t="shared" si="0"/>
        <v>26.22</v>
      </c>
      <c r="J13" s="17">
        <f t="shared" si="0"/>
        <v>57.133333333333333</v>
      </c>
      <c r="K13" s="17">
        <f t="shared" si="0"/>
        <v>31.843333333333334</v>
      </c>
      <c r="L13" s="17">
        <f t="shared" si="0"/>
        <v>117.19666666666667</v>
      </c>
      <c r="M13" s="17">
        <f t="shared" si="0"/>
        <v>235.63333333333335</v>
      </c>
      <c r="N13" s="16">
        <f t="shared" si="0"/>
        <v>61.036666666666669</v>
      </c>
      <c r="O13" s="17">
        <f t="shared" si="0"/>
        <v>209.64333333333335</v>
      </c>
      <c r="P13" s="17">
        <f t="shared" si="0"/>
        <v>427.29333333333335</v>
      </c>
      <c r="Q13" s="17">
        <f t="shared" si="0"/>
        <v>89.333333333333329</v>
      </c>
      <c r="R13" s="17">
        <f t="shared" si="0"/>
        <v>307.87000000000006</v>
      </c>
      <c r="S13" s="17">
        <f t="shared" si="0"/>
        <v>624.02666666666676</v>
      </c>
    </row>
    <row r="14" spans="3:19" x14ac:dyDescent="0.2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33" spans="5:19" x14ac:dyDescent="0.2">
      <c r="E33">
        <v>0</v>
      </c>
      <c r="F33">
        <v>0</v>
      </c>
      <c r="G33">
        <v>0</v>
      </c>
      <c r="H33">
        <v>6.8599999999999994</v>
      </c>
      <c r="I33">
        <v>26.22</v>
      </c>
      <c r="J33">
        <v>38.686666666666667</v>
      </c>
      <c r="K33">
        <v>31.843333333333334</v>
      </c>
      <c r="L33">
        <v>117.19666666666667</v>
      </c>
      <c r="M33">
        <v>235.63333333333335</v>
      </c>
      <c r="N33">
        <v>61.036666666666669</v>
      </c>
      <c r="O33">
        <v>209.64333333333335</v>
      </c>
      <c r="P33">
        <v>427.29333333333335</v>
      </c>
      <c r="Q33">
        <v>89.333333333333329</v>
      </c>
      <c r="R33">
        <v>307.87000000000006</v>
      </c>
      <c r="S33">
        <v>624.02666666666676</v>
      </c>
    </row>
  </sheetData>
  <mergeCells count="1">
    <mergeCell ref="E7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DC1-7EFF-8B4B-9430-87D8724819F8}">
  <dimension ref="B6:Q41"/>
  <sheetViews>
    <sheetView workbookViewId="0">
      <selection activeCell="A6" sqref="A6:Q15"/>
    </sheetView>
  </sheetViews>
  <sheetFormatPr baseColWidth="10" defaultColWidth="8.83203125" defaultRowHeight="16" x14ac:dyDescent="0.2"/>
  <cols>
    <col min="1" max="16384" width="8.83203125" style="14"/>
  </cols>
  <sheetData>
    <row r="6" spans="2:17" x14ac:dyDescent="0.2">
      <c r="C6" s="20" t="s">
        <v>52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2:17" x14ac:dyDescent="0.2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2:17" x14ac:dyDescent="0.2">
      <c r="C8" s="15" t="s">
        <v>24</v>
      </c>
      <c r="D8" s="15" t="s">
        <v>21</v>
      </c>
      <c r="E8" s="15" t="s">
        <v>22</v>
      </c>
      <c r="F8" s="15" t="s">
        <v>23</v>
      </c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5" t="s">
        <v>31</v>
      </c>
      <c r="N8" s="15" t="s">
        <v>32</v>
      </c>
      <c r="O8" s="15" t="s">
        <v>33</v>
      </c>
      <c r="P8" s="15" t="s">
        <v>34</v>
      </c>
      <c r="Q8" s="15" t="s">
        <v>35</v>
      </c>
    </row>
    <row r="9" spans="2:17" x14ac:dyDescent="0.2">
      <c r="B9" s="14" t="s">
        <v>46</v>
      </c>
      <c r="C9" s="16">
        <v>0.73</v>
      </c>
      <c r="D9" s="15">
        <v>2.31</v>
      </c>
      <c r="E9" s="16">
        <v>4.58</v>
      </c>
      <c r="F9" s="16">
        <v>1.56</v>
      </c>
      <c r="G9" s="16">
        <v>4.97</v>
      </c>
      <c r="H9" s="16">
        <v>9.67</v>
      </c>
      <c r="I9" s="16">
        <v>9.06</v>
      </c>
      <c r="J9" s="16">
        <v>33.369999999999997</v>
      </c>
      <c r="K9" s="16">
        <v>62.3</v>
      </c>
      <c r="L9" s="16">
        <v>16.02</v>
      </c>
      <c r="M9" s="16">
        <v>59.26</v>
      </c>
      <c r="N9" s="16">
        <v>110.56</v>
      </c>
      <c r="O9" s="16">
        <v>28.8</v>
      </c>
      <c r="P9" s="16">
        <v>95.16</v>
      </c>
      <c r="Q9" s="16">
        <v>185.9</v>
      </c>
    </row>
    <row r="10" spans="2:17" x14ac:dyDescent="0.2">
      <c r="B10" s="14" t="s">
        <v>47</v>
      </c>
      <c r="C10" s="16">
        <v>0.73</v>
      </c>
      <c r="D10" s="15">
        <v>2.3199999999999998</v>
      </c>
      <c r="E10" s="16">
        <v>4.5</v>
      </c>
      <c r="F10" s="16">
        <v>1.56</v>
      </c>
      <c r="G10" s="16">
        <v>4.95</v>
      </c>
      <c r="H10" s="16">
        <v>9.77</v>
      </c>
      <c r="I10" s="16">
        <v>9.08</v>
      </c>
      <c r="J10" s="16">
        <v>32.25</v>
      </c>
      <c r="K10" s="16">
        <v>64.41</v>
      </c>
      <c r="L10" s="16">
        <v>16.899999999999999</v>
      </c>
      <c r="M10" s="16">
        <v>57.96</v>
      </c>
      <c r="N10" s="16">
        <v>113.8</v>
      </c>
      <c r="O10" s="16">
        <v>28.79</v>
      </c>
      <c r="P10" s="16">
        <v>95.77</v>
      </c>
      <c r="Q10" s="16">
        <v>188.66</v>
      </c>
    </row>
    <row r="11" spans="2:17" x14ac:dyDescent="0.2">
      <c r="B11" s="14" t="s">
        <v>48</v>
      </c>
      <c r="C11" s="16">
        <v>0.74</v>
      </c>
      <c r="D11" s="15">
        <v>2.2999999999999998</v>
      </c>
      <c r="E11" s="16">
        <v>4.5599999999999996</v>
      </c>
      <c r="F11" s="16">
        <v>1.5660000000000001</v>
      </c>
      <c r="G11" s="16">
        <v>4.95</v>
      </c>
      <c r="H11" s="16">
        <v>9.76</v>
      </c>
      <c r="I11" s="16">
        <v>9.0299999999999994</v>
      </c>
      <c r="J11" s="16">
        <v>32.369999999999997</v>
      </c>
      <c r="K11" s="16">
        <v>64.36</v>
      </c>
      <c r="L11" s="16">
        <v>17.09</v>
      </c>
      <c r="M11" s="16">
        <v>58.02</v>
      </c>
      <c r="N11" s="16">
        <v>114.36</v>
      </c>
      <c r="O11" s="16">
        <v>28.79</v>
      </c>
      <c r="P11" s="16">
        <v>96.03</v>
      </c>
      <c r="Q11" s="16">
        <v>188.73</v>
      </c>
    </row>
    <row r="12" spans="2:17" x14ac:dyDescent="0.2">
      <c r="B12" s="14" t="s">
        <v>49</v>
      </c>
      <c r="C12" s="16">
        <v>0.73</v>
      </c>
      <c r="D12" s="15">
        <v>2.29</v>
      </c>
      <c r="E12" s="16">
        <v>4.5199999999999996</v>
      </c>
      <c r="F12" s="16">
        <v>1.57</v>
      </c>
      <c r="G12" s="16">
        <v>4.9800000000000004</v>
      </c>
      <c r="H12" s="16">
        <v>9.65</v>
      </c>
      <c r="I12" s="16">
        <v>9.06</v>
      </c>
      <c r="J12" s="16">
        <v>32.39</v>
      </c>
      <c r="K12" s="16">
        <v>64.430000000000007</v>
      </c>
      <c r="L12" s="16">
        <v>17.11</v>
      </c>
      <c r="M12" s="16">
        <v>57.98</v>
      </c>
      <c r="N12" s="16">
        <v>114.07</v>
      </c>
      <c r="O12" s="16">
        <v>28.77</v>
      </c>
      <c r="P12" s="16">
        <v>95.87</v>
      </c>
      <c r="Q12" s="16">
        <v>188.77</v>
      </c>
    </row>
    <row r="13" spans="2:17" x14ac:dyDescent="0.2">
      <c r="B13" s="14" t="s">
        <v>50</v>
      </c>
      <c r="C13" s="16">
        <v>0.73</v>
      </c>
      <c r="D13" s="15">
        <v>2.2999999999999998</v>
      </c>
      <c r="E13" s="16">
        <v>4.5</v>
      </c>
      <c r="F13" s="16">
        <v>1.5660000000000001</v>
      </c>
      <c r="G13" s="16">
        <v>4.97</v>
      </c>
      <c r="H13" s="16">
        <v>9.69</v>
      </c>
      <c r="I13" s="16">
        <v>9.0399999999999991</v>
      </c>
      <c r="J13" s="16">
        <v>32.43</v>
      </c>
      <c r="K13" s="16">
        <v>64.45</v>
      </c>
      <c r="L13" s="16">
        <v>17.07</v>
      </c>
      <c r="M13" s="16">
        <v>58.09</v>
      </c>
      <c r="N13" s="16">
        <v>114.9</v>
      </c>
      <c r="O13" s="16">
        <v>28.77</v>
      </c>
      <c r="P13" s="16">
        <v>95.89</v>
      </c>
      <c r="Q13" s="16">
        <v>188.7</v>
      </c>
    </row>
    <row r="14" spans="2:17" x14ac:dyDescent="0.2">
      <c r="C14" s="17">
        <f>SUM(C9:C13)/5</f>
        <v>0.73199999999999998</v>
      </c>
      <c r="D14" s="17">
        <f t="shared" ref="D14:Q14" si="0">SUM(D9:D13)/5</f>
        <v>2.3039999999999998</v>
      </c>
      <c r="E14" s="17">
        <f t="shared" si="0"/>
        <v>4.532</v>
      </c>
      <c r="F14" s="17">
        <f t="shared" si="0"/>
        <v>1.5644</v>
      </c>
      <c r="G14" s="17">
        <f t="shared" si="0"/>
        <v>4.9640000000000004</v>
      </c>
      <c r="H14" s="17">
        <f t="shared" si="0"/>
        <v>9.7079999999999984</v>
      </c>
      <c r="I14" s="17">
        <f t="shared" si="0"/>
        <v>9.0540000000000003</v>
      </c>
      <c r="J14" s="17">
        <f t="shared" si="0"/>
        <v>32.561999999999998</v>
      </c>
      <c r="K14" s="17">
        <f t="shared" si="0"/>
        <v>63.989999999999995</v>
      </c>
      <c r="L14" s="17">
        <f t="shared" si="0"/>
        <v>16.838000000000001</v>
      </c>
      <c r="M14" s="17">
        <f t="shared" si="0"/>
        <v>58.262</v>
      </c>
      <c r="N14" s="17">
        <f t="shared" si="0"/>
        <v>113.53800000000001</v>
      </c>
      <c r="O14" s="17">
        <f t="shared" si="0"/>
        <v>28.783999999999999</v>
      </c>
      <c r="P14" s="17">
        <f t="shared" si="0"/>
        <v>95.744</v>
      </c>
      <c r="Q14" s="17">
        <f t="shared" si="0"/>
        <v>188.15199999999999</v>
      </c>
    </row>
    <row r="20" spans="2:17" x14ac:dyDescent="0.2">
      <c r="C20" s="20" t="s">
        <v>53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2:17" x14ac:dyDescent="0.2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2:17" x14ac:dyDescent="0.2">
      <c r="C22" s="15" t="s">
        <v>24</v>
      </c>
      <c r="D22" s="15" t="s">
        <v>21</v>
      </c>
      <c r="E22" s="15" t="s">
        <v>22</v>
      </c>
      <c r="F22" s="15" t="s">
        <v>23</v>
      </c>
      <c r="G22" s="15" t="s">
        <v>25</v>
      </c>
      <c r="H22" s="15" t="s">
        <v>26</v>
      </c>
      <c r="I22" s="15" t="s">
        <v>27</v>
      </c>
      <c r="J22" s="15" t="s">
        <v>28</v>
      </c>
      <c r="K22" s="15" t="s">
        <v>29</v>
      </c>
      <c r="L22" s="15" t="s">
        <v>30</v>
      </c>
      <c r="M22" s="15" t="s">
        <v>31</v>
      </c>
      <c r="N22" s="15" t="s">
        <v>32</v>
      </c>
      <c r="O22" s="15" t="s">
        <v>33</v>
      </c>
      <c r="P22" s="15" t="s">
        <v>34</v>
      </c>
      <c r="Q22" s="15" t="s">
        <v>35</v>
      </c>
    </row>
    <row r="23" spans="2:17" x14ac:dyDescent="0.2">
      <c r="B23" s="14" t="s">
        <v>46</v>
      </c>
      <c r="C23" s="18">
        <v>0.74</v>
      </c>
      <c r="D23" s="15">
        <v>2.3199999999999998</v>
      </c>
      <c r="E23" s="18">
        <v>4.55</v>
      </c>
      <c r="F23" s="18">
        <v>1.57</v>
      </c>
      <c r="G23" s="18">
        <v>4.97</v>
      </c>
      <c r="H23" s="18">
        <v>9.73</v>
      </c>
      <c r="I23" s="18">
        <v>9.15</v>
      </c>
      <c r="J23" s="18">
        <v>30.93</v>
      </c>
      <c r="K23" s="18">
        <v>63.51</v>
      </c>
      <c r="L23" s="18">
        <v>16.91</v>
      </c>
      <c r="M23" s="18">
        <v>57.65</v>
      </c>
      <c r="N23" s="18">
        <v>113.97</v>
      </c>
      <c r="O23" s="18">
        <v>27.18</v>
      </c>
      <c r="P23" s="18">
        <v>97.48</v>
      </c>
      <c r="Q23" s="18">
        <v>188.5</v>
      </c>
    </row>
    <row r="24" spans="2:17" x14ac:dyDescent="0.2">
      <c r="B24" s="14" t="s">
        <v>47</v>
      </c>
      <c r="C24" s="18">
        <v>0.74</v>
      </c>
      <c r="D24" s="15">
        <v>2.3199999999999998</v>
      </c>
      <c r="E24" s="18">
        <v>4.53</v>
      </c>
      <c r="F24" s="18">
        <v>1.57</v>
      </c>
      <c r="G24" s="18">
        <v>4.9800000000000004</v>
      </c>
      <c r="H24" s="18">
        <v>9.7100000000000009</v>
      </c>
      <c r="I24" s="18">
        <v>9.14</v>
      </c>
      <c r="J24" s="18">
        <v>33</v>
      </c>
      <c r="K24" s="18">
        <v>65.62</v>
      </c>
      <c r="L24" s="18">
        <v>17.52</v>
      </c>
      <c r="M24" s="18">
        <v>59.11</v>
      </c>
      <c r="N24" s="18">
        <v>116.6</v>
      </c>
      <c r="O24" s="18">
        <v>29.36</v>
      </c>
      <c r="P24" s="18">
        <v>97.96</v>
      </c>
      <c r="Q24" s="18">
        <v>190.04</v>
      </c>
    </row>
    <row r="25" spans="2:17" x14ac:dyDescent="0.2">
      <c r="B25" s="14" t="s">
        <v>48</v>
      </c>
      <c r="C25" s="18">
        <v>0.74</v>
      </c>
      <c r="D25" s="15">
        <v>2.33</v>
      </c>
      <c r="E25" s="18">
        <v>4.54</v>
      </c>
      <c r="F25" s="18">
        <v>1.58</v>
      </c>
      <c r="G25" s="18">
        <v>4.99</v>
      </c>
      <c r="H25" s="18">
        <v>9.69</v>
      </c>
      <c r="I25" s="18">
        <v>9.14</v>
      </c>
      <c r="J25" s="18">
        <v>33.08</v>
      </c>
      <c r="K25" s="18">
        <v>65.760000000000005</v>
      </c>
      <c r="L25" s="18">
        <v>17.46</v>
      </c>
      <c r="M25" s="18">
        <v>59.24</v>
      </c>
      <c r="N25" s="18">
        <v>116.6</v>
      </c>
      <c r="O25" s="18">
        <v>29.46</v>
      </c>
      <c r="P25" s="18">
        <v>97.91</v>
      </c>
      <c r="Q25" s="18">
        <v>192.89</v>
      </c>
    </row>
    <row r="26" spans="2:17" x14ac:dyDescent="0.2">
      <c r="B26" s="14" t="s">
        <v>49</v>
      </c>
      <c r="C26" s="18">
        <v>0.74</v>
      </c>
      <c r="D26" s="15">
        <v>2.3199999999999998</v>
      </c>
      <c r="E26" s="18">
        <v>4.57</v>
      </c>
      <c r="F26" s="18">
        <v>1.59</v>
      </c>
      <c r="G26" s="18">
        <v>4.9800000000000004</v>
      </c>
      <c r="H26" s="18">
        <v>9.74</v>
      </c>
      <c r="I26" s="18">
        <v>9.2100000000000009</v>
      </c>
      <c r="J26" s="18">
        <v>33.119999999999997</v>
      </c>
      <c r="K26" s="18">
        <v>65.599999999999994</v>
      </c>
      <c r="L26" s="18">
        <v>17.440000000000001</v>
      </c>
      <c r="M26" s="18">
        <v>59.2</v>
      </c>
      <c r="N26" s="18">
        <v>116.6</v>
      </c>
      <c r="O26" s="18">
        <v>29.47</v>
      </c>
      <c r="P26" s="18">
        <v>97.96</v>
      </c>
      <c r="Q26" s="18">
        <v>192.67</v>
      </c>
    </row>
    <row r="27" spans="2:17" x14ac:dyDescent="0.2">
      <c r="B27" s="14" t="s">
        <v>50</v>
      </c>
      <c r="C27" s="18">
        <v>0.74</v>
      </c>
      <c r="D27" s="15">
        <v>2.31</v>
      </c>
      <c r="E27" s="18">
        <v>4.54</v>
      </c>
      <c r="F27" s="18">
        <v>1.58</v>
      </c>
      <c r="G27" s="18">
        <v>5.0199999999999996</v>
      </c>
      <c r="H27" s="18">
        <v>9.9</v>
      </c>
      <c r="I27" s="18">
        <v>9.31</v>
      </c>
      <c r="J27" s="18">
        <v>33.08</v>
      </c>
      <c r="K27" s="18">
        <v>65.8</v>
      </c>
      <c r="L27" s="18">
        <v>16.05</v>
      </c>
      <c r="M27" s="18">
        <v>59.18</v>
      </c>
      <c r="N27" s="18">
        <v>116.81</v>
      </c>
      <c r="O27" s="18">
        <v>29.45</v>
      </c>
      <c r="P27" s="18">
        <v>97.99</v>
      </c>
      <c r="Q27" s="18">
        <v>192.68</v>
      </c>
    </row>
    <row r="28" spans="2:17" x14ac:dyDescent="0.2">
      <c r="C28" s="18">
        <f>SUM(C23:C27)/5</f>
        <v>0.74</v>
      </c>
      <c r="D28" s="18">
        <f t="shared" ref="D28:Q28" si="1">SUM(D23:D27)/5</f>
        <v>2.3199999999999998</v>
      </c>
      <c r="E28" s="18">
        <f t="shared" si="1"/>
        <v>4.5460000000000003</v>
      </c>
      <c r="F28" s="18">
        <f t="shared" si="1"/>
        <v>1.5780000000000001</v>
      </c>
      <c r="G28" s="18">
        <f t="shared" si="1"/>
        <v>4.9880000000000004</v>
      </c>
      <c r="H28" s="18">
        <f t="shared" si="1"/>
        <v>9.7540000000000013</v>
      </c>
      <c r="I28" s="18">
        <f t="shared" si="1"/>
        <v>9.1900000000000013</v>
      </c>
      <c r="J28" s="18">
        <f t="shared" si="1"/>
        <v>32.641999999999996</v>
      </c>
      <c r="K28" s="18">
        <f t="shared" si="1"/>
        <v>65.25800000000001</v>
      </c>
      <c r="L28" s="18">
        <f t="shared" si="1"/>
        <v>17.076000000000001</v>
      </c>
      <c r="M28" s="18">
        <f t="shared" si="1"/>
        <v>58.875999999999998</v>
      </c>
      <c r="N28" s="18">
        <f t="shared" si="1"/>
        <v>116.11599999999999</v>
      </c>
      <c r="O28" s="18">
        <f t="shared" si="1"/>
        <v>28.983999999999998</v>
      </c>
      <c r="P28" s="18">
        <f t="shared" si="1"/>
        <v>97.86</v>
      </c>
      <c r="Q28" s="18">
        <f t="shared" si="1"/>
        <v>191.35599999999999</v>
      </c>
    </row>
    <row r="33" spans="2:17" x14ac:dyDescent="0.2">
      <c r="C33" s="20" t="s">
        <v>51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2:17" x14ac:dyDescent="0.2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2:17" x14ac:dyDescent="0.2">
      <c r="C35" s="15" t="s">
        <v>24</v>
      </c>
      <c r="D35" s="15" t="s">
        <v>21</v>
      </c>
      <c r="E35" s="15" t="s">
        <v>22</v>
      </c>
      <c r="F35" s="15" t="s">
        <v>23</v>
      </c>
      <c r="G35" s="15" t="s">
        <v>25</v>
      </c>
      <c r="H35" s="15" t="s">
        <v>26</v>
      </c>
      <c r="I35" s="15" t="s">
        <v>27</v>
      </c>
      <c r="J35" s="15" t="s">
        <v>28</v>
      </c>
      <c r="K35" s="15" t="s">
        <v>29</v>
      </c>
      <c r="L35" s="15" t="s">
        <v>30</v>
      </c>
      <c r="M35" s="15" t="s">
        <v>31</v>
      </c>
      <c r="N35" s="15" t="s">
        <v>32</v>
      </c>
      <c r="O35" s="15" t="s">
        <v>33</v>
      </c>
      <c r="P35" s="15" t="s">
        <v>34</v>
      </c>
      <c r="Q35" s="15" t="s">
        <v>35</v>
      </c>
    </row>
    <row r="36" spans="2:17" x14ac:dyDescent="0.2">
      <c r="B36" s="14" t="s">
        <v>46</v>
      </c>
      <c r="C36" s="16">
        <v>0.76</v>
      </c>
      <c r="D36" s="15">
        <v>2.33</v>
      </c>
      <c r="E36" s="16">
        <v>4.57</v>
      </c>
      <c r="F36" s="16">
        <v>1.57</v>
      </c>
      <c r="G36" s="16">
        <v>4.9000000000000004</v>
      </c>
      <c r="H36" s="16">
        <v>9.56</v>
      </c>
      <c r="I36" s="16">
        <v>9.09</v>
      </c>
      <c r="J36" s="16">
        <v>31.68</v>
      </c>
      <c r="K36" s="16">
        <v>61.27</v>
      </c>
      <c r="L36" s="16">
        <v>16.149999999999999</v>
      </c>
      <c r="M36" s="16">
        <v>55.34</v>
      </c>
      <c r="N36" s="16">
        <v>143.13999999999999</v>
      </c>
      <c r="O36" s="16">
        <v>26.17</v>
      </c>
      <c r="P36" s="16">
        <v>100.4</v>
      </c>
      <c r="Q36" s="16">
        <v>283</v>
      </c>
    </row>
    <row r="37" spans="2:17" x14ac:dyDescent="0.2">
      <c r="B37" s="14" t="s">
        <v>47</v>
      </c>
      <c r="C37" s="16">
        <v>0.76</v>
      </c>
      <c r="D37" s="15">
        <v>2.34</v>
      </c>
      <c r="E37" s="16">
        <v>4.59</v>
      </c>
      <c r="F37" s="16">
        <v>1.57</v>
      </c>
      <c r="G37" s="16">
        <v>4.95</v>
      </c>
      <c r="H37" s="16">
        <v>9.57</v>
      </c>
      <c r="I37" s="16">
        <v>9.08</v>
      </c>
      <c r="J37" s="16">
        <v>31.67</v>
      </c>
      <c r="K37" s="16">
        <v>63.26</v>
      </c>
      <c r="L37" s="16">
        <v>16.73</v>
      </c>
      <c r="M37" s="16">
        <v>57.02</v>
      </c>
      <c r="N37" s="16">
        <v>143.88</v>
      </c>
      <c r="O37" s="16">
        <v>28.04</v>
      </c>
      <c r="P37" s="16">
        <v>102</v>
      </c>
      <c r="Q37" s="16">
        <v>289</v>
      </c>
    </row>
    <row r="38" spans="2:17" x14ac:dyDescent="0.2">
      <c r="B38" s="14" t="s">
        <v>48</v>
      </c>
      <c r="C38" s="16">
        <v>0.76</v>
      </c>
      <c r="D38" s="15">
        <v>2.36</v>
      </c>
      <c r="E38" s="16">
        <v>4.57</v>
      </c>
      <c r="F38" s="16">
        <v>1.56</v>
      </c>
      <c r="G38" s="16">
        <v>4.9400000000000004</v>
      </c>
      <c r="H38" s="16">
        <v>9.61</v>
      </c>
      <c r="I38" s="16">
        <v>9.07</v>
      </c>
      <c r="J38" s="16">
        <v>31.67</v>
      </c>
      <c r="K38" s="16">
        <v>63.19</v>
      </c>
      <c r="L38" s="16">
        <v>16.98</v>
      </c>
      <c r="M38" s="16">
        <v>57.24</v>
      </c>
      <c r="N38" s="16">
        <v>155.04</v>
      </c>
      <c r="O38" s="16">
        <v>28.44</v>
      </c>
      <c r="P38" s="16">
        <v>103.38</v>
      </c>
      <c r="Q38" s="16">
        <v>277</v>
      </c>
    </row>
    <row r="39" spans="2:17" x14ac:dyDescent="0.2">
      <c r="B39" s="14" t="s">
        <v>49</v>
      </c>
      <c r="C39" s="16">
        <v>0.75</v>
      </c>
      <c r="D39" s="15">
        <v>2.36</v>
      </c>
      <c r="E39" s="16">
        <v>4.59</v>
      </c>
      <c r="F39" s="16">
        <v>1.58</v>
      </c>
      <c r="G39" s="16">
        <v>4.9800000000000004</v>
      </c>
      <c r="H39" s="16">
        <v>9.6</v>
      </c>
      <c r="I39" s="16">
        <v>9.07</v>
      </c>
      <c r="J39" s="16">
        <v>31.83</v>
      </c>
      <c r="K39" s="16">
        <v>71.34</v>
      </c>
      <c r="L39" s="16">
        <v>16.93</v>
      </c>
      <c r="M39" s="16">
        <v>57.04</v>
      </c>
      <c r="N39" s="16">
        <v>150.96</v>
      </c>
      <c r="O39" s="16">
        <v>28.15</v>
      </c>
      <c r="P39" s="16">
        <v>104.98</v>
      </c>
      <c r="Q39" s="16">
        <v>283</v>
      </c>
    </row>
    <row r="40" spans="2:17" x14ac:dyDescent="0.2">
      <c r="B40" s="14" t="s">
        <v>50</v>
      </c>
      <c r="C40" s="16">
        <v>0.75</v>
      </c>
      <c r="D40" s="15">
        <v>2.36</v>
      </c>
      <c r="E40" s="16">
        <v>4.5599999999999996</v>
      </c>
      <c r="F40" s="16">
        <v>1.58</v>
      </c>
      <c r="G40" s="16">
        <v>4.96</v>
      </c>
      <c r="H40" s="16">
        <v>9.59</v>
      </c>
      <c r="I40" s="16">
        <v>9.06</v>
      </c>
      <c r="J40" s="16">
        <v>31.73</v>
      </c>
      <c r="K40" s="16">
        <v>53.24</v>
      </c>
      <c r="L40" s="16">
        <v>16.920000000000002</v>
      </c>
      <c r="M40" s="16">
        <v>57.09</v>
      </c>
      <c r="N40" s="16">
        <v>151.375</v>
      </c>
      <c r="O40" s="16">
        <v>28.2</v>
      </c>
      <c r="P40" s="16">
        <v>110.36</v>
      </c>
      <c r="Q40" s="16">
        <v>391</v>
      </c>
    </row>
    <row r="41" spans="2:17" x14ac:dyDescent="0.2">
      <c r="C41" s="17">
        <f>SUM(C36:C40)/5</f>
        <v>0.75600000000000001</v>
      </c>
      <c r="D41" s="17">
        <f t="shared" ref="D41:Q41" si="2">SUM(D36:D40)/5</f>
        <v>2.3499999999999996</v>
      </c>
      <c r="E41" s="17">
        <f t="shared" si="2"/>
        <v>4.5759999999999996</v>
      </c>
      <c r="F41" s="17">
        <f t="shared" si="2"/>
        <v>1.5720000000000001</v>
      </c>
      <c r="G41" s="17">
        <f t="shared" si="2"/>
        <v>4.9460000000000006</v>
      </c>
      <c r="H41" s="17">
        <f t="shared" si="2"/>
        <v>9.5860000000000021</v>
      </c>
      <c r="I41" s="17">
        <f t="shared" si="2"/>
        <v>9.0740000000000016</v>
      </c>
      <c r="J41" s="17">
        <f t="shared" si="2"/>
        <v>31.716000000000001</v>
      </c>
      <c r="K41" s="17">
        <f t="shared" si="2"/>
        <v>62.46</v>
      </c>
      <c r="L41" s="17">
        <f t="shared" si="2"/>
        <v>16.741999999999997</v>
      </c>
      <c r="M41" s="17">
        <f t="shared" si="2"/>
        <v>56.746000000000002</v>
      </c>
      <c r="N41" s="17">
        <f t="shared" si="2"/>
        <v>148.87899999999999</v>
      </c>
      <c r="O41" s="17">
        <f t="shared" si="2"/>
        <v>27.8</v>
      </c>
      <c r="P41" s="17">
        <f t="shared" si="2"/>
        <v>104.224</v>
      </c>
      <c r="Q41" s="17">
        <f t="shared" si="2"/>
        <v>304.60000000000002</v>
      </c>
    </row>
  </sheetData>
  <mergeCells count="3">
    <mergeCell ref="C6:Q7"/>
    <mergeCell ref="C20:Q21"/>
    <mergeCell ref="C33:Q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DE9B-E1FC-8847-8BD3-8AD781839626}">
  <dimension ref="C9:R17"/>
  <sheetViews>
    <sheetView workbookViewId="0">
      <selection activeCell="F17" sqref="F17"/>
    </sheetView>
  </sheetViews>
  <sheetFormatPr baseColWidth="10" defaultRowHeight="16" x14ac:dyDescent="0.2"/>
  <sheetData>
    <row r="9" spans="3:18" x14ac:dyDescent="0.2">
      <c r="C9" s="14"/>
      <c r="D9" s="20" t="s">
        <v>52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3:18" x14ac:dyDescent="0.2">
      <c r="C10" s="14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3:18" x14ac:dyDescent="0.2">
      <c r="C11" s="14"/>
      <c r="D11" s="15" t="s">
        <v>24</v>
      </c>
      <c r="E11" s="15" t="s">
        <v>21</v>
      </c>
      <c r="F11" s="15" t="s">
        <v>22</v>
      </c>
      <c r="G11" s="15" t="s">
        <v>23</v>
      </c>
      <c r="H11" s="15" t="s">
        <v>25</v>
      </c>
      <c r="I11" s="15" t="s">
        <v>26</v>
      </c>
      <c r="J11" s="15" t="s">
        <v>27</v>
      </c>
      <c r="K11" s="15" t="s">
        <v>28</v>
      </c>
      <c r="L11" s="15" t="s">
        <v>29</v>
      </c>
      <c r="M11" s="15" t="s">
        <v>30</v>
      </c>
      <c r="N11" s="15" t="s">
        <v>31</v>
      </c>
      <c r="O11" s="15" t="s">
        <v>32</v>
      </c>
      <c r="P11" s="15" t="s">
        <v>33</v>
      </c>
      <c r="Q11" s="15" t="s">
        <v>34</v>
      </c>
      <c r="R11" s="15" t="s">
        <v>35</v>
      </c>
    </row>
    <row r="12" spans="3:18" x14ac:dyDescent="0.2">
      <c r="C12" s="14" t="s">
        <v>46</v>
      </c>
      <c r="D12" s="18">
        <v>1.74</v>
      </c>
      <c r="E12" s="15">
        <v>5.62</v>
      </c>
      <c r="F12" s="18">
        <v>11.1</v>
      </c>
      <c r="G12" s="18">
        <v>3.87</v>
      </c>
      <c r="H12" s="18">
        <v>12.77</v>
      </c>
      <c r="I12" s="18">
        <v>25.19</v>
      </c>
      <c r="J12" s="18">
        <v>25.18</v>
      </c>
      <c r="K12" s="18">
        <v>81.569999999999993</v>
      </c>
      <c r="L12" s="18">
        <v>161.11000000000001</v>
      </c>
      <c r="M12" s="18">
        <v>45.04</v>
      </c>
      <c r="N12" s="18">
        <v>146.05000000000001</v>
      </c>
      <c r="O12" s="18">
        <v>289.2</v>
      </c>
      <c r="P12" s="18">
        <v>74.75</v>
      </c>
      <c r="Q12" s="18">
        <v>241</v>
      </c>
      <c r="R12" s="18">
        <v>479</v>
      </c>
    </row>
    <row r="13" spans="3:18" x14ac:dyDescent="0.2">
      <c r="C13" s="14" t="s">
        <v>47</v>
      </c>
      <c r="D13" s="18">
        <v>1.74</v>
      </c>
      <c r="E13" s="15">
        <v>5.62</v>
      </c>
      <c r="F13" s="18">
        <v>11.1</v>
      </c>
      <c r="G13" s="18">
        <v>3.95</v>
      </c>
      <c r="H13" s="18">
        <v>12.77</v>
      </c>
      <c r="I13" s="18">
        <v>25.2</v>
      </c>
      <c r="J13" s="18">
        <v>25.15</v>
      </c>
      <c r="K13" s="18">
        <v>81.62</v>
      </c>
      <c r="L13" s="18">
        <v>161.19</v>
      </c>
      <c r="M13" s="18">
        <v>45.03</v>
      </c>
      <c r="N13" s="18">
        <v>146.07</v>
      </c>
      <c r="O13" s="18">
        <v>289.63</v>
      </c>
      <c r="P13" s="18">
        <v>74.67</v>
      </c>
      <c r="Q13" s="18">
        <v>241</v>
      </c>
      <c r="R13" s="18">
        <v>479</v>
      </c>
    </row>
    <row r="14" spans="3:18" x14ac:dyDescent="0.2">
      <c r="C14" s="14" t="s">
        <v>48</v>
      </c>
      <c r="D14" s="18">
        <v>1.74</v>
      </c>
      <c r="E14" s="15">
        <v>5.63</v>
      </c>
      <c r="F14" s="18">
        <v>11.13</v>
      </c>
      <c r="G14" s="18">
        <v>3.93</v>
      </c>
      <c r="H14" s="18">
        <v>12.76</v>
      </c>
      <c r="I14" s="18">
        <v>25.19</v>
      </c>
      <c r="J14" s="18">
        <v>25.15</v>
      </c>
      <c r="K14" s="18">
        <v>81.66</v>
      </c>
      <c r="L14" s="18">
        <v>161.21</v>
      </c>
      <c r="M14" s="18">
        <v>45.07</v>
      </c>
      <c r="N14" s="18">
        <v>146</v>
      </c>
      <c r="O14" s="18">
        <v>289.70999999999998</v>
      </c>
      <c r="P14" s="18">
        <v>74.62</v>
      </c>
      <c r="Q14" s="18">
        <v>241</v>
      </c>
      <c r="R14" s="18">
        <v>479</v>
      </c>
    </row>
    <row r="15" spans="3:18" x14ac:dyDescent="0.2">
      <c r="C15" s="14" t="s">
        <v>49</v>
      </c>
      <c r="D15" s="18">
        <v>1.74</v>
      </c>
      <c r="E15" s="15">
        <v>5.62</v>
      </c>
      <c r="F15" s="18">
        <v>11.16</v>
      </c>
      <c r="G15" s="18">
        <v>3.93</v>
      </c>
      <c r="H15" s="18">
        <v>12.75</v>
      </c>
      <c r="I15" s="18">
        <v>25.2</v>
      </c>
      <c r="J15" s="18">
        <v>25.15</v>
      </c>
      <c r="K15" s="18">
        <v>81.540000000000006</v>
      </c>
      <c r="L15" s="18">
        <v>161.03</v>
      </c>
      <c r="M15" s="18">
        <v>45.03</v>
      </c>
      <c r="N15" s="18">
        <v>146</v>
      </c>
      <c r="O15" s="18">
        <v>289.77</v>
      </c>
      <c r="P15" s="18">
        <v>74.67</v>
      </c>
      <c r="Q15" s="18">
        <v>241</v>
      </c>
      <c r="R15" s="18">
        <v>482</v>
      </c>
    </row>
    <row r="16" spans="3:18" x14ac:dyDescent="0.2">
      <c r="C16" s="14" t="s">
        <v>50</v>
      </c>
      <c r="D16" s="18">
        <v>1.73</v>
      </c>
      <c r="E16" s="15">
        <v>5.61</v>
      </c>
      <c r="F16" s="18">
        <v>11.1</v>
      </c>
      <c r="G16" s="18">
        <v>3.92</v>
      </c>
      <c r="H16" s="18">
        <v>12.75</v>
      </c>
      <c r="I16" s="18">
        <v>25.19</v>
      </c>
      <c r="J16" s="18">
        <v>25.15</v>
      </c>
      <c r="K16" s="18">
        <v>81.569999999999993</v>
      </c>
      <c r="L16" s="18">
        <v>161.24</v>
      </c>
      <c r="M16" s="18">
        <v>45.02</v>
      </c>
      <c r="N16" s="18">
        <v>146</v>
      </c>
      <c r="O16" s="18">
        <v>289.32</v>
      </c>
      <c r="P16" s="18">
        <v>74.7</v>
      </c>
      <c r="Q16" s="18">
        <v>241</v>
      </c>
      <c r="R16" s="18">
        <v>481</v>
      </c>
    </row>
    <row r="17" spans="3:18" x14ac:dyDescent="0.2">
      <c r="C17" s="14"/>
      <c r="D17" s="18">
        <f>SUM(D12:D16)/5</f>
        <v>1.738</v>
      </c>
      <c r="E17" s="18">
        <f t="shared" ref="E17:R17" si="0">SUM(E12:E16)/5</f>
        <v>5.62</v>
      </c>
      <c r="F17" s="18">
        <f t="shared" si="0"/>
        <v>11.117999999999999</v>
      </c>
      <c r="G17" s="18">
        <f t="shared" si="0"/>
        <v>3.9200000000000004</v>
      </c>
      <c r="H17" s="18">
        <f t="shared" si="0"/>
        <v>12.76</v>
      </c>
      <c r="I17" s="18">
        <f t="shared" si="0"/>
        <v>25.193999999999999</v>
      </c>
      <c r="J17" s="18">
        <f t="shared" si="0"/>
        <v>25.155999999999999</v>
      </c>
      <c r="K17" s="18">
        <f t="shared" si="0"/>
        <v>81.591999999999999</v>
      </c>
      <c r="L17" s="18">
        <f t="shared" si="0"/>
        <v>161.15600000000001</v>
      </c>
      <c r="M17" s="18">
        <f t="shared" si="0"/>
        <v>45.037999999999997</v>
      </c>
      <c r="N17" s="18">
        <f t="shared" si="0"/>
        <v>146.024</v>
      </c>
      <c r="O17" s="18">
        <f t="shared" si="0"/>
        <v>289.52599999999995</v>
      </c>
      <c r="P17" s="18">
        <f t="shared" si="0"/>
        <v>74.682000000000002</v>
      </c>
      <c r="Q17" s="18">
        <f t="shared" si="0"/>
        <v>241</v>
      </c>
      <c r="R17" s="18">
        <f t="shared" si="0"/>
        <v>480</v>
      </c>
    </row>
  </sheetData>
  <mergeCells count="1">
    <mergeCell ref="D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AFE0-844A-DD4C-8A38-6AE8ADE54A7C}">
  <dimension ref="B1:S41"/>
  <sheetViews>
    <sheetView topLeftCell="A31" workbookViewId="0">
      <selection activeCell="Q24" sqref="Q24"/>
    </sheetView>
  </sheetViews>
  <sheetFormatPr baseColWidth="10" defaultRowHeight="16" x14ac:dyDescent="0.2"/>
  <cols>
    <col min="2" max="2" width="25.6640625" customWidth="1"/>
  </cols>
  <sheetData>
    <row r="1" spans="2:17" s="1" customFormat="1" x14ac:dyDescent="0.2">
      <c r="C1" s="2" t="s">
        <v>24</v>
      </c>
      <c r="D1" s="2" t="s">
        <v>21</v>
      </c>
      <c r="E1" s="2" t="s">
        <v>22</v>
      </c>
      <c r="F1" s="2" t="s">
        <v>23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</row>
    <row r="2" spans="2:17" s="1" customFormat="1" x14ac:dyDescent="0.2">
      <c r="B2" s="1" t="s">
        <v>1</v>
      </c>
      <c r="C2" s="1">
        <v>134901677524</v>
      </c>
      <c r="D2" s="1">
        <v>460411736830</v>
      </c>
      <c r="E2" s="1">
        <v>922558654244</v>
      </c>
      <c r="F2" s="1">
        <v>342743649232</v>
      </c>
      <c r="G2" s="1">
        <v>1169616987250</v>
      </c>
      <c r="H2" s="1">
        <v>2343521559888</v>
      </c>
      <c r="I2" s="1">
        <v>2735342226384</v>
      </c>
      <c r="J2" s="1">
        <v>9332776608882</v>
      </c>
      <c r="K2" s="1">
        <v>18698449061200</v>
      </c>
      <c r="L2" s="1">
        <v>4973385793024</v>
      </c>
      <c r="M2" s="1">
        <v>16968278059330</v>
      </c>
      <c r="N2" s="1">
        <v>33995932347744</v>
      </c>
      <c r="O2" s="1">
        <v>8591175451024</v>
      </c>
      <c r="P2" s="1">
        <v>29310819169330</v>
      </c>
      <c r="Q2" s="1">
        <v>58723639313744</v>
      </c>
    </row>
    <row r="3" spans="2:17" s="1" customFormat="1" x14ac:dyDescent="0.2"/>
    <row r="4" spans="2:17" s="1" customFormat="1" x14ac:dyDescent="0.2"/>
    <row r="5" spans="2:17" s="1" customFormat="1" x14ac:dyDescent="0.2">
      <c r="B5" s="1" t="s">
        <v>2</v>
      </c>
      <c r="C5" s="3">
        <f>C2/1000000000</f>
        <v>134.90167752400001</v>
      </c>
      <c r="D5" s="3">
        <f t="shared" ref="D5:Q5" si="0">D2/1000000000</f>
        <v>460.41173683</v>
      </c>
      <c r="E5" s="3">
        <f t="shared" si="0"/>
        <v>922.55865424399997</v>
      </c>
      <c r="F5" s="3">
        <f t="shared" si="0"/>
        <v>342.743649232</v>
      </c>
      <c r="G5" s="3">
        <f t="shared" si="0"/>
        <v>1169.61698725</v>
      </c>
      <c r="H5" s="3">
        <f t="shared" si="0"/>
        <v>2343.521559888</v>
      </c>
      <c r="I5" s="3">
        <f t="shared" si="0"/>
        <v>2735.3422263839998</v>
      </c>
      <c r="J5" s="3">
        <f t="shared" si="0"/>
        <v>9332.7766088820008</v>
      </c>
      <c r="K5" s="3">
        <f t="shared" si="0"/>
        <v>18698.449061200001</v>
      </c>
      <c r="L5" s="3">
        <f t="shared" si="0"/>
        <v>4973.3857930240001</v>
      </c>
      <c r="M5" s="3">
        <f t="shared" si="0"/>
        <v>16968.278059330001</v>
      </c>
      <c r="N5" s="3">
        <f t="shared" si="0"/>
        <v>33995.932347743998</v>
      </c>
      <c r="O5" s="3">
        <f t="shared" si="0"/>
        <v>8591.1754510240007</v>
      </c>
      <c r="P5" s="3">
        <f t="shared" si="0"/>
        <v>29310.81916933</v>
      </c>
      <c r="Q5" s="3">
        <f t="shared" si="0"/>
        <v>58723.639313744003</v>
      </c>
    </row>
    <row r="6" spans="2:17" s="1" customFormat="1" x14ac:dyDescent="0.2"/>
    <row r="7" spans="2:17" s="1" customFormat="1" ht="25" x14ac:dyDescent="0.25">
      <c r="B7" s="19" t="s">
        <v>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2:17" s="1" customFormat="1" x14ac:dyDescent="0.2">
      <c r="B8" s="1" t="s">
        <v>0</v>
      </c>
      <c r="C8" s="3">
        <v>159</v>
      </c>
      <c r="D8" s="3">
        <v>523</v>
      </c>
      <c r="E8" s="3">
        <v>1038</v>
      </c>
      <c r="F8" s="3">
        <v>446</v>
      </c>
      <c r="G8" s="3">
        <v>1400</v>
      </c>
      <c r="H8" s="3">
        <v>2692</v>
      </c>
      <c r="I8" s="3">
        <v>4030</v>
      </c>
      <c r="J8" s="3">
        <v>12569</v>
      </c>
      <c r="K8" s="3">
        <v>25322</v>
      </c>
      <c r="L8" s="3">
        <v>7476</v>
      </c>
      <c r="M8" s="3">
        <v>24141</v>
      </c>
      <c r="N8" s="3">
        <v>51601</v>
      </c>
      <c r="O8" s="1">
        <v>10889</v>
      </c>
      <c r="P8" s="1">
        <v>41701</v>
      </c>
      <c r="Q8" s="1">
        <v>96225</v>
      </c>
    </row>
    <row r="9" spans="2:17" s="1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7" s="1" customFormat="1" x14ac:dyDescent="0.2">
      <c r="B10" s="1" t="s">
        <v>5</v>
      </c>
      <c r="C10" s="3">
        <v>1.75</v>
      </c>
      <c r="D10" s="3">
        <v>5.6</v>
      </c>
      <c r="E10" s="4">
        <v>12.4</v>
      </c>
      <c r="F10" s="3">
        <v>3.96</v>
      </c>
      <c r="G10" s="3">
        <v>16.62</v>
      </c>
      <c r="H10" s="3">
        <v>25.3</v>
      </c>
      <c r="I10" s="3">
        <v>25.5</v>
      </c>
      <c r="J10" s="3">
        <v>82.25</v>
      </c>
      <c r="K10" s="3">
        <v>163</v>
      </c>
      <c r="L10" s="3">
        <v>45.5</v>
      </c>
      <c r="M10" s="3">
        <v>146</v>
      </c>
      <c r="N10" s="3">
        <v>290</v>
      </c>
      <c r="O10" s="1">
        <v>75</v>
      </c>
      <c r="P10" s="1">
        <v>242</v>
      </c>
      <c r="Q10" s="1">
        <v>482</v>
      </c>
    </row>
    <row r="11" spans="2:17" s="1" customFormat="1" x14ac:dyDescent="0.2"/>
    <row r="12" spans="2:17" s="1" customFormat="1" ht="25" x14ac:dyDescent="0.25">
      <c r="B12" s="19" t="s">
        <v>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7" s="1" customFormat="1" x14ac:dyDescent="0.2">
      <c r="B13" s="1" t="s">
        <v>15</v>
      </c>
      <c r="C13" s="1">
        <f t="shared" ref="C13:Q13" si="1">C5/C8</f>
        <v>0.84843822342138364</v>
      </c>
      <c r="D13" s="1">
        <f t="shared" si="1"/>
        <v>0.88032836869980879</v>
      </c>
      <c r="E13" s="1">
        <f t="shared" si="1"/>
        <v>0.88878483067822733</v>
      </c>
      <c r="F13" s="1">
        <f t="shared" si="1"/>
        <v>0.76848351845739904</v>
      </c>
      <c r="G13" s="1">
        <f t="shared" si="1"/>
        <v>0.83544070517857139</v>
      </c>
      <c r="H13" s="1">
        <f t="shared" si="1"/>
        <v>0.87055035657057944</v>
      </c>
      <c r="I13" s="1">
        <f t="shared" si="1"/>
        <v>0.67874496932605455</v>
      </c>
      <c r="J13" s="1">
        <f t="shared" si="1"/>
        <v>0.74252339954507129</v>
      </c>
      <c r="K13" s="1">
        <f t="shared" si="1"/>
        <v>0.73842702239949454</v>
      </c>
      <c r="L13" s="1">
        <f t="shared" si="1"/>
        <v>0.66524689580310326</v>
      </c>
      <c r="M13" s="1">
        <f t="shared" si="1"/>
        <v>0.70288215315562741</v>
      </c>
      <c r="N13" s="1">
        <f t="shared" si="1"/>
        <v>0.65882313032197048</v>
      </c>
      <c r="O13" s="1">
        <f t="shared" si="1"/>
        <v>0.78897744981394069</v>
      </c>
      <c r="P13" s="1">
        <f t="shared" si="1"/>
        <v>0.7028804865430085</v>
      </c>
      <c r="Q13" s="1">
        <f t="shared" si="1"/>
        <v>0.61027424592095614</v>
      </c>
    </row>
    <row r="14" spans="2:17" s="9" customFormat="1" x14ac:dyDescent="0.2">
      <c r="B14" s="9" t="s">
        <v>14</v>
      </c>
      <c r="C14" s="9">
        <f t="shared" ref="C14:Q14" si="2">C5/C10</f>
        <v>77.086672870857143</v>
      </c>
      <c r="D14" s="9">
        <f t="shared" si="2"/>
        <v>82.216381576785722</v>
      </c>
      <c r="E14" s="9">
        <f t="shared" si="2"/>
        <v>74.399891471290317</v>
      </c>
      <c r="F14" s="9">
        <f t="shared" si="2"/>
        <v>86.551426573737373</v>
      </c>
      <c r="G14" s="9">
        <f t="shared" si="2"/>
        <v>70.374066621540308</v>
      </c>
      <c r="H14" s="9">
        <f t="shared" si="2"/>
        <v>92.629310667509884</v>
      </c>
      <c r="I14" s="9">
        <f t="shared" si="2"/>
        <v>107.26832260329411</v>
      </c>
      <c r="J14" s="9">
        <f t="shared" si="2"/>
        <v>113.46840861862614</v>
      </c>
      <c r="K14" s="9">
        <f t="shared" si="2"/>
        <v>114.71441141840491</v>
      </c>
      <c r="L14" s="9">
        <f t="shared" si="2"/>
        <v>109.30518226426373</v>
      </c>
      <c r="M14" s="9">
        <f t="shared" si="2"/>
        <v>116.22108259815069</v>
      </c>
      <c r="N14" s="9">
        <f t="shared" si="2"/>
        <v>117.22735292325517</v>
      </c>
      <c r="O14" s="9">
        <f t="shared" si="2"/>
        <v>114.54900601365334</v>
      </c>
      <c r="P14" s="9">
        <f t="shared" si="2"/>
        <v>121.11908747657024</v>
      </c>
      <c r="Q14" s="9">
        <f t="shared" si="2"/>
        <v>121.83327658453112</v>
      </c>
    </row>
    <row r="15" spans="2:17" s="9" customFormat="1" x14ac:dyDescent="0.2"/>
    <row r="16" spans="2:17" s="1" customFormat="1" ht="25" x14ac:dyDescent="0.25">
      <c r="B16" s="19" t="s">
        <v>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2:19" s="1" customFormat="1" x14ac:dyDescent="0.2"/>
    <row r="18" spans="2:19" s="9" customFormat="1" x14ac:dyDescent="0.2">
      <c r="B18" s="9" t="s">
        <v>14</v>
      </c>
      <c r="C18" s="9">
        <f t="shared" ref="C18:Q18" si="3">C8/C10</f>
        <v>90.857142857142861</v>
      </c>
      <c r="D18" s="9">
        <f t="shared" si="3"/>
        <v>93.392857142857153</v>
      </c>
      <c r="E18" s="9">
        <f t="shared" si="3"/>
        <v>83.709677419354833</v>
      </c>
      <c r="F18" s="9">
        <f t="shared" si="3"/>
        <v>112.62626262626263</v>
      </c>
      <c r="G18" s="9">
        <f t="shared" si="3"/>
        <v>84.235860409145602</v>
      </c>
      <c r="H18" s="9">
        <f t="shared" si="3"/>
        <v>106.40316205533597</v>
      </c>
      <c r="I18" s="9">
        <f t="shared" si="3"/>
        <v>158.0392156862745</v>
      </c>
      <c r="J18" s="9">
        <f t="shared" si="3"/>
        <v>152.8145896656535</v>
      </c>
      <c r="K18" s="9">
        <f t="shared" si="3"/>
        <v>155.34969325153375</v>
      </c>
      <c r="L18" s="9">
        <f t="shared" si="3"/>
        <v>164.30769230769232</v>
      </c>
      <c r="M18" s="9">
        <f t="shared" si="3"/>
        <v>165.34931506849315</v>
      </c>
      <c r="N18" s="9">
        <f t="shared" si="3"/>
        <v>177.9344827586207</v>
      </c>
      <c r="O18" s="9">
        <f t="shared" si="3"/>
        <v>145.18666666666667</v>
      </c>
      <c r="P18" s="9">
        <f t="shared" si="3"/>
        <v>172.31818181818181</v>
      </c>
      <c r="Q18" s="9">
        <f t="shared" si="3"/>
        <v>199.63692946058092</v>
      </c>
    </row>
    <row r="22" spans="2:19" ht="25" x14ac:dyDescent="0.25">
      <c r="B22" s="19" t="s">
        <v>20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2:19" x14ac:dyDescent="0.2">
      <c r="B23" s="9" t="s">
        <v>17</v>
      </c>
      <c r="C23">
        <v>90</v>
      </c>
      <c r="D23">
        <v>294</v>
      </c>
      <c r="E23">
        <v>599</v>
      </c>
      <c r="F23">
        <v>244</v>
      </c>
      <c r="G23">
        <v>799</v>
      </c>
      <c r="H23">
        <v>1643</v>
      </c>
      <c r="I23">
        <v>2568</v>
      </c>
      <c r="J23">
        <v>7871</v>
      </c>
      <c r="K23">
        <v>17571</v>
      </c>
      <c r="L23">
        <v>4097</v>
      </c>
      <c r="M23">
        <v>15736</v>
      </c>
      <c r="N23">
        <v>36023</v>
      </c>
      <c r="O23">
        <v>7441</v>
      </c>
      <c r="P23">
        <v>29932</v>
      </c>
      <c r="Q23">
        <v>74057</v>
      </c>
    </row>
    <row r="24" spans="2:19" x14ac:dyDescent="0.2">
      <c r="B24" s="9" t="s">
        <v>16</v>
      </c>
      <c r="C24" s="11">
        <v>0.74</v>
      </c>
      <c r="D24" s="11">
        <v>2.33</v>
      </c>
      <c r="E24" s="11">
        <v>4.5999999999999996</v>
      </c>
      <c r="F24" s="11">
        <v>1.57</v>
      </c>
      <c r="G24" s="11">
        <v>5</v>
      </c>
      <c r="H24" s="11">
        <v>9.75</v>
      </c>
      <c r="I24" s="11">
        <v>9.5</v>
      </c>
      <c r="J24" s="11">
        <v>32.75</v>
      </c>
      <c r="K24" s="11">
        <v>65.5</v>
      </c>
      <c r="L24" s="11">
        <v>17</v>
      </c>
      <c r="M24" s="11">
        <v>59</v>
      </c>
      <c r="N24" s="11">
        <v>117</v>
      </c>
      <c r="O24" s="12">
        <v>29.5</v>
      </c>
      <c r="P24" s="12">
        <v>98</v>
      </c>
      <c r="Q24" s="12">
        <v>193</v>
      </c>
      <c r="R24" s="12">
        <v>292</v>
      </c>
      <c r="S24" s="12">
        <v>791</v>
      </c>
    </row>
    <row r="25" spans="2:19" x14ac:dyDescent="0.2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12"/>
      <c r="Q25" s="12"/>
      <c r="R25" s="12"/>
      <c r="S25" s="12"/>
    </row>
    <row r="27" spans="2:19" ht="25" x14ac:dyDescent="0.25"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2:19" s="9" customFormat="1" x14ac:dyDescent="0.2">
      <c r="B28" s="9" t="s">
        <v>37</v>
      </c>
      <c r="C28" s="9">
        <f>C5/C10</f>
        <v>77.086672870857143</v>
      </c>
      <c r="D28" s="9">
        <f t="shared" ref="D28:Q28" si="4">D5/D10</f>
        <v>82.216381576785722</v>
      </c>
      <c r="E28" s="9">
        <f t="shared" si="4"/>
        <v>74.399891471290317</v>
      </c>
      <c r="F28" s="9">
        <f t="shared" si="4"/>
        <v>86.551426573737373</v>
      </c>
      <c r="G28" s="9">
        <f t="shared" si="4"/>
        <v>70.374066621540308</v>
      </c>
      <c r="H28" s="9">
        <f t="shared" si="4"/>
        <v>92.629310667509884</v>
      </c>
      <c r="I28" s="9">
        <f t="shared" si="4"/>
        <v>107.26832260329411</v>
      </c>
      <c r="J28" s="9">
        <f t="shared" si="4"/>
        <v>113.46840861862614</v>
      </c>
      <c r="K28" s="9">
        <f>K5/K10</f>
        <v>114.71441141840491</v>
      </c>
      <c r="L28" s="9">
        <f t="shared" si="4"/>
        <v>109.30518226426373</v>
      </c>
      <c r="M28" s="9">
        <f t="shared" si="4"/>
        <v>116.22108259815069</v>
      </c>
      <c r="N28" s="9">
        <f t="shared" si="4"/>
        <v>117.22735292325517</v>
      </c>
      <c r="O28" s="9">
        <f t="shared" si="4"/>
        <v>114.54900601365334</v>
      </c>
      <c r="P28" s="9">
        <f t="shared" si="4"/>
        <v>121.11908747657024</v>
      </c>
      <c r="Q28" s="9">
        <f t="shared" si="4"/>
        <v>121.83327658453112</v>
      </c>
    </row>
    <row r="29" spans="2:19" x14ac:dyDescent="0.2">
      <c r="B29" s="9" t="s">
        <v>36</v>
      </c>
      <c r="C29" s="9">
        <f t="shared" ref="C29:Q29" si="5">C5/C24</f>
        <v>182.29956422162164</v>
      </c>
      <c r="D29" s="9">
        <f t="shared" si="5"/>
        <v>197.60160378969957</v>
      </c>
      <c r="E29" s="9">
        <f t="shared" si="5"/>
        <v>200.55622918347828</v>
      </c>
      <c r="F29" s="9">
        <f t="shared" si="5"/>
        <v>218.30805683566876</v>
      </c>
      <c r="G29" s="9">
        <f t="shared" si="5"/>
        <v>233.92339744999998</v>
      </c>
      <c r="H29" s="9">
        <f t="shared" si="5"/>
        <v>240.36118562953845</v>
      </c>
      <c r="I29" s="9">
        <f t="shared" si="5"/>
        <v>287.93076067199996</v>
      </c>
      <c r="J29" s="9">
        <f t="shared" si="5"/>
        <v>284.97027813380157</v>
      </c>
      <c r="K29" s="9">
        <f t="shared" si="5"/>
        <v>285.47250475114504</v>
      </c>
      <c r="L29" s="9">
        <f t="shared" si="5"/>
        <v>292.55210547199999</v>
      </c>
      <c r="M29" s="9">
        <f t="shared" si="5"/>
        <v>287.59793320898308</v>
      </c>
      <c r="N29" s="9">
        <f t="shared" si="5"/>
        <v>290.56352433969226</v>
      </c>
      <c r="O29" s="9">
        <f t="shared" si="5"/>
        <v>291.22628647538983</v>
      </c>
      <c r="P29" s="9">
        <f t="shared" si="5"/>
        <v>299.0899915237755</v>
      </c>
      <c r="Q29" s="9">
        <f t="shared" si="5"/>
        <v>304.26756121110884</v>
      </c>
    </row>
    <row r="32" spans="2:19" ht="25" x14ac:dyDescent="0.25">
      <c r="B32" s="19" t="s">
        <v>19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4" spans="2:17" x14ac:dyDescent="0.2">
      <c r="B34" s="9" t="s">
        <v>37</v>
      </c>
      <c r="C34">
        <f>C8/C10</f>
        <v>90.857142857142861</v>
      </c>
      <c r="D34">
        <f t="shared" ref="D34:Q34" si="6">D8/D10</f>
        <v>93.392857142857153</v>
      </c>
      <c r="E34">
        <f t="shared" si="6"/>
        <v>83.709677419354833</v>
      </c>
      <c r="F34">
        <f t="shared" si="6"/>
        <v>112.62626262626263</v>
      </c>
      <c r="G34">
        <f t="shared" si="6"/>
        <v>84.235860409145602</v>
      </c>
      <c r="H34">
        <f t="shared" si="6"/>
        <v>106.40316205533597</v>
      </c>
      <c r="I34">
        <f t="shared" si="6"/>
        <v>158.0392156862745</v>
      </c>
      <c r="J34">
        <f t="shared" si="6"/>
        <v>152.8145896656535</v>
      </c>
      <c r="K34">
        <f t="shared" si="6"/>
        <v>155.34969325153375</v>
      </c>
      <c r="L34">
        <f t="shared" si="6"/>
        <v>164.30769230769232</v>
      </c>
      <c r="M34">
        <f t="shared" si="6"/>
        <v>165.34931506849315</v>
      </c>
      <c r="N34">
        <f t="shared" si="6"/>
        <v>177.9344827586207</v>
      </c>
      <c r="O34">
        <f t="shared" si="6"/>
        <v>145.18666666666667</v>
      </c>
      <c r="P34">
        <f t="shared" si="6"/>
        <v>172.31818181818181</v>
      </c>
      <c r="Q34">
        <f t="shared" si="6"/>
        <v>199.63692946058092</v>
      </c>
    </row>
    <row r="35" spans="2:17" x14ac:dyDescent="0.2">
      <c r="B35" s="9" t="s">
        <v>36</v>
      </c>
      <c r="C35">
        <f>C23/C24</f>
        <v>121.62162162162163</v>
      </c>
      <c r="D35">
        <f t="shared" ref="D35:Q35" si="7">D23/D24</f>
        <v>126.1802575107296</v>
      </c>
      <c r="E35">
        <f t="shared" si="7"/>
        <v>130.21739130434784</v>
      </c>
      <c r="F35">
        <f t="shared" si="7"/>
        <v>155.4140127388535</v>
      </c>
      <c r="G35">
        <f t="shared" si="7"/>
        <v>159.80000000000001</v>
      </c>
      <c r="H35">
        <f t="shared" si="7"/>
        <v>168.51282051282053</v>
      </c>
      <c r="I35">
        <f t="shared" si="7"/>
        <v>270.31578947368422</v>
      </c>
      <c r="J35">
        <f t="shared" si="7"/>
        <v>240.33587786259542</v>
      </c>
      <c r="K35">
        <f t="shared" si="7"/>
        <v>268.25954198473283</v>
      </c>
      <c r="L35">
        <f t="shared" si="7"/>
        <v>241</v>
      </c>
      <c r="M35">
        <f t="shared" si="7"/>
        <v>266.71186440677968</v>
      </c>
      <c r="N35">
        <f t="shared" si="7"/>
        <v>307.88888888888891</v>
      </c>
      <c r="O35">
        <f t="shared" si="7"/>
        <v>252.23728813559322</v>
      </c>
      <c r="P35">
        <f t="shared" si="7"/>
        <v>305.42857142857144</v>
      </c>
      <c r="Q35">
        <f t="shared" si="7"/>
        <v>383.71502590673578</v>
      </c>
    </row>
    <row r="40" spans="2:17" ht="17" x14ac:dyDescent="0.25">
      <c r="B40" s="10"/>
    </row>
    <row r="41" spans="2:17" ht="17" x14ac:dyDescent="0.25">
      <c r="B41" s="10"/>
    </row>
  </sheetData>
  <mergeCells count="6">
    <mergeCell ref="B32:N32"/>
    <mergeCell ref="B7:N7"/>
    <mergeCell ref="B12:N12"/>
    <mergeCell ref="B16:N16"/>
    <mergeCell ref="B22:N22"/>
    <mergeCell ref="B27:N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comparison_paper (2)</vt:lpstr>
      <vt:lpstr>paper_best_tile</vt:lpstr>
      <vt:lpstr>berlin</vt:lpstr>
      <vt:lpstr>Tehran</vt:lpstr>
      <vt:lpstr>broadwell</vt:lpstr>
      <vt:lpstr>comparison_paper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2020-05-05T04:22:05Z</dcterms:created>
  <dcterms:modified xsi:type="dcterms:W3CDTF">2023-09-28T04:51:28Z</dcterms:modified>
</cp:coreProperties>
</file>