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Documents/Techinical Documents/Masters/Thesis/"/>
    </mc:Choice>
  </mc:AlternateContent>
  <xr:revisionPtr revIDLastSave="0" documentId="13_ncr:1_{91191371-D0BA-ED44-AB56-D74B632BDD39}" xr6:coauthVersionLast="47" xr6:coauthVersionMax="47" xr10:uidLastSave="{00000000-0000-0000-0000-000000000000}"/>
  <bookViews>
    <workbookView xWindow="1200" yWindow="560" windowWidth="28800" windowHeight="16620" activeTab="1" xr2:uid="{AC6ACD10-3756-6342-9EA2-2EEC09516921}"/>
  </bookViews>
  <sheets>
    <sheet name="max_plus roofline_Xeon E227 (2)" sheetId="10" r:id="rId1"/>
    <sheet name="max_plus roofline_Xeon E2278G" sheetId="9" r:id="rId2"/>
    <sheet name="fma_roofline" sheetId="1" r:id="rId3"/>
    <sheet name="max_plus roofline" sheetId="8" r:id="rId4"/>
    <sheet name="xaxmy" sheetId="4" r:id="rId5"/>
    <sheet name="xapxmy" sheetId="6" r:id="rId6"/>
    <sheet name="bandwidth L1" sheetId="7" r:id="rId7"/>
    <sheet name="xaxpy" sheetId="5" r:id="rId8"/>
    <sheet name="OSP_MAX" sheetId="2" r:id="rId9"/>
    <sheet name="OSP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0" l="1"/>
  <c r="J18" i="10"/>
  <c r="I18" i="10"/>
  <c r="H18" i="10"/>
  <c r="G18" i="10"/>
  <c r="F18" i="10"/>
  <c r="E18" i="10"/>
  <c r="D18" i="10"/>
  <c r="C18" i="10"/>
  <c r="F9" i="10"/>
  <c r="G9" i="10" s="1"/>
  <c r="F8" i="10"/>
  <c r="G8" i="10" s="1"/>
  <c r="F7" i="10"/>
  <c r="G7" i="10" s="1"/>
  <c r="C15" i="10" s="1"/>
  <c r="K18" i="9"/>
  <c r="J18" i="9"/>
  <c r="I18" i="9"/>
  <c r="H18" i="9"/>
  <c r="G18" i="9"/>
  <c r="F18" i="9"/>
  <c r="E18" i="9"/>
  <c r="D18" i="9"/>
  <c r="C18" i="9"/>
  <c r="F9" i="9"/>
  <c r="G9" i="9" s="1"/>
  <c r="H17" i="9" s="1"/>
  <c r="F8" i="9"/>
  <c r="G8" i="9" s="1"/>
  <c r="E16" i="9" s="1"/>
  <c r="F7" i="9"/>
  <c r="G7" i="9" s="1"/>
  <c r="E16" i="10" l="1"/>
  <c r="D16" i="10"/>
  <c r="C16" i="10"/>
  <c r="F16" i="10"/>
  <c r="E17" i="10"/>
  <c r="H17" i="10"/>
  <c r="D17" i="10"/>
  <c r="G17" i="10"/>
  <c r="C17" i="10"/>
  <c r="F17" i="10"/>
  <c r="F17" i="9"/>
  <c r="E17" i="9"/>
  <c r="D17" i="9"/>
  <c r="C17" i="9"/>
  <c r="G17" i="9"/>
  <c r="C16" i="9"/>
  <c r="F16" i="9"/>
  <c r="D16" i="9"/>
  <c r="C15" i="9"/>
  <c r="H18" i="8"/>
  <c r="G18" i="8"/>
  <c r="F18" i="8"/>
  <c r="E18" i="8"/>
  <c r="D18" i="8"/>
  <c r="C18" i="8"/>
  <c r="F9" i="8"/>
  <c r="G9" i="8" s="1"/>
  <c r="F8" i="8"/>
  <c r="G8" i="8" s="1"/>
  <c r="E16" i="8" s="1"/>
  <c r="F7" i="8"/>
  <c r="G7" i="8" s="1"/>
  <c r="D23" i="2"/>
  <c r="D24" i="2" s="1"/>
  <c r="D27" i="2" s="1"/>
  <c r="E23" i="2"/>
  <c r="E24" i="2" s="1"/>
  <c r="E27" i="2" s="1"/>
  <c r="F24" i="2"/>
  <c r="F27" i="2" s="1"/>
  <c r="D33" i="2"/>
  <c r="D36" i="2" s="1"/>
  <c r="F33" i="2"/>
  <c r="F36" i="2" s="1"/>
  <c r="E33" i="2"/>
  <c r="E36" i="2" s="1"/>
  <c r="D16" i="2"/>
  <c r="D19" i="2" s="1"/>
  <c r="E16" i="2"/>
  <c r="E19" i="2" s="1"/>
  <c r="F16" i="2"/>
  <c r="F19" i="2"/>
  <c r="C17" i="8" l="1"/>
  <c r="C15" i="8"/>
  <c r="D16" i="8"/>
  <c r="E17" i="8"/>
  <c r="C16" i="8"/>
  <c r="F17" i="8"/>
  <c r="D17" i="8"/>
  <c r="N6" i="6"/>
  <c r="M6" i="6"/>
  <c r="L6" i="6"/>
  <c r="K6" i="6"/>
  <c r="J6" i="6"/>
  <c r="I6" i="6"/>
  <c r="H6" i="6"/>
  <c r="G6" i="6"/>
  <c r="F6" i="6"/>
  <c r="E6" i="6"/>
  <c r="D6" i="6"/>
  <c r="C6" i="6"/>
  <c r="O8" i="5" l="1"/>
  <c r="N8" i="5"/>
  <c r="M8" i="5"/>
  <c r="L8" i="5"/>
  <c r="K8" i="5"/>
  <c r="J8" i="5"/>
  <c r="I8" i="5"/>
  <c r="H8" i="5"/>
  <c r="G8" i="5"/>
  <c r="F8" i="5"/>
  <c r="E8" i="5"/>
  <c r="D8" i="5"/>
  <c r="E6" i="4" l="1"/>
  <c r="F6" i="4"/>
  <c r="G6" i="4"/>
  <c r="H6" i="4"/>
  <c r="I6" i="4"/>
  <c r="J6" i="4"/>
  <c r="K6" i="4"/>
  <c r="L6" i="4"/>
  <c r="M6" i="4"/>
  <c r="N6" i="4"/>
  <c r="O6" i="4"/>
  <c r="D6" i="4"/>
  <c r="J24" i="2" l="1"/>
  <c r="J27" i="2" s="1"/>
  <c r="I24" i="2"/>
  <c r="I27" i="2" s="1"/>
  <c r="H24" i="2"/>
  <c r="H27" i="2" s="1"/>
  <c r="G24" i="2"/>
  <c r="G27" i="2" s="1"/>
  <c r="F30" i="1" l="1"/>
  <c r="G31" i="1" s="1"/>
  <c r="C41" i="1" s="1"/>
  <c r="F29" i="1"/>
  <c r="G29" i="1" s="1"/>
  <c r="F28" i="1"/>
  <c r="G28" i="1" s="1"/>
  <c r="J33" i="2"/>
  <c r="J36" i="2" s="1"/>
  <c r="I33" i="2"/>
  <c r="I36" i="2" s="1"/>
  <c r="H33" i="2"/>
  <c r="H36" i="2" s="1"/>
  <c r="G33" i="2"/>
  <c r="G36" i="2" s="1"/>
  <c r="G15" i="3"/>
  <c r="G18" i="3" s="1"/>
  <c r="F15" i="3"/>
  <c r="F18" i="3" s="1"/>
  <c r="E15" i="3"/>
  <c r="E18" i="3" s="1"/>
  <c r="D15" i="3"/>
  <c r="D18" i="3" s="1"/>
  <c r="J16" i="2"/>
  <c r="J19" i="2" s="1"/>
  <c r="I16" i="2"/>
  <c r="I19" i="2" s="1"/>
  <c r="H16" i="2"/>
  <c r="H19" i="2" s="1"/>
  <c r="G16" i="2"/>
  <c r="G19" i="2" s="1"/>
  <c r="F41" i="1" l="1"/>
  <c r="D41" i="1"/>
  <c r="E41" i="1"/>
  <c r="G41" i="1"/>
  <c r="H41" i="1"/>
  <c r="G30" i="1"/>
  <c r="D40" i="1" s="1"/>
  <c r="F38" i="1"/>
  <c r="E38" i="1"/>
  <c r="C38" i="1"/>
  <c r="D38" i="1"/>
  <c r="D39" i="1"/>
  <c r="F39" i="1"/>
  <c r="C39" i="1"/>
  <c r="G39" i="1"/>
  <c r="E39" i="1"/>
  <c r="E18" i="1"/>
  <c r="D18" i="1"/>
  <c r="F18" i="1"/>
  <c r="G18" i="1"/>
  <c r="H18" i="1"/>
  <c r="I18" i="1"/>
  <c r="J18" i="1"/>
  <c r="C18" i="1"/>
  <c r="F9" i="1"/>
  <c r="G9" i="1" s="1"/>
  <c r="E17" i="1" s="1"/>
  <c r="F8" i="1"/>
  <c r="G8" i="1" s="1"/>
  <c r="F7" i="1"/>
  <c r="G7" i="1" s="1"/>
  <c r="E15" i="1" s="1"/>
  <c r="G40" i="1" l="1"/>
  <c r="E40" i="1"/>
  <c r="G16" i="1"/>
  <c r="E16" i="1"/>
  <c r="F40" i="1"/>
  <c r="H40" i="1"/>
  <c r="C40" i="1"/>
  <c r="F15" i="1"/>
  <c r="D15" i="1"/>
  <c r="C15" i="1"/>
  <c r="G17" i="1"/>
  <c r="F17" i="1"/>
  <c r="D17" i="1"/>
  <c r="H17" i="1"/>
  <c r="C17" i="1"/>
  <c r="D16" i="1"/>
  <c r="F16" i="1"/>
  <c r="C16" i="1"/>
</calcChain>
</file>

<file path=xl/sharedStrings.xml><?xml version="1.0" encoding="utf-8"?>
<sst xmlns="http://schemas.openxmlformats.org/spreadsheetml/2006/main" count="171" uniqueCount="85">
  <si>
    <t>L1 Data Cache</t>
  </si>
  <si>
    <t>CPU Speed*(GHZ)</t>
  </si>
  <si>
    <t>Peak(bytes/cycle)</t>
  </si>
  <si>
    <t>Sustained(bytes/cycle)</t>
  </si>
  <si>
    <t>Total Six Cores(GB/S)</t>
  </si>
  <si>
    <t>Sustained (Single)GB/s</t>
  </si>
  <si>
    <t>Machine Peak</t>
  </si>
  <si>
    <t>L2 Data Cache</t>
  </si>
  <si>
    <t>L3</t>
  </si>
  <si>
    <t>DRAM</t>
  </si>
  <si>
    <t>L2(Sustained 530 GB/s)</t>
  </si>
  <si>
    <t>L3(Sustained 297.27 GB)</t>
  </si>
  <si>
    <t>DRAM(76.8 GB/s)</t>
  </si>
  <si>
    <t>L1(Sustained 1974 GB/s)</t>
  </si>
  <si>
    <t>NumOps</t>
  </si>
  <si>
    <t>GFLOPS</t>
  </si>
  <si>
    <t>Time</t>
  </si>
  <si>
    <t>GFLOPS/S</t>
  </si>
  <si>
    <t>OSP</t>
  </si>
  <si>
    <t>OSP_MAX</t>
  </si>
  <si>
    <t>OSP_MAX_S</t>
  </si>
  <si>
    <t>Core Peak Float</t>
  </si>
  <si>
    <t>Core Peak double</t>
  </si>
  <si>
    <t>OSP(AI=5/6) GFLOPS/S</t>
  </si>
  <si>
    <t>ITERATION_COUNT = 10000</t>
  </si>
  <si>
    <t xml:space="preserve">saxmy 1 core </t>
  </si>
  <si>
    <t>daxmy 1 core</t>
  </si>
  <si>
    <t>daxmy 6 cores(GFLOPs/sec)</t>
  </si>
  <si>
    <t>saxmy 6 cores(GFLOPs/sec)</t>
  </si>
  <si>
    <t>saxmy 8 cores(GFLOPs/sec)</t>
  </si>
  <si>
    <t>daxmy 8 cores(GFLOPs/sec)</t>
  </si>
  <si>
    <t>daxmy 10 cores(GFLOPs/sec)</t>
  </si>
  <si>
    <t>saxmy 10 cores(GFLOPs/sec)</t>
  </si>
  <si>
    <t>daxmy 12 cores(GFLOPs/sec)</t>
  </si>
  <si>
    <t>saxmy 12 cores(GFLOPs/sec)</t>
  </si>
  <si>
    <t xml:space="preserve">saxpy 1 core </t>
  </si>
  <si>
    <t>daxpy 1 core</t>
  </si>
  <si>
    <t>daxpy 8 cores(GFLOPs/sec)</t>
  </si>
  <si>
    <t>saxpy 8 cores(GFLOPs/sec)</t>
  </si>
  <si>
    <t>daxpy 10 cores(GFLOPs/sec)</t>
  </si>
  <si>
    <t>saxpy 10 cores(GFLOPs/sec)</t>
  </si>
  <si>
    <t>daxpy 12 cores(GFLOPs/sec)</t>
  </si>
  <si>
    <t>saxpy 12 cores(GFLOPs/sec)</t>
  </si>
  <si>
    <t>daxpy 6 cores(GFLOPs/sec)</t>
  </si>
  <si>
    <t>P\N</t>
  </si>
  <si>
    <t>Total Single Cores(GB/S)</t>
  </si>
  <si>
    <t>Multi Core Analysis</t>
  </si>
  <si>
    <t>LLC\AI</t>
  </si>
  <si>
    <t>Single  Core Analysis</t>
  </si>
  <si>
    <t>saxpy 6 cores(GFLOPs/sec)</t>
  </si>
  <si>
    <t>d Peak(GFLOPs/sec)</t>
  </si>
  <si>
    <t>s Peak(GFLOPs/sec)</t>
  </si>
  <si>
    <t>Double Precesion Peak(GFLOPs/sec)</t>
  </si>
  <si>
    <t>Single Precesion Peak(GFLOPs/sec)</t>
  </si>
  <si>
    <t>Stream Write Float</t>
  </si>
  <si>
    <t>P</t>
  </si>
  <si>
    <t>Stream Write double</t>
  </si>
  <si>
    <t>N(D/S) = 4000/8000 , ITERATION_COUNT = 10000000</t>
  </si>
  <si>
    <t>OSP_MAX_S(AI = 2/3) GFLOPS/S</t>
  </si>
  <si>
    <t>OSP_MAX(AI=2/3) GFLOPS/S</t>
  </si>
  <si>
    <t xml:space="preserve">sapxmy 1 core </t>
  </si>
  <si>
    <t>dapxmy 1 core</t>
  </si>
  <si>
    <t>single Core sapxmy Peak(AI=2/3)</t>
  </si>
  <si>
    <t>dapxmy 6 cores</t>
  </si>
  <si>
    <t>sapxmy 6 cores</t>
  </si>
  <si>
    <t>dapxmy 8 cores</t>
  </si>
  <si>
    <t>sapxmy 8 cores</t>
  </si>
  <si>
    <t>dapxmy 10 cores</t>
  </si>
  <si>
    <t>sapxmy 10 cores</t>
  </si>
  <si>
    <t>dapxmy 12 cores</t>
  </si>
  <si>
    <t>sapxmy 12 cores</t>
  </si>
  <si>
    <t xml:space="preserve">Xeon E5 1650 v4 Machine Profile with six cores  </t>
  </si>
  <si>
    <t>DRAM (76.8 GB/s)</t>
  </si>
  <si>
    <t>L2 (Sustained 530 GB/s)</t>
  </si>
  <si>
    <t>L1 (Sustained 1974 GB/s)</t>
  </si>
  <si>
    <t>L3 (Sustained 297.27 GB/s)</t>
  </si>
  <si>
    <t>Double Precision Peak</t>
  </si>
  <si>
    <t>Single Precision Peak</t>
  </si>
  <si>
    <t>Max-plus Therotitical Peak</t>
  </si>
  <si>
    <t>sapxmy 14 cores</t>
  </si>
  <si>
    <t>sapxmy 16 cores</t>
  </si>
  <si>
    <t>DRAM (39.74 GB/s)</t>
  </si>
  <si>
    <t>L1 (Sustained 2824 GB/s)</t>
  </si>
  <si>
    <t>L2 (Sustained 1104 GB/s)</t>
  </si>
  <si>
    <t>L3 (Sustained 318 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</si>
</sst>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0.00;[Red]0.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rgb="FF000000"/>
      <name val="Menlo"/>
      <family val="2"/>
    </font>
    <font>
      <sz val="12"/>
      <color theme="1"/>
      <name val="Times New Roman"/>
      <family val="1"/>
    </font>
    <font>
      <b/>
      <sz val="16"/>
      <color rgb="FF44546A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3" fillId="0" borderId="0" xfId="0" applyFont="1"/>
    <xf numFmtId="0" fontId="3" fillId="4" borderId="0" xfId="0" applyFont="1" applyFill="1"/>
    <xf numFmtId="0" fontId="3" fillId="0" borderId="1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7" borderId="3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0" borderId="1" xfId="0" applyFont="1" applyBorder="1"/>
    <xf numFmtId="164" fontId="3" fillId="2" borderId="1" xfId="0" applyNumberFormat="1" applyFont="1" applyFill="1" applyBorder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5" fontId="3" fillId="7" borderId="0" xfId="0" applyNumberFormat="1" applyFont="1" applyFill="1"/>
    <xf numFmtId="0" fontId="4" fillId="0" borderId="0" xfId="0" applyFont="1" applyAlignment="1">
      <alignment horizontal="center" vertical="center" readingOrder="1"/>
    </xf>
    <xf numFmtId="1" fontId="3" fillId="7" borderId="0" xfId="0" applyNumberFormat="1" applyFont="1" applyFill="1"/>
    <xf numFmtId="1" fontId="3" fillId="6" borderId="1" xfId="0" applyNumberFormat="1" applyFont="1" applyFill="1" applyBorder="1"/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/>
    <xf numFmtId="1" fontId="3" fillId="3" borderId="1" xfId="0" applyNumberFormat="1" applyFont="1" applyFill="1" applyBorder="1"/>
    <xf numFmtId="1" fontId="3" fillId="7" borderId="0" xfId="0" applyNumberFormat="1" applyFont="1" applyFill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26423896294827E-2"/>
          <c:y val="0.17343717022485594"/>
          <c:w val="0.83121984251968506"/>
          <c:h val="0.68760270898780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'max_plus roofline_Xeon E227 (2)'!$B$15</c:f>
              <c:strCache>
                <c:ptCount val="1"/>
                <c:pt idx="0">
                  <c:v>L1 (Sustained 2824 GB/s)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0541926781064716E-2"/>
                  <c:y val="-3.0838115574536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F2-F741-A307-16E355E7314F}"/>
                </c:ext>
              </c:extLst>
            </c:dLbl>
            <c:dLbl>
              <c:idx val="1"/>
              <c:layout>
                <c:manualLayout>
                  <c:x val="-6.6855099287887854E-2"/>
                  <c:y val="-1.762178032830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F2-F741-A307-16E355E731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F2-F741-A307-16E355E731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F2-F741-A307-16E355E731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F2-F741-A307-16E355E731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F2-F741-A307-16E355E731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F2-F741-A307-16E355E731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F2-F741-A307-16E355E731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F2-F741-A307-16E355E73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'max_plus roofline_Xeon E227 (2)'!$C$13:$K$13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roofline_Xeon E227 (2)'!$C$15:$K$15</c:f>
              <c:numCache>
                <c:formatCode>0</c:formatCode>
                <c:ptCount val="9"/>
                <c:pt idx="0">
                  <c:v>235.34521460533142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3F2-F741-A307-16E355E7314F}"/>
            </c:ext>
          </c:extLst>
        </c:ser>
        <c:ser>
          <c:idx val="2"/>
          <c:order val="1"/>
          <c:tx>
            <c:strRef>
              <c:f>'max_plus roofline_Xeon E227 (2)'!$B$16</c:f>
              <c:strCache>
                <c:ptCount val="1"/>
                <c:pt idx="0">
                  <c:v>L2 (Sustained 1104 GB/s)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3223640869592497E-2"/>
                  <c:y val="2.1321042496806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F2-F741-A307-16E355E7314F}"/>
                </c:ext>
              </c:extLst>
            </c:dLbl>
            <c:dLbl>
              <c:idx val="1"/>
              <c:layout>
                <c:manualLayout>
                  <c:x val="-2.4688333281049031E-2"/>
                  <c:y val="2.5104955100951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F2-F741-A307-16E355E7314F}"/>
                </c:ext>
              </c:extLst>
            </c:dLbl>
            <c:dLbl>
              <c:idx val="2"/>
              <c:layout>
                <c:manualLayout>
                  <c:x val="-2.1958779057000419E-2"/>
                  <c:y val="2.4953385064155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F2-F741-A307-16E355E7314F}"/>
                </c:ext>
              </c:extLst>
            </c:dLbl>
            <c:dLbl>
              <c:idx val="3"/>
              <c:layout>
                <c:manualLayout>
                  <c:x val="-6.3307400319979924E-3"/>
                  <c:y val="1.9286762883453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F2-F741-A307-16E355E7314F}"/>
                </c:ext>
              </c:extLst>
            </c:dLbl>
            <c:dLbl>
              <c:idx val="4"/>
              <c:layout>
                <c:manualLayout>
                  <c:x val="-4.2613618348042066E-2"/>
                  <c:y val="-2.7289319604280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F2-F741-A307-16E355E731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F2-F741-A307-16E355E731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3F2-F741-A307-16E355E731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F2-F741-A307-16E355E731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F2-F741-A307-16E355E73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'max_plus roofline_Xeon E227 (2)'!$C$13:$K$13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roofline_Xeon E227 (2)'!$C$16:$K$16</c:f>
              <c:numCache>
                <c:formatCode>0</c:formatCode>
                <c:ptCount val="9"/>
                <c:pt idx="0">
                  <c:v>92.014670372009277</c:v>
                </c:pt>
                <c:pt idx="1">
                  <c:v>184.02934074401855</c:v>
                </c:pt>
                <c:pt idx="2">
                  <c:v>276.04401111602783</c:v>
                </c:pt>
                <c:pt idx="3">
                  <c:v>368.05868148803711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3F2-F741-A307-16E355E7314F}"/>
            </c:ext>
          </c:extLst>
        </c:ser>
        <c:ser>
          <c:idx val="3"/>
          <c:order val="2"/>
          <c:tx>
            <c:strRef>
              <c:f>'max_plus roofline_Xeon E227 (2)'!$B$17</c:f>
              <c:strCache>
                <c:ptCount val="1"/>
                <c:pt idx="0">
                  <c:v>L3 (Sustained 318 GB/s)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91414141414187E-3"/>
                  <c:y val="1.5873015873015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F2-F741-A307-16E355E7314F}"/>
                </c:ext>
              </c:extLst>
            </c:dLbl>
            <c:dLbl>
              <c:idx val="1"/>
              <c:layout>
                <c:manualLayout>
                  <c:x val="-1.167929292929293E-2"/>
                  <c:y val="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F2-F741-A307-16E355E7314F}"/>
                </c:ext>
              </c:extLst>
            </c:dLbl>
            <c:dLbl>
              <c:idx val="2"/>
              <c:layout>
                <c:manualLayout>
                  <c:x val="-1.167929292929293E-2"/>
                  <c:y val="2.3809523809523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F2-F741-A307-16E355E7314F}"/>
                </c:ext>
              </c:extLst>
            </c:dLbl>
            <c:dLbl>
              <c:idx val="3"/>
              <c:layout>
                <c:manualLayout>
                  <c:x val="-6.628787878787879E-3"/>
                  <c:y val="1.7857142857142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F2-F741-A307-16E355E7314F}"/>
                </c:ext>
              </c:extLst>
            </c:dLbl>
            <c:dLbl>
              <c:idx val="4"/>
              <c:layout>
                <c:manualLayout>
                  <c:x val="-1.3573232323232324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3F2-F741-A307-16E355E7314F}"/>
                </c:ext>
              </c:extLst>
            </c:dLbl>
            <c:dLbl>
              <c:idx val="5"/>
              <c:layout>
                <c:manualLayout>
                  <c:x val="-2.11489898989899E-2"/>
                  <c:y val="1.5873015873015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3F2-F741-A307-16E355E731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3F2-F741-A307-16E355E731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3F2-F741-A307-16E355E731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3F2-F741-A307-16E355E73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roofline_Xeon E227 (2)'!$C$13:$K$13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roofline_Xeon E227 (2)'!$C$17:$K$17</c:f>
              <c:numCache>
                <c:formatCode>0</c:formatCode>
                <c:ptCount val="9"/>
                <c:pt idx="0">
                  <c:v>26.542693376541138</c:v>
                </c:pt>
                <c:pt idx="1">
                  <c:v>53.085386753082275</c:v>
                </c:pt>
                <c:pt idx="2">
                  <c:v>79.628080129623413</c:v>
                </c:pt>
                <c:pt idx="3">
                  <c:v>106.17077350616455</c:v>
                </c:pt>
                <c:pt idx="4">
                  <c:v>212.3415470123291</c:v>
                </c:pt>
                <c:pt idx="5">
                  <c:v>424.6830940246582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3F2-F741-A307-16E355E7314F}"/>
            </c:ext>
          </c:extLst>
        </c:ser>
        <c:ser>
          <c:idx val="4"/>
          <c:order val="3"/>
          <c:tx>
            <c:strRef>
              <c:f>'max_plus roofline_Xeon E227 (2)'!$B$18</c:f>
              <c:strCache>
                <c:ptCount val="1"/>
                <c:pt idx="0">
                  <c:v>DRAM (39.74 GB/s)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5227272727273189E-3"/>
                  <c:y val="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3F2-F741-A307-16E355E7314F}"/>
                </c:ext>
              </c:extLst>
            </c:dLbl>
            <c:dLbl>
              <c:idx val="1"/>
              <c:layout>
                <c:manualLayout>
                  <c:x val="-1.2941919191919192E-2"/>
                  <c:y val="1.587301587301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3F2-F741-A307-16E355E7314F}"/>
                </c:ext>
              </c:extLst>
            </c:dLbl>
            <c:dLbl>
              <c:idx val="2"/>
              <c:layout>
                <c:manualLayout>
                  <c:x val="-1.0416666666666666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3F2-F741-A307-16E355E7314F}"/>
                </c:ext>
              </c:extLst>
            </c:dLbl>
            <c:dLbl>
              <c:idx val="3"/>
              <c:layout>
                <c:manualLayout>
                  <c:x val="-1.0001453257940135E-2"/>
                  <c:y val="1.504885927720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3F2-F741-A307-16E355E7314F}"/>
                </c:ext>
              </c:extLst>
            </c:dLbl>
            <c:dLbl>
              <c:idx val="4"/>
              <c:layout>
                <c:manualLayout>
                  <c:x val="-1.167929292929293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3F2-F741-A307-16E355E7314F}"/>
                </c:ext>
              </c:extLst>
            </c:dLbl>
            <c:dLbl>
              <c:idx val="5"/>
              <c:layout>
                <c:manualLayout>
                  <c:x val="-1.7361111111111112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3F2-F741-A307-16E355E7314F}"/>
                </c:ext>
              </c:extLst>
            </c:dLbl>
            <c:dLbl>
              <c:idx val="6"/>
              <c:layout>
                <c:manualLayout>
                  <c:x val="-1.1047979797979798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3F2-F741-A307-16E355E7314F}"/>
                </c:ext>
              </c:extLst>
            </c:dLbl>
            <c:dLbl>
              <c:idx val="7"/>
              <c:layout>
                <c:manualLayout>
                  <c:x val="-1.5397776982422652E-2"/>
                  <c:y val="2.1825396825396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3F2-F741-A307-16E355E731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3F2-F741-A307-16E355E73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roofline_Xeon E227 (2)'!$C$13:$K$13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roofline_Xeon E227 (2)'!$C$18:$K$18</c:f>
              <c:numCache>
                <c:formatCode>0</c:formatCode>
                <c:ptCount val="9"/>
                <c:pt idx="0">
                  <c:v>3.3116666666666665</c:v>
                </c:pt>
                <c:pt idx="1">
                  <c:v>6.6233333333333331</c:v>
                </c:pt>
                <c:pt idx="2">
                  <c:v>9.9350000000000005</c:v>
                </c:pt>
                <c:pt idx="3">
                  <c:v>13.246666666666666</c:v>
                </c:pt>
                <c:pt idx="4">
                  <c:v>26.493333333333332</c:v>
                </c:pt>
                <c:pt idx="5">
                  <c:v>52.986666666666665</c:v>
                </c:pt>
                <c:pt idx="6">
                  <c:v>105.97333333333333</c:v>
                </c:pt>
                <c:pt idx="7">
                  <c:v>211.94666666666666</c:v>
                </c:pt>
                <c:pt idx="8">
                  <c:v>423.89333333333332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3F2-F741-A307-16E355E731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18271360"/>
        <c:axId val="718273008"/>
      </c:scatterChart>
      <c:valAx>
        <c:axId val="71827136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3008"/>
        <c:crossesAt val="0"/>
        <c:crossBetween val="midCat"/>
        <c:majorUnit val="0.1"/>
        <c:minorUnit val="0.1"/>
      </c:valAx>
      <c:valAx>
        <c:axId val="71827300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 GFLOPS (Single precision)</a:t>
                </a:r>
              </a:p>
            </c:rich>
          </c:tx>
          <c:layout>
            <c:manualLayout>
              <c:xMode val="edge"/>
              <c:yMode val="edge"/>
              <c:x val="2.435898160844796E-2"/>
              <c:y val="0.24100028411397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13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414014899843084E-2"/>
          <c:y val="4.6391752577319589E-2"/>
          <c:w val="0.91260464524519713"/>
          <c:h val="9.485631950645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Single Core Benchmark</a:t>
            </a:r>
          </a:p>
          <a:p>
            <a:pPr>
              <a:defRPr/>
            </a:pPr>
            <a:r>
              <a:rPr lang="en-US"/>
              <a:t>SAPXMY, </a:t>
            </a:r>
          </a:p>
          <a:p>
            <a:pPr>
              <a:defRPr/>
            </a:pPr>
            <a:r>
              <a:rPr lang="en-US"/>
              <a:t>OSP, OSP_MAX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OSP_MAX!$C$27</c:f>
              <c:strCache>
                <c:ptCount val="1"/>
                <c:pt idx="0">
                  <c:v>OSP_MAX_S(AI = 2/3) GFLOPS/S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OSP_MAX!$D$12:$J$12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OSP_MAX!$D$27:$J$27</c:f>
              <c:numCache>
                <c:formatCode>General</c:formatCode>
                <c:ptCount val="7"/>
                <c:pt idx="0">
                  <c:v>3.0832941176470583</c:v>
                </c:pt>
                <c:pt idx="1">
                  <c:v>3.0291124260355033</c:v>
                </c:pt>
                <c:pt idx="2">
                  <c:v>3.0392097264437692</c:v>
                </c:pt>
                <c:pt idx="3">
                  <c:v>3.3323882115516117</c:v>
                </c:pt>
                <c:pt idx="4">
                  <c:v>3.679976436368992</c:v>
                </c:pt>
                <c:pt idx="5">
                  <c:v>3.347494333733843</c:v>
                </c:pt>
                <c:pt idx="6">
                  <c:v>3.4659977339425754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A-C945-93E4-53BC794E02C2}"/>
            </c:ext>
          </c:extLst>
        </c:ser>
        <c:ser>
          <c:idx val="1"/>
          <c:order val="1"/>
          <c:tx>
            <c:strRef>
              <c:f>OSP_MAX!$C$19</c:f>
              <c:strCache>
                <c:ptCount val="1"/>
                <c:pt idx="0">
                  <c:v>OSP_MAX(AI=2/3) GFLOPS/S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OSP_MAX!$D$12:$J$12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OSP_MAX!$D$19:$J$19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7.11</c:v>
                </c:pt>
                <c:pt idx="2">
                  <c:v>7.5750000000000011</c:v>
                </c:pt>
                <c:pt idx="3">
                  <c:v>12.820500000000001</c:v>
                </c:pt>
                <c:pt idx="4">
                  <c:v>15.065909604519776</c:v>
                </c:pt>
                <c:pt idx="5">
                  <c:v>7.9012340740740727</c:v>
                </c:pt>
                <c:pt idx="6">
                  <c:v>5.9445024033437823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A-C945-93E4-53BC794E02C2}"/>
            </c:ext>
          </c:extLst>
        </c:ser>
        <c:ser>
          <c:idx val="3"/>
          <c:order val="2"/>
          <c:tx>
            <c:strRef>
              <c:f>OSP_MAX!$C$36</c:f>
              <c:strCache>
                <c:ptCount val="1"/>
                <c:pt idx="0">
                  <c:v>OSP(AI=5/6) GFLOPS/S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OSP_MAX!$D$12:$J$12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OSP_MAX!$D$36:$J$36</c:f>
              <c:numCache>
                <c:formatCode>General</c:formatCode>
                <c:ptCount val="7"/>
                <c:pt idx="0">
                  <c:v>10.919999999999998</c:v>
                </c:pt>
                <c:pt idx="1">
                  <c:v>12.927272727272726</c:v>
                </c:pt>
                <c:pt idx="2">
                  <c:v>8.5025510204081645</c:v>
                </c:pt>
                <c:pt idx="3">
                  <c:v>21.929802631578948</c:v>
                </c:pt>
                <c:pt idx="4">
                  <c:v>25.641019230769231</c:v>
                </c:pt>
                <c:pt idx="5">
                  <c:v>15.825913946587535</c:v>
                </c:pt>
                <c:pt idx="6">
                  <c:v>13.387720740508314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A-C945-93E4-53BC794E02C2}"/>
            </c:ext>
          </c:extLst>
        </c:ser>
        <c:ser>
          <c:idx val="0"/>
          <c:order val="3"/>
          <c:tx>
            <c:strRef>
              <c:f>OSP_MAX!$C$13</c:f>
              <c:strCache>
                <c:ptCount val="1"/>
                <c:pt idx="0">
                  <c:v>single Core sapxmy Peak(AI=2/3)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OSP_MAX!$D$12:$J$12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OSP_MAX!$D$13:$J$13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A-C945-93E4-53BC794E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8546272"/>
        <c:axId val="1619699568"/>
      </c:barChart>
      <c:catAx>
        <c:axId val="16685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99568"/>
        <c:crosses val="autoZero"/>
        <c:auto val="1"/>
        <c:lblAlgn val="ctr"/>
        <c:lblOffset val="100"/>
        <c:noMultiLvlLbl val="0"/>
      </c:catAx>
      <c:valAx>
        <c:axId val="1619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26423896294827E-2"/>
          <c:y val="0.17343717022485594"/>
          <c:w val="0.83121984251968506"/>
          <c:h val="0.68760270898780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'max_plus roofline_Xeon E2278G'!$B$15</c:f>
              <c:strCache>
                <c:ptCount val="1"/>
                <c:pt idx="0">
                  <c:v>L1 (Sustained 2824 GB/s)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0541926781064716E-2"/>
                  <c:y val="-3.0838115574536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E6-F144-9AA2-8EB96EEB546E}"/>
                </c:ext>
              </c:extLst>
            </c:dLbl>
            <c:dLbl>
              <c:idx val="1"/>
              <c:layout>
                <c:manualLayout>
                  <c:x val="-6.6855099287887854E-2"/>
                  <c:y val="-1.762178032830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6-F144-9AA2-8EB96EEB54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E6-F144-9AA2-8EB96EEB54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6-F144-9AA2-8EB96EEB54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6-F144-9AA2-8EB96EEB54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6-F144-9AA2-8EB96EEB54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6-F144-9AA2-8EB96EEB54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6-F144-9AA2-8EB96EEB54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6-F144-9AA2-8EB96EEB5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'max_plus roofline_Xeon E2278G'!$C$13:$K$13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roofline_Xeon E2278G'!$C$15:$K$15</c:f>
              <c:numCache>
                <c:formatCode>0</c:formatCode>
                <c:ptCount val="9"/>
                <c:pt idx="0">
                  <c:v>235.34521460533142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E6-F144-9AA2-8EB96EEB546E}"/>
            </c:ext>
          </c:extLst>
        </c:ser>
        <c:ser>
          <c:idx val="2"/>
          <c:order val="1"/>
          <c:tx>
            <c:strRef>
              <c:f>'max_plus roofline_Xeon E2278G'!$B$16</c:f>
              <c:strCache>
                <c:ptCount val="1"/>
                <c:pt idx="0">
                  <c:v>L2 (Sustained 1104 GB/s)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3223640869592497E-2"/>
                  <c:y val="2.1321042496806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6-F144-9AA2-8EB96EEB546E}"/>
                </c:ext>
              </c:extLst>
            </c:dLbl>
            <c:dLbl>
              <c:idx val="1"/>
              <c:layout>
                <c:manualLayout>
                  <c:x val="-2.4688333281049031E-2"/>
                  <c:y val="2.5104955100951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6-F144-9AA2-8EB96EEB546E}"/>
                </c:ext>
              </c:extLst>
            </c:dLbl>
            <c:dLbl>
              <c:idx val="2"/>
              <c:layout>
                <c:manualLayout>
                  <c:x val="-2.1958779057000419E-2"/>
                  <c:y val="2.4953385064155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6-F144-9AA2-8EB96EEB546E}"/>
                </c:ext>
              </c:extLst>
            </c:dLbl>
            <c:dLbl>
              <c:idx val="3"/>
              <c:layout>
                <c:manualLayout>
                  <c:x val="-6.3307400319979924E-3"/>
                  <c:y val="1.9286762883453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E6-F144-9AA2-8EB96EEB546E}"/>
                </c:ext>
              </c:extLst>
            </c:dLbl>
            <c:dLbl>
              <c:idx val="4"/>
              <c:layout>
                <c:manualLayout>
                  <c:x val="-4.2613618348042066E-2"/>
                  <c:y val="-2.7289319604280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E6-F144-9AA2-8EB96EEB54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6-F144-9AA2-8EB96EEB54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E6-F144-9AA2-8EB96EEB54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6-F144-9AA2-8EB96EEB54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6-F144-9AA2-8EB96EEB5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'max_plus roofline_Xeon E2278G'!$C$13:$K$13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roofline_Xeon E2278G'!$C$16:$K$16</c:f>
              <c:numCache>
                <c:formatCode>0</c:formatCode>
                <c:ptCount val="9"/>
                <c:pt idx="0">
                  <c:v>92.014670372009277</c:v>
                </c:pt>
                <c:pt idx="1">
                  <c:v>184.02934074401855</c:v>
                </c:pt>
                <c:pt idx="2">
                  <c:v>276.04401111602783</c:v>
                </c:pt>
                <c:pt idx="3">
                  <c:v>368.05868148803711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9E6-F144-9AA2-8EB96EEB546E}"/>
            </c:ext>
          </c:extLst>
        </c:ser>
        <c:ser>
          <c:idx val="3"/>
          <c:order val="2"/>
          <c:tx>
            <c:strRef>
              <c:f>'max_plus roofline_Xeon E2278G'!$B$17</c:f>
              <c:strCache>
                <c:ptCount val="1"/>
                <c:pt idx="0">
                  <c:v>L3 (Sustained 318 GB/s)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91414141414187E-3"/>
                  <c:y val="1.5873015873015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6-F144-9AA2-8EB96EEB546E}"/>
                </c:ext>
              </c:extLst>
            </c:dLbl>
            <c:dLbl>
              <c:idx val="1"/>
              <c:layout>
                <c:manualLayout>
                  <c:x val="-1.167929292929293E-2"/>
                  <c:y val="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6-F144-9AA2-8EB96EEB546E}"/>
                </c:ext>
              </c:extLst>
            </c:dLbl>
            <c:dLbl>
              <c:idx val="2"/>
              <c:layout>
                <c:manualLayout>
                  <c:x val="-1.167929292929293E-2"/>
                  <c:y val="2.3809523809523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E6-F144-9AA2-8EB96EEB546E}"/>
                </c:ext>
              </c:extLst>
            </c:dLbl>
            <c:dLbl>
              <c:idx val="3"/>
              <c:layout>
                <c:manualLayout>
                  <c:x val="-6.628787878787879E-3"/>
                  <c:y val="1.7857142857142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6-F144-9AA2-8EB96EEB546E}"/>
                </c:ext>
              </c:extLst>
            </c:dLbl>
            <c:dLbl>
              <c:idx val="4"/>
              <c:layout>
                <c:manualLayout>
                  <c:x val="-1.3573232323232324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6-F144-9AA2-8EB96EEB546E}"/>
                </c:ext>
              </c:extLst>
            </c:dLbl>
            <c:dLbl>
              <c:idx val="5"/>
              <c:layout>
                <c:manualLayout>
                  <c:x val="-2.11489898989899E-2"/>
                  <c:y val="1.5873015873015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6-F144-9AA2-8EB96EEB54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9E6-F144-9AA2-8EB96EEB54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E6-F144-9AA2-8EB96EEB54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9E6-F144-9AA2-8EB96EEB5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roofline_Xeon E2278G'!$C$13:$K$13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roofline_Xeon E2278G'!$C$17:$K$17</c:f>
              <c:numCache>
                <c:formatCode>0</c:formatCode>
                <c:ptCount val="9"/>
                <c:pt idx="0">
                  <c:v>26.542693376541138</c:v>
                </c:pt>
                <c:pt idx="1">
                  <c:v>53.085386753082275</c:v>
                </c:pt>
                <c:pt idx="2">
                  <c:v>79.628080129623413</c:v>
                </c:pt>
                <c:pt idx="3">
                  <c:v>106.17077350616455</c:v>
                </c:pt>
                <c:pt idx="4">
                  <c:v>212.3415470123291</c:v>
                </c:pt>
                <c:pt idx="5">
                  <c:v>424.6830940246582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59E6-F144-9AA2-8EB96EEB546E}"/>
            </c:ext>
          </c:extLst>
        </c:ser>
        <c:ser>
          <c:idx val="4"/>
          <c:order val="3"/>
          <c:tx>
            <c:strRef>
              <c:f>'max_plus roofline_Xeon E2278G'!$B$18</c:f>
              <c:strCache>
                <c:ptCount val="1"/>
                <c:pt idx="0">
                  <c:v>DRAM (39.74 GB/s)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5227272727273189E-3"/>
                  <c:y val="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9E6-F144-9AA2-8EB96EEB546E}"/>
                </c:ext>
              </c:extLst>
            </c:dLbl>
            <c:dLbl>
              <c:idx val="1"/>
              <c:layout>
                <c:manualLayout>
                  <c:x val="-1.2941919191919192E-2"/>
                  <c:y val="1.587301587301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9E6-F144-9AA2-8EB96EEB546E}"/>
                </c:ext>
              </c:extLst>
            </c:dLbl>
            <c:dLbl>
              <c:idx val="2"/>
              <c:layout>
                <c:manualLayout>
                  <c:x val="-1.0416666666666666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9E6-F144-9AA2-8EB96EEB546E}"/>
                </c:ext>
              </c:extLst>
            </c:dLbl>
            <c:dLbl>
              <c:idx val="3"/>
              <c:layout>
                <c:manualLayout>
                  <c:x val="-1.0001453257940135E-2"/>
                  <c:y val="1.504885927720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9E6-F144-9AA2-8EB96EEB546E}"/>
                </c:ext>
              </c:extLst>
            </c:dLbl>
            <c:dLbl>
              <c:idx val="4"/>
              <c:layout>
                <c:manualLayout>
                  <c:x val="-1.167929292929293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9E6-F144-9AA2-8EB96EEB546E}"/>
                </c:ext>
              </c:extLst>
            </c:dLbl>
            <c:dLbl>
              <c:idx val="5"/>
              <c:layout>
                <c:manualLayout>
                  <c:x val="-1.7361111111111112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9E6-F144-9AA2-8EB96EEB546E}"/>
                </c:ext>
              </c:extLst>
            </c:dLbl>
            <c:dLbl>
              <c:idx val="6"/>
              <c:layout>
                <c:manualLayout>
                  <c:x val="-1.1047979797979798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9E6-F144-9AA2-8EB96EEB546E}"/>
                </c:ext>
              </c:extLst>
            </c:dLbl>
            <c:dLbl>
              <c:idx val="7"/>
              <c:layout>
                <c:manualLayout>
                  <c:x val="-1.5397776982422652E-2"/>
                  <c:y val="2.1825396825396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9E6-F144-9AA2-8EB96EEB54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9E6-F144-9AA2-8EB96EEB5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roofline_Xeon E2278G'!$C$13:$K$13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roofline_Xeon E2278G'!$C$18:$K$18</c:f>
              <c:numCache>
                <c:formatCode>0</c:formatCode>
                <c:ptCount val="9"/>
                <c:pt idx="0">
                  <c:v>3.3116666666666665</c:v>
                </c:pt>
                <c:pt idx="1">
                  <c:v>6.6233333333333331</c:v>
                </c:pt>
                <c:pt idx="2">
                  <c:v>9.9350000000000005</c:v>
                </c:pt>
                <c:pt idx="3">
                  <c:v>13.246666666666666</c:v>
                </c:pt>
                <c:pt idx="4">
                  <c:v>26.493333333333332</c:v>
                </c:pt>
                <c:pt idx="5">
                  <c:v>52.986666666666665</c:v>
                </c:pt>
                <c:pt idx="6">
                  <c:v>105.97333333333333</c:v>
                </c:pt>
                <c:pt idx="7">
                  <c:v>211.94666666666666</c:v>
                </c:pt>
                <c:pt idx="8">
                  <c:v>423.89333333333332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59E6-F144-9AA2-8EB96EEB54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18271360"/>
        <c:axId val="718273008"/>
      </c:scatterChart>
      <c:valAx>
        <c:axId val="718271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3008"/>
        <c:crosses val="autoZero"/>
        <c:crossBetween val="midCat"/>
      </c:valAx>
      <c:valAx>
        <c:axId val="7182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 GFLOPS (Single precision)</a:t>
                </a:r>
              </a:p>
            </c:rich>
          </c:tx>
          <c:layout>
            <c:manualLayout>
              <c:xMode val="edge"/>
              <c:yMode val="edge"/>
              <c:x val="2.435898160844796E-2"/>
              <c:y val="0.24100028411397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414014899843084E-2"/>
          <c:y val="4.6391752577319589E-2"/>
          <c:w val="0.91260464524519713"/>
          <c:h val="9.485631950645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fma_roofline!$B$14</c:f>
              <c:strCache>
                <c:ptCount val="1"/>
                <c:pt idx="0">
                  <c:v>Machine Peak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3.2512626262626264E-2"/>
                  <c:y val="-1.3888888888888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2B1-F541-B963-57FB24DD9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fma_roofline!$C$14:$M$14</c:f>
              <c:numCache>
                <c:formatCode>0</c:formatCode>
                <c:ptCount val="11"/>
                <c:pt idx="0">
                  <c:v>692</c:v>
                </c:pt>
                <c:pt idx="1">
                  <c:v>692</c:v>
                </c:pt>
                <c:pt idx="2">
                  <c:v>692</c:v>
                </c:pt>
                <c:pt idx="3">
                  <c:v>692</c:v>
                </c:pt>
                <c:pt idx="4">
                  <c:v>692</c:v>
                </c:pt>
                <c:pt idx="5">
                  <c:v>692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8-1645-A9EA-DE3334F53316}"/>
            </c:ext>
          </c:extLst>
        </c:ser>
        <c:ser>
          <c:idx val="1"/>
          <c:order val="1"/>
          <c:tx>
            <c:strRef>
              <c:f>fma_roofline!$B$15</c:f>
              <c:strCache>
                <c:ptCount val="1"/>
                <c:pt idx="0">
                  <c:v>L1 (Sustained 1974 GB/s)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613636363636409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31-604C-9AE1-4B554297AC6A}"/>
                </c:ext>
              </c:extLst>
            </c:dLbl>
            <c:dLbl>
              <c:idx val="1"/>
              <c:layout>
                <c:manualLayout>
                  <c:x val="-4.8926767676767721E-2"/>
                  <c:y val="-7.93650793650791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31-604C-9AE1-4B554297AC6A}"/>
                </c:ext>
              </c:extLst>
            </c:dLbl>
            <c:dLbl>
              <c:idx val="2"/>
              <c:layout>
                <c:manualLayout>
                  <c:x val="-5.0189393939393985E-2"/>
                  <c:y val="-3.9682539682539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31-604C-9AE1-4B554297AC6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1-F541-B963-57FB24DD90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B1-F541-B963-57FB24DD90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2B1-F541-B963-57FB24DD90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B1-F541-B963-57FB24DD90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2B1-F541-B963-57FB24DD90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B1-F541-B963-57FB24DD90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2B1-F541-B963-57FB24DD90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2B1-F541-B963-57FB24DD9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fma_roofline!$C$15:$M$15</c:f>
              <c:numCache>
                <c:formatCode>0</c:formatCode>
                <c:ptCount val="11"/>
                <c:pt idx="0">
                  <c:v>164.56469893455505</c:v>
                </c:pt>
                <c:pt idx="1">
                  <c:v>329.12939786911011</c:v>
                </c:pt>
                <c:pt idx="2">
                  <c:v>493.69409680366516</c:v>
                </c:pt>
                <c:pt idx="3">
                  <c:v>658.25879573822021</c:v>
                </c:pt>
                <c:pt idx="4">
                  <c:v>692</c:v>
                </c:pt>
                <c:pt idx="5">
                  <c:v>692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8-1645-A9EA-DE3334F53316}"/>
            </c:ext>
          </c:extLst>
        </c:ser>
        <c:ser>
          <c:idx val="2"/>
          <c:order val="2"/>
          <c:tx>
            <c:strRef>
              <c:f>fma_roofline!$B$16</c:f>
              <c:strCache>
                <c:ptCount val="1"/>
                <c:pt idx="0">
                  <c:v>L2 (Sustained 530 GB/s)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143939393939392E-2"/>
                  <c:y val="-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31-604C-9AE1-4B554297AC6A}"/>
                </c:ext>
              </c:extLst>
            </c:dLbl>
            <c:dLbl>
              <c:idx val="1"/>
              <c:layout>
                <c:manualLayout>
                  <c:x val="-4.3244949494949544E-2"/>
                  <c:y val="-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31-604C-9AE1-4B554297AC6A}"/>
                </c:ext>
              </c:extLst>
            </c:dLbl>
            <c:dLbl>
              <c:idx val="2"/>
              <c:layout>
                <c:manualLayout>
                  <c:x val="-4.1351010101010104E-2"/>
                  <c:y val="-5.95238095238095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31-604C-9AE1-4B554297AC6A}"/>
                </c:ext>
              </c:extLst>
            </c:dLbl>
            <c:dLbl>
              <c:idx val="3"/>
              <c:layout>
                <c:manualLayout>
                  <c:x val="-4.008838383838384E-2"/>
                  <c:y val="-1.1904761904761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31-604C-9AE1-4B554297AC6A}"/>
                </c:ext>
              </c:extLst>
            </c:dLbl>
            <c:dLbl>
              <c:idx val="4"/>
              <c:layout>
                <c:manualLayout>
                  <c:x val="-4.261363636363636E-2"/>
                  <c:y val="-1.1904761904761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31-604C-9AE1-4B554297AC6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B1-F541-B963-57FB24DD90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B1-F541-B963-57FB24DD90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B1-F541-B963-57FB24DD90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B1-F541-B963-57FB24DD90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2B1-F541-B963-57FB24DD90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2B1-F541-B963-57FB24DD9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fma_roofline!$C$16:$M$16</c:f>
              <c:numCache>
                <c:formatCode>0</c:formatCode>
                <c:ptCount val="11"/>
                <c:pt idx="0">
                  <c:v>44.237822294235229</c:v>
                </c:pt>
                <c:pt idx="1">
                  <c:v>88.475644588470459</c:v>
                </c:pt>
                <c:pt idx="2">
                  <c:v>132.71346688270569</c:v>
                </c:pt>
                <c:pt idx="3">
                  <c:v>176.95128917694092</c:v>
                </c:pt>
                <c:pt idx="4">
                  <c:v>353.90257835388184</c:v>
                </c:pt>
                <c:pt idx="5">
                  <c:v>692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8-1645-A9EA-DE3334F53316}"/>
            </c:ext>
          </c:extLst>
        </c:ser>
        <c:ser>
          <c:idx val="3"/>
          <c:order val="3"/>
          <c:tx>
            <c:strRef>
              <c:f>fma_roofline!$B$17</c:f>
              <c:strCache>
                <c:ptCount val="1"/>
                <c:pt idx="0">
                  <c:v>L3 (Sustained 297.27 GB/s)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91414141414187E-3"/>
                  <c:y val="1.5873015873015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31-604C-9AE1-4B554297AC6A}"/>
                </c:ext>
              </c:extLst>
            </c:dLbl>
            <c:dLbl>
              <c:idx val="1"/>
              <c:layout>
                <c:manualLayout>
                  <c:x val="-1.167929292929293E-2"/>
                  <c:y val="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31-604C-9AE1-4B554297AC6A}"/>
                </c:ext>
              </c:extLst>
            </c:dLbl>
            <c:dLbl>
              <c:idx val="2"/>
              <c:layout>
                <c:manualLayout>
                  <c:x val="-1.167929292929293E-2"/>
                  <c:y val="2.3809523809523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31-604C-9AE1-4B554297AC6A}"/>
                </c:ext>
              </c:extLst>
            </c:dLbl>
            <c:dLbl>
              <c:idx val="3"/>
              <c:layout>
                <c:manualLayout>
                  <c:x val="-6.628787878787879E-3"/>
                  <c:y val="1.7857142857142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31-604C-9AE1-4B554297AC6A}"/>
                </c:ext>
              </c:extLst>
            </c:dLbl>
            <c:dLbl>
              <c:idx val="4"/>
              <c:layout>
                <c:manualLayout>
                  <c:x val="-1.3573232323232324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31-604C-9AE1-4B554297AC6A}"/>
                </c:ext>
              </c:extLst>
            </c:dLbl>
            <c:dLbl>
              <c:idx val="5"/>
              <c:layout>
                <c:manualLayout>
                  <c:x val="-2.11489898989899E-2"/>
                  <c:y val="1.5873015873015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31-604C-9AE1-4B554297AC6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1-F541-B963-57FB24DD90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B1-F541-B963-57FB24DD90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B1-F541-B963-57FB24DD90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B1-F541-B963-57FB24DD90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B1-F541-B963-57FB24DD9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fma_roofline!$C$17:$M$17</c:f>
              <c:numCache>
                <c:formatCode>0</c:formatCode>
                <c:ptCount val="11"/>
                <c:pt idx="0">
                  <c:v>24.773180484771721</c:v>
                </c:pt>
                <c:pt idx="1">
                  <c:v>49.546360969543443</c:v>
                </c:pt>
                <c:pt idx="2">
                  <c:v>74.319541454315171</c:v>
                </c:pt>
                <c:pt idx="3">
                  <c:v>99.092721939086886</c:v>
                </c:pt>
                <c:pt idx="4">
                  <c:v>198.18544387817377</c:v>
                </c:pt>
                <c:pt idx="5">
                  <c:v>396.37088775634754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48-1645-A9EA-DE3334F53316}"/>
            </c:ext>
          </c:extLst>
        </c:ser>
        <c:ser>
          <c:idx val="4"/>
          <c:order val="4"/>
          <c:tx>
            <c:strRef>
              <c:f>fma_roofline!$B$18</c:f>
              <c:strCache>
                <c:ptCount val="1"/>
                <c:pt idx="0">
                  <c:v>DRAM (76.8 GB/s)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5227272727273189E-3"/>
                  <c:y val="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31-604C-9AE1-4B554297AC6A}"/>
                </c:ext>
              </c:extLst>
            </c:dLbl>
            <c:dLbl>
              <c:idx val="1"/>
              <c:layout>
                <c:manualLayout>
                  <c:x val="-1.2941919191919192E-2"/>
                  <c:y val="1.587301587301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31-604C-9AE1-4B554297AC6A}"/>
                </c:ext>
              </c:extLst>
            </c:dLbl>
            <c:dLbl>
              <c:idx val="2"/>
              <c:layout>
                <c:manualLayout>
                  <c:x val="-1.0416666666666666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31-604C-9AE1-4B554297AC6A}"/>
                </c:ext>
              </c:extLst>
            </c:dLbl>
            <c:dLbl>
              <c:idx val="3"/>
              <c:layout>
                <c:manualLayout>
                  <c:x val="-1.167929292929293E-2"/>
                  <c:y val="9.92063492063492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31-604C-9AE1-4B554297AC6A}"/>
                </c:ext>
              </c:extLst>
            </c:dLbl>
            <c:dLbl>
              <c:idx val="4"/>
              <c:layout>
                <c:manualLayout>
                  <c:x val="-1.167929292929293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31-604C-9AE1-4B554297AC6A}"/>
                </c:ext>
              </c:extLst>
            </c:dLbl>
            <c:dLbl>
              <c:idx val="5"/>
              <c:layout>
                <c:manualLayout>
                  <c:x val="-1.7361111111111112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1-604C-9AE1-4B554297AC6A}"/>
                </c:ext>
              </c:extLst>
            </c:dLbl>
            <c:dLbl>
              <c:idx val="6"/>
              <c:layout>
                <c:manualLayout>
                  <c:x val="-1.1047979797979798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1-604C-9AE1-4B554297AC6A}"/>
                </c:ext>
              </c:extLst>
            </c:dLbl>
            <c:dLbl>
              <c:idx val="7"/>
              <c:layout>
                <c:manualLayout>
                  <c:x val="-1.5397776982422652E-2"/>
                  <c:y val="2.1825396825396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31-604C-9AE1-4B554297AC6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B1-F541-B963-57FB24DD90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B1-F541-B963-57FB24DD90AC}"/>
                </c:ext>
              </c:extLst>
            </c:dLbl>
            <c:dLbl>
              <c:idx val="10"/>
              <c:layout>
                <c:manualLayout>
                  <c:x val="-2.5252525252525252E-2"/>
                  <c:y val="-1.5873015873015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531-604C-9AE1-4B554297A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fma_roofline!$C$18:$M$18</c:f>
              <c:numCache>
                <c:formatCode>0</c:formatCode>
                <c:ptCount val="11"/>
                <c:pt idx="0">
                  <c:v>6.3999999999999995</c:v>
                </c:pt>
                <c:pt idx="1">
                  <c:v>12.799999999999999</c:v>
                </c:pt>
                <c:pt idx="2">
                  <c:v>19.2</c:v>
                </c:pt>
                <c:pt idx="3">
                  <c:v>25.599999999999998</c:v>
                </c:pt>
                <c:pt idx="4">
                  <c:v>51.199999999999996</c:v>
                </c:pt>
                <c:pt idx="5">
                  <c:v>102.39999999999999</c:v>
                </c:pt>
                <c:pt idx="6">
                  <c:v>204.79999999999998</c:v>
                </c:pt>
                <c:pt idx="7">
                  <c:v>409.59999999999997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48-1645-A9EA-DE3334F533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18271360"/>
        <c:axId val="718273008"/>
      </c:scatterChart>
      <c:valAx>
        <c:axId val="718271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3008"/>
        <c:crosses val="autoZero"/>
        <c:crossBetween val="midCat"/>
      </c:valAx>
      <c:valAx>
        <c:axId val="7182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Profile</a:t>
            </a:r>
            <a:r>
              <a:rPr lang="en-US" baseline="0"/>
              <a:t>(With 1 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fma_roofline!$B$37</c:f>
              <c:strCache>
                <c:ptCount val="1"/>
                <c:pt idx="0">
                  <c:v>Machine Peak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fma_roofline!$C$37:$I$37</c:f>
              <c:numCache>
                <c:formatCode>0</c:formatCode>
                <c:ptCount val="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C-6643-9F29-014850C9A395}"/>
            </c:ext>
          </c:extLst>
        </c:ser>
        <c:ser>
          <c:idx val="1"/>
          <c:order val="1"/>
          <c:tx>
            <c:strRef>
              <c:f>fma_roofline!$B$38</c:f>
              <c:strCache>
                <c:ptCount val="1"/>
                <c:pt idx="0">
                  <c:v>L1(Sustained 1974 GB/s)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fma_roofline!$C$38:$I$38</c:f>
              <c:numCache>
                <c:formatCode>0</c:formatCode>
                <c:ptCount val="7"/>
                <c:pt idx="0">
                  <c:v>27.427449822425842</c:v>
                </c:pt>
                <c:pt idx="1">
                  <c:v>54.854899644851685</c:v>
                </c:pt>
                <c:pt idx="2">
                  <c:v>82.282349467277527</c:v>
                </c:pt>
                <c:pt idx="3">
                  <c:v>109.70979928970337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C-6643-9F29-014850C9A395}"/>
            </c:ext>
          </c:extLst>
        </c:ser>
        <c:ser>
          <c:idx val="2"/>
          <c:order val="2"/>
          <c:tx>
            <c:strRef>
              <c:f>fma_roofline!$B$39</c:f>
              <c:strCache>
                <c:ptCount val="1"/>
                <c:pt idx="0">
                  <c:v>L2(Sustained 530 GB/s)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fma_roofline!$C$39:$I$39</c:f>
              <c:numCache>
                <c:formatCode>0</c:formatCode>
                <c:ptCount val="7"/>
                <c:pt idx="0">
                  <c:v>7.3729703823725377</c:v>
                </c:pt>
                <c:pt idx="1">
                  <c:v>14.745940764745075</c:v>
                </c:pt>
                <c:pt idx="2">
                  <c:v>22.118911147117615</c:v>
                </c:pt>
                <c:pt idx="3">
                  <c:v>29.491881529490151</c:v>
                </c:pt>
                <c:pt idx="4">
                  <c:v>58.983763058980301</c:v>
                </c:pt>
                <c:pt idx="5">
                  <c:v>115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DC-6643-9F29-014850C9A395}"/>
            </c:ext>
          </c:extLst>
        </c:ser>
        <c:ser>
          <c:idx val="3"/>
          <c:order val="3"/>
          <c:tx>
            <c:strRef>
              <c:f>fma_roofline!$B$40</c:f>
              <c:strCache>
                <c:ptCount val="1"/>
                <c:pt idx="0">
                  <c:v>L3(Sustained 297.27 GB)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fma_roofline!$C$40:$I$40</c:f>
              <c:numCache>
                <c:formatCode>0</c:formatCode>
                <c:ptCount val="7"/>
                <c:pt idx="0">
                  <c:v>4.1288634141286202</c:v>
                </c:pt>
                <c:pt idx="1">
                  <c:v>8.2577268282572405</c:v>
                </c:pt>
                <c:pt idx="2">
                  <c:v>12.386590242385862</c:v>
                </c:pt>
                <c:pt idx="3">
                  <c:v>16.515453656514481</c:v>
                </c:pt>
                <c:pt idx="4">
                  <c:v>33.030907313028962</c:v>
                </c:pt>
                <c:pt idx="5">
                  <c:v>66.061814626057924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DC-6643-9F29-014850C9A395}"/>
            </c:ext>
          </c:extLst>
        </c:ser>
        <c:ser>
          <c:idx val="4"/>
          <c:order val="4"/>
          <c:tx>
            <c:strRef>
              <c:f>fma_roofline!$B$41</c:f>
              <c:strCache>
                <c:ptCount val="1"/>
                <c:pt idx="0">
                  <c:v>DRAM(76.8 GB/s)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fma_roofline!$C$41:$I$41</c:f>
              <c:numCache>
                <c:formatCode>0</c:formatCode>
                <c:ptCount val="7"/>
                <c:pt idx="0">
                  <c:v>4.1288634141286202</c:v>
                </c:pt>
                <c:pt idx="1">
                  <c:v>8.2577268282572405</c:v>
                </c:pt>
                <c:pt idx="2">
                  <c:v>12.386590242385862</c:v>
                </c:pt>
                <c:pt idx="3">
                  <c:v>16.515453656514481</c:v>
                </c:pt>
                <c:pt idx="4">
                  <c:v>33.030907313028962</c:v>
                </c:pt>
                <c:pt idx="5">
                  <c:v>66.061814626057924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DC-6643-9F29-014850C9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617600"/>
        <c:axId val="1233619328"/>
      </c:scatterChart>
      <c:valAx>
        <c:axId val="123361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???/???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19328"/>
        <c:crosses val="autoZero"/>
        <c:crossBetween val="midCat"/>
      </c:valAx>
      <c:valAx>
        <c:axId val="1233619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1023622047242E-2"/>
          <c:y val="0.15024132022357309"/>
          <c:w val="0.83121984251968506"/>
          <c:h val="0.68760270898780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'max_plus roofline'!$B$15</c:f>
              <c:strCache>
                <c:ptCount val="1"/>
                <c:pt idx="0">
                  <c:v>L1 (Sustained 1974 GB/s)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613636363636409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14-E745-9B06-F6AEBFFF65A1}"/>
                </c:ext>
              </c:extLst>
            </c:dLbl>
            <c:dLbl>
              <c:idx val="1"/>
              <c:layout>
                <c:manualLayout>
                  <c:x val="-4.8926767676767721E-2"/>
                  <c:y val="-7.93650793650791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14-E745-9B06-F6AEBFFF65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14-E745-9B06-F6AEBFFF65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14-E745-9B06-F6AEBFFF65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14-E745-9B06-F6AEBFFF65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14-E745-9B06-F6AEBFFF65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14-E745-9B06-F6AEBFFF65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14-E745-9B06-F6AEBFFF65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14-E745-9B06-F6AEBFFF6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roofline'!$C$15:$K$15</c:f>
              <c:numCache>
                <c:formatCode>0</c:formatCode>
                <c:ptCount val="9"/>
                <c:pt idx="0">
                  <c:v>164.56469893455505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514-E745-9B06-F6AEBFFF65A1}"/>
            </c:ext>
          </c:extLst>
        </c:ser>
        <c:ser>
          <c:idx val="2"/>
          <c:order val="1"/>
          <c:tx>
            <c:strRef>
              <c:f>'max_plus roofline'!$B$16</c:f>
              <c:strCache>
                <c:ptCount val="1"/>
                <c:pt idx="0">
                  <c:v>L2 (Sustained 530 GB/s)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143939393939392E-2"/>
                  <c:y val="-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14-E745-9B06-F6AEBFFF65A1}"/>
                </c:ext>
              </c:extLst>
            </c:dLbl>
            <c:dLbl>
              <c:idx val="1"/>
              <c:layout>
                <c:manualLayout>
                  <c:x val="-4.66006975638113E-2"/>
                  <c:y val="-2.3321219462951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14-E745-9B06-F6AEBFFF65A1}"/>
                </c:ext>
              </c:extLst>
            </c:dLbl>
            <c:dLbl>
              <c:idx val="2"/>
              <c:layout>
                <c:manualLayout>
                  <c:x val="-5.9807377265761241E-2"/>
                  <c:y val="-1.6208762366242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14-E745-9B06-F6AEBFFF65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14-E745-9B06-F6AEBFFF65A1}"/>
                </c:ext>
              </c:extLst>
            </c:dLbl>
            <c:dLbl>
              <c:idx val="4"/>
              <c:layout>
                <c:manualLayout>
                  <c:x val="-4.2613618348042066E-2"/>
                  <c:y val="-2.7289319604280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14-E745-9B06-F6AEBFFF65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14-E745-9B06-F6AEBFFF65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14-E745-9B06-F6AEBFFF65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14-E745-9B06-F6AEBFFF65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514-E745-9B06-F6AEBFFF6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roofline'!$C$16:$K$16</c:f>
              <c:numCache>
                <c:formatCode>0</c:formatCode>
                <c:ptCount val="9"/>
                <c:pt idx="0">
                  <c:v>44.237822294235229</c:v>
                </c:pt>
                <c:pt idx="1">
                  <c:v>88.475644588470459</c:v>
                </c:pt>
                <c:pt idx="2">
                  <c:v>132.71346688270569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514-E745-9B06-F6AEBFFF65A1}"/>
            </c:ext>
          </c:extLst>
        </c:ser>
        <c:ser>
          <c:idx val="3"/>
          <c:order val="2"/>
          <c:tx>
            <c:strRef>
              <c:f>'max_plus roofline'!$B$17</c:f>
              <c:strCache>
                <c:ptCount val="1"/>
                <c:pt idx="0">
                  <c:v>L3 (Sustained 297.27 GB/s)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91414141414187E-3"/>
                  <c:y val="1.5873015873015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514-E745-9B06-F6AEBFFF65A1}"/>
                </c:ext>
              </c:extLst>
            </c:dLbl>
            <c:dLbl>
              <c:idx val="1"/>
              <c:layout>
                <c:manualLayout>
                  <c:x val="-1.167929292929293E-2"/>
                  <c:y val="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514-E745-9B06-F6AEBFFF65A1}"/>
                </c:ext>
              </c:extLst>
            </c:dLbl>
            <c:dLbl>
              <c:idx val="2"/>
              <c:layout>
                <c:manualLayout>
                  <c:x val="-1.167929292929293E-2"/>
                  <c:y val="2.3809523809523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514-E745-9B06-F6AEBFFF65A1}"/>
                </c:ext>
              </c:extLst>
            </c:dLbl>
            <c:dLbl>
              <c:idx val="3"/>
              <c:layout>
                <c:manualLayout>
                  <c:x val="-6.628787878787879E-3"/>
                  <c:y val="1.7857142857142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514-E745-9B06-F6AEBFFF65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514-E745-9B06-F6AEBFFF65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514-E745-9B06-F6AEBFFF65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514-E745-9B06-F6AEBFFF65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514-E745-9B06-F6AEBFFF65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514-E745-9B06-F6AEBFFF6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roofline'!$C$17:$K$17</c:f>
              <c:numCache>
                <c:formatCode>0</c:formatCode>
                <c:ptCount val="9"/>
                <c:pt idx="0">
                  <c:v>24.773180484771721</c:v>
                </c:pt>
                <c:pt idx="1">
                  <c:v>49.546360969543443</c:v>
                </c:pt>
                <c:pt idx="2">
                  <c:v>74.319541454315171</c:v>
                </c:pt>
                <c:pt idx="3">
                  <c:v>99.092721939086886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514-E745-9B06-F6AEBFFF65A1}"/>
            </c:ext>
          </c:extLst>
        </c:ser>
        <c:ser>
          <c:idx val="4"/>
          <c:order val="3"/>
          <c:tx>
            <c:strRef>
              <c:f>'max_plus roofline'!$B$18</c:f>
              <c:strCache>
                <c:ptCount val="1"/>
                <c:pt idx="0">
                  <c:v>DRAM (76.8 GB/s)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5227272727273189E-3"/>
                  <c:y val="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514-E745-9B06-F6AEBFFF65A1}"/>
                </c:ext>
              </c:extLst>
            </c:dLbl>
            <c:dLbl>
              <c:idx val="1"/>
              <c:layout>
                <c:manualLayout>
                  <c:x val="-1.2941919191919192E-2"/>
                  <c:y val="1.587301587301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514-E745-9B06-F6AEBFFF65A1}"/>
                </c:ext>
              </c:extLst>
            </c:dLbl>
            <c:dLbl>
              <c:idx val="2"/>
              <c:layout>
                <c:manualLayout>
                  <c:x val="-1.0416666666666666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514-E745-9B06-F6AEBFFF65A1}"/>
                </c:ext>
              </c:extLst>
            </c:dLbl>
            <c:dLbl>
              <c:idx val="3"/>
              <c:layout>
                <c:manualLayout>
                  <c:x val="-1.0001453257940135E-2"/>
                  <c:y val="1.504885927720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514-E745-9B06-F6AEBFFF65A1}"/>
                </c:ext>
              </c:extLst>
            </c:dLbl>
            <c:dLbl>
              <c:idx val="4"/>
              <c:layout>
                <c:manualLayout>
                  <c:x val="-1.167929292929293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514-E745-9B06-F6AEBFFF65A1}"/>
                </c:ext>
              </c:extLst>
            </c:dLbl>
            <c:dLbl>
              <c:idx val="5"/>
              <c:layout>
                <c:manualLayout>
                  <c:x val="-1.7361111111111112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514-E745-9B06-F6AEBFFF65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514-E745-9B06-F6AEBFFF65A1}"/>
                </c:ext>
              </c:extLst>
            </c:dLbl>
            <c:dLbl>
              <c:idx val="7"/>
              <c:layout>
                <c:manualLayout>
                  <c:x val="-1.5397776982422652E-2"/>
                  <c:y val="2.1825396825396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514-E745-9B06-F6AEBFFF65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514-E745-9B06-F6AEBFFF6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roofline'!$C$13:$K$13</c:f>
              <c:numCache>
                <c:formatCode>#\ ???/???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</c:numCache>
            </c:numRef>
          </c:xVal>
          <c:yVal>
            <c:numRef>
              <c:f>'max_plus roofline'!$C$18:$K$18</c:f>
              <c:numCache>
                <c:formatCode>0</c:formatCode>
                <c:ptCount val="9"/>
                <c:pt idx="0">
                  <c:v>6.3999999999999995</c:v>
                </c:pt>
                <c:pt idx="1">
                  <c:v>12.799999999999999</c:v>
                </c:pt>
                <c:pt idx="2">
                  <c:v>19.2</c:v>
                </c:pt>
                <c:pt idx="3">
                  <c:v>25.599999999999998</c:v>
                </c:pt>
                <c:pt idx="4">
                  <c:v>51.199999999999996</c:v>
                </c:pt>
                <c:pt idx="5">
                  <c:v>102.39999999999999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6514-E745-9B06-F6AEBFFF65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18271360"/>
        <c:axId val="718273008"/>
      </c:scatterChart>
      <c:valAx>
        <c:axId val="718271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3008"/>
        <c:crosses val="autoZero"/>
        <c:crossBetween val="midCat"/>
      </c:valAx>
      <c:valAx>
        <c:axId val="7182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 GFLOPS (Single precision)</a:t>
                </a:r>
              </a:p>
            </c:rich>
          </c:tx>
          <c:layout>
            <c:manualLayout>
              <c:xMode val="edge"/>
              <c:yMode val="edge"/>
              <c:x val="2.9745039370078739E-2"/>
              <c:y val="0.2796601525845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664135733033376E-2"/>
          <c:y val="1.5463917525773196E-2"/>
          <c:w val="0.93867172853393321"/>
          <c:h val="0.11748802662553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Single Core XAXMY BenchMark</a:t>
            </a:r>
          </a:p>
          <a:p>
            <a:pPr>
              <a:defRPr/>
            </a:pPr>
            <a:r>
              <a:rPr lang="en-US"/>
              <a:t>Y[i] = max(A*X[i], Y[i])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xaxmy!$C$5</c:f>
              <c:strCache>
                <c:ptCount val="1"/>
                <c:pt idx="0">
                  <c:v>Core Peak Float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xaxmy!$D$4:$O$4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xaxmy!$D$5:$O$5</c:f>
              <c:numCache>
                <c:formatCode>General</c:formatCode>
                <c:ptCount val="12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1C-6C42-89AD-E241272203DE}"/>
            </c:ext>
          </c:extLst>
        </c:ser>
        <c:ser>
          <c:idx val="3"/>
          <c:order val="1"/>
          <c:tx>
            <c:strRef>
              <c:f>xaxmy!$C$6</c:f>
              <c:strCache>
                <c:ptCount val="1"/>
                <c:pt idx="0">
                  <c:v>Core Peak double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xaxmy!$D$4:$Q$4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xaxmy!$D$6:$Q$6</c:f>
              <c:numCache>
                <c:formatCode>General</c:formatCode>
                <c:ptCount val="14"/>
                <c:pt idx="0">
                  <c:v>57.5</c:v>
                </c:pt>
                <c:pt idx="1">
                  <c:v>57.5</c:v>
                </c:pt>
                <c:pt idx="2">
                  <c:v>57.5</c:v>
                </c:pt>
                <c:pt idx="3">
                  <c:v>57.5</c:v>
                </c:pt>
                <c:pt idx="4">
                  <c:v>57.5</c:v>
                </c:pt>
                <c:pt idx="5">
                  <c:v>57.5</c:v>
                </c:pt>
                <c:pt idx="6">
                  <c:v>57.5</c:v>
                </c:pt>
                <c:pt idx="7">
                  <c:v>57.5</c:v>
                </c:pt>
                <c:pt idx="8">
                  <c:v>57.5</c:v>
                </c:pt>
                <c:pt idx="9">
                  <c:v>57.5</c:v>
                </c:pt>
                <c:pt idx="10">
                  <c:v>57.5</c:v>
                </c:pt>
                <c:pt idx="11">
                  <c:v>57.5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1C-6C42-89AD-E241272203DE}"/>
            </c:ext>
          </c:extLst>
        </c:ser>
        <c:ser>
          <c:idx val="0"/>
          <c:order val="2"/>
          <c:tx>
            <c:strRef>
              <c:f>xaxmy!$C$7</c:f>
              <c:strCache>
                <c:ptCount val="1"/>
                <c:pt idx="0">
                  <c:v>saxmy 1 core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xaxmy!$D$4:$O$4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xaxmy!$D$7:$O$7</c:f>
              <c:numCache>
                <c:formatCode>General</c:formatCode>
                <c:ptCount val="12"/>
                <c:pt idx="0">
                  <c:v>20</c:v>
                </c:pt>
                <c:pt idx="1">
                  <c:v>20.13</c:v>
                </c:pt>
                <c:pt idx="2">
                  <c:v>20.5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C-6C42-89AD-E241272203DE}"/>
            </c:ext>
          </c:extLst>
        </c:ser>
        <c:ser>
          <c:idx val="1"/>
          <c:order val="3"/>
          <c:tx>
            <c:strRef>
              <c:f>xaxmy!$C$8</c:f>
              <c:strCache>
                <c:ptCount val="1"/>
                <c:pt idx="0">
                  <c:v>daxmy 1 core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xaxmy!$D$4:$O$4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xaxmy!$D$8:$O$8</c:f>
              <c:numCache>
                <c:formatCode>General</c:formatCode>
                <c:ptCount val="12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C-6C42-89AD-E2412722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06367"/>
        <c:axId val="1638208047"/>
      </c:scatterChart>
      <c:valAx>
        <c:axId val="163820636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A, B and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08047"/>
        <c:crosses val="autoZero"/>
        <c:crossBetween val="midCat"/>
      </c:valAx>
      <c:valAx>
        <c:axId val="163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0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Multi Core XAXMY BenchMark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Y[i] = max(A*X[i], Y[i])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xaxmy!$D$52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74-7341-9CFC-50C936C068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74-7341-9CFC-50C936C068B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4D-CA43-B8F8-62780128A3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xaxmy!$C$53:$C$62</c:f>
              <c:strCache>
                <c:ptCount val="10"/>
                <c:pt idx="0">
                  <c:v>Double Precesion Peak(GFLOPs/sec)</c:v>
                </c:pt>
                <c:pt idx="1">
                  <c:v>Single Precesion Peak(GFLOPs/sec)</c:v>
                </c:pt>
                <c:pt idx="2">
                  <c:v>daxmy 6 cores(GFLOPs/sec)</c:v>
                </c:pt>
                <c:pt idx="3">
                  <c:v>saxmy 6 cores(GFLOPs/sec)</c:v>
                </c:pt>
                <c:pt idx="4">
                  <c:v>daxmy 8 cores(GFLOPs/sec)</c:v>
                </c:pt>
                <c:pt idx="5">
                  <c:v>saxmy 8 cores(GFLOPs/sec)</c:v>
                </c:pt>
                <c:pt idx="6">
                  <c:v>daxmy 10 cores(GFLOPs/sec)</c:v>
                </c:pt>
                <c:pt idx="7">
                  <c:v>saxmy 10 cores(GFLOPs/sec)</c:v>
                </c:pt>
                <c:pt idx="8">
                  <c:v>daxmy 12 cores(GFLOPs/sec)</c:v>
                </c:pt>
                <c:pt idx="9">
                  <c:v>saxmy 12 cores(GFLOPs/sec)</c:v>
                </c:pt>
              </c:strCache>
            </c:strRef>
          </c:cat>
          <c:val>
            <c:numRef>
              <c:f>xaxmy!$D$53:$D$62</c:f>
              <c:numCache>
                <c:formatCode>General</c:formatCode>
                <c:ptCount val="10"/>
                <c:pt idx="0">
                  <c:v>345</c:v>
                </c:pt>
                <c:pt idx="1">
                  <c:v>690</c:v>
                </c:pt>
                <c:pt idx="2">
                  <c:v>61</c:v>
                </c:pt>
                <c:pt idx="3">
                  <c:v>123</c:v>
                </c:pt>
                <c:pt idx="4">
                  <c:v>80</c:v>
                </c:pt>
                <c:pt idx="5">
                  <c:v>161.47</c:v>
                </c:pt>
                <c:pt idx="6">
                  <c:v>100.5</c:v>
                </c:pt>
                <c:pt idx="7">
                  <c:v>201</c:v>
                </c:pt>
                <c:pt idx="8">
                  <c:v>121</c:v>
                </c:pt>
                <c:pt idx="9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3-584C-9DE3-6A5CC2B8A3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0944832"/>
        <c:axId val="355421216"/>
      </c:barChart>
      <c:catAx>
        <c:axId val="3409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21216"/>
        <c:crosses val="autoZero"/>
        <c:auto val="1"/>
        <c:lblAlgn val="ctr"/>
        <c:lblOffset val="100"/>
        <c:noMultiLvlLbl val="0"/>
      </c:catAx>
      <c:valAx>
        <c:axId val="3554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 w="50800"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2A-A94C-BB1A-0D04908E9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xapxmy!$B$19:$B$24</c:f>
              <c:strCache>
                <c:ptCount val="6"/>
                <c:pt idx="0">
                  <c:v>sapxmy 1 core </c:v>
                </c:pt>
                <c:pt idx="1">
                  <c:v>sapxmy 6 cores</c:v>
                </c:pt>
                <c:pt idx="2">
                  <c:v>sapxmy 8 cores</c:v>
                </c:pt>
                <c:pt idx="3">
                  <c:v>sapxmy 10 cores</c:v>
                </c:pt>
                <c:pt idx="4">
                  <c:v>sapxmy 12 cores</c:v>
                </c:pt>
                <c:pt idx="5">
                  <c:v>Max-plus Therotitical Peak</c:v>
                </c:pt>
              </c:strCache>
            </c:strRef>
          </c:cat>
          <c:val>
            <c:numRef>
              <c:f>xapxmy!$C$19:$C$24</c:f>
              <c:numCache>
                <c:formatCode>General</c:formatCode>
                <c:ptCount val="6"/>
                <c:pt idx="0">
                  <c:v>20</c:v>
                </c:pt>
                <c:pt idx="1">
                  <c:v>121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945-91EC-009465FE33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1507232"/>
        <c:axId val="1501508912"/>
      </c:barChart>
      <c:catAx>
        <c:axId val="150150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508912"/>
        <c:crosses val="autoZero"/>
        <c:auto val="1"/>
        <c:lblAlgn val="ctr"/>
        <c:lblOffset val="100"/>
        <c:noMultiLvlLbl val="0"/>
      </c:catAx>
      <c:valAx>
        <c:axId val="15015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GFLOPS(</a:t>
                </a:r>
                <a:r>
                  <a:rPr lang="en-US" sz="1200" b="0" i="0" u="none" strike="noStrike" baseline="0">
                    <a:effectLst/>
                  </a:rPr>
                  <a:t>Single Precision)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5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C30-1F45-8690-2202C6638EF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30-1F45-8690-2202C6638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xaxpy!$C$19:$C$28</c:f>
              <c:strCache>
                <c:ptCount val="10"/>
                <c:pt idx="0">
                  <c:v>s Peak(GFLOPs/sec)</c:v>
                </c:pt>
                <c:pt idx="1">
                  <c:v>d Peak(GFLOPs/sec)</c:v>
                </c:pt>
                <c:pt idx="2">
                  <c:v>daxpy 6 cores(GFLOPs/sec)</c:v>
                </c:pt>
                <c:pt idx="3">
                  <c:v>saxpy 6 cores(GFLOPs/sec)</c:v>
                </c:pt>
                <c:pt idx="4">
                  <c:v>daxpy 8 cores(GFLOPs/sec)</c:v>
                </c:pt>
                <c:pt idx="5">
                  <c:v>saxpy 8 cores(GFLOPs/sec)</c:v>
                </c:pt>
                <c:pt idx="6">
                  <c:v>daxpy 10 cores(GFLOPs/sec)</c:v>
                </c:pt>
                <c:pt idx="7">
                  <c:v>saxpy 10 cores(GFLOPs/sec)</c:v>
                </c:pt>
                <c:pt idx="8">
                  <c:v>daxpy 12 cores(GFLOPs/sec)</c:v>
                </c:pt>
                <c:pt idx="9">
                  <c:v>saxpy 12 cores(GFLOPs/sec)</c:v>
                </c:pt>
              </c:strCache>
            </c:strRef>
          </c:cat>
          <c:val>
            <c:numRef>
              <c:f>xaxpy!$D$19:$D$28</c:f>
              <c:numCache>
                <c:formatCode>General</c:formatCode>
                <c:ptCount val="10"/>
                <c:pt idx="0">
                  <c:v>690</c:v>
                </c:pt>
                <c:pt idx="1">
                  <c:v>345</c:v>
                </c:pt>
                <c:pt idx="2">
                  <c:v>161</c:v>
                </c:pt>
                <c:pt idx="3">
                  <c:v>222</c:v>
                </c:pt>
                <c:pt idx="4">
                  <c:v>110</c:v>
                </c:pt>
                <c:pt idx="5">
                  <c:v>210</c:v>
                </c:pt>
                <c:pt idx="6">
                  <c:v>138</c:v>
                </c:pt>
                <c:pt idx="7">
                  <c:v>263</c:v>
                </c:pt>
                <c:pt idx="8">
                  <c:v>166</c:v>
                </c:pt>
                <c:pt idx="9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0-1F45-8690-2202C6638E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00388735"/>
        <c:axId val="1600390415"/>
      </c:barChart>
      <c:catAx>
        <c:axId val="160038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0415"/>
        <c:crosses val="autoZero"/>
        <c:auto val="1"/>
        <c:lblAlgn val="ctr"/>
        <c:lblOffset val="100"/>
        <c:noMultiLvlLbl val="0"/>
      </c:catAx>
      <c:valAx>
        <c:axId val="16003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8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33</xdr:row>
      <xdr:rowOff>25400</xdr:rowOff>
    </xdr:from>
    <xdr:to>
      <xdr:col>7</xdr:col>
      <xdr:colOff>215900</xdr:colOff>
      <xdr:row>57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7E38E-BEDF-3F4D-885C-B2EC929BF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24</xdr:row>
      <xdr:rowOff>25400</xdr:rowOff>
    </xdr:from>
    <xdr:to>
      <xdr:col>5</xdr:col>
      <xdr:colOff>571500</xdr:colOff>
      <xdr:row>48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2BABB-3018-CC48-BD57-DFCB773F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44</xdr:row>
      <xdr:rowOff>76200</xdr:rowOff>
    </xdr:from>
    <xdr:to>
      <xdr:col>6</xdr:col>
      <xdr:colOff>749300</xdr:colOff>
      <xdr:row>68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3C714B-EAB2-CA48-BA3D-B4615149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44</xdr:row>
      <xdr:rowOff>50800</xdr:rowOff>
    </xdr:from>
    <xdr:to>
      <xdr:col>13</xdr:col>
      <xdr:colOff>990600</xdr:colOff>
      <xdr:row>75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146CC-D4F2-674F-A68E-F3B11A85B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28</xdr:row>
      <xdr:rowOff>177800</xdr:rowOff>
    </xdr:from>
    <xdr:to>
      <xdr:col>5</xdr:col>
      <xdr:colOff>571500</xdr:colOff>
      <xdr:row>53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1574A-D7CC-C544-B473-A6AE97B91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1758950</xdr:colOff>
      <xdr:row>10</xdr:row>
      <xdr:rowOff>88900</xdr:rowOff>
    </xdr:from>
    <xdr:to>
      <xdr:col>11</xdr:col>
      <xdr:colOff>749300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F7B99-3334-5E42-92AE-9D3AB995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46</xdr:row>
      <xdr:rowOff>50800</xdr:rowOff>
    </xdr:from>
    <xdr:to>
      <xdr:col>11</xdr:col>
      <xdr:colOff>355600</xdr:colOff>
      <xdr:row>67</xdr:row>
      <xdr:rowOff>146050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0AC93D-186C-6C43-8AF3-D11737003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24</xdr:row>
      <xdr:rowOff>152400</xdr:rowOff>
    </xdr:from>
    <xdr:to>
      <xdr:col>8</xdr:col>
      <xdr:colOff>635000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8AA65-9C2B-B548-8795-C9700A74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</xdr:row>
      <xdr:rowOff>127000</xdr:rowOff>
    </xdr:from>
    <xdr:to>
      <xdr:col>11</xdr:col>
      <xdr:colOff>546100</xdr:colOff>
      <xdr:row>47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B15FD-28F5-E343-8387-B64694BDD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12</xdr:row>
      <xdr:rowOff>88900</xdr:rowOff>
    </xdr:from>
    <xdr:to>
      <xdr:col>18</xdr:col>
      <xdr:colOff>647700</xdr:colOff>
      <xdr:row>32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1C674-133E-1343-A0B8-16BC42B59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09B0-B0DF-5042-B578-5FE036D0087F}">
  <dimension ref="A1:L63"/>
  <sheetViews>
    <sheetView topLeftCell="A31" workbookViewId="0">
      <selection activeCell="I39" sqref="I39"/>
    </sheetView>
  </sheetViews>
  <sheetFormatPr baseColWidth="10" defaultRowHeight="16" x14ac:dyDescent="0.2"/>
  <cols>
    <col min="1" max="1" width="10.83203125" style="6"/>
    <col min="2" max="2" width="21.33203125" style="6" customWidth="1"/>
    <col min="3" max="3" width="22.1640625" style="6" customWidth="1"/>
    <col min="4" max="4" width="21" style="6" customWidth="1"/>
    <col min="5" max="5" width="19.5" style="6" customWidth="1"/>
    <col min="6" max="6" width="20.33203125" style="6" customWidth="1"/>
    <col min="7" max="7" width="21" style="6" customWidth="1"/>
    <col min="8" max="8" width="19" style="6" customWidth="1"/>
    <col min="9" max="9" width="11.33203125" style="6" customWidth="1"/>
    <col min="10" max="10" width="13.6640625" style="6" customWidth="1"/>
    <col min="11" max="11" width="14" style="6" customWidth="1"/>
    <col min="12" max="12" width="18.1640625" style="6" customWidth="1"/>
    <col min="13" max="16384" width="10.83203125" style="6"/>
  </cols>
  <sheetData>
    <row r="1" spans="1:12" x14ac:dyDescent="0.2">
      <c r="A1" s="4"/>
      <c r="B1" s="4"/>
      <c r="C1" s="5"/>
      <c r="D1" s="5"/>
      <c r="E1" s="5"/>
      <c r="F1" s="5"/>
      <c r="G1" s="4"/>
      <c r="H1" s="4"/>
      <c r="I1" s="4"/>
      <c r="J1" s="4"/>
      <c r="K1" s="4"/>
      <c r="L1" s="4"/>
    </row>
    <row r="2" spans="1:12" x14ac:dyDescent="0.2">
      <c r="A2" s="4"/>
      <c r="B2" s="4"/>
      <c r="C2" s="5"/>
      <c r="D2" s="5"/>
      <c r="E2" s="5"/>
      <c r="F2" s="5"/>
      <c r="G2" s="4"/>
      <c r="H2" s="4"/>
      <c r="I2" s="4"/>
      <c r="J2" s="4"/>
      <c r="K2" s="4"/>
      <c r="L2" s="4"/>
    </row>
    <row r="3" spans="1:12" x14ac:dyDescent="0.2">
      <c r="A3" s="7"/>
      <c r="B3" s="7"/>
      <c r="C3" s="28" t="s">
        <v>46</v>
      </c>
      <c r="D3" s="28"/>
      <c r="E3" s="28"/>
      <c r="F3" s="28"/>
      <c r="G3" s="28"/>
      <c r="H3" s="28"/>
      <c r="I3" s="28"/>
      <c r="J3" s="28"/>
      <c r="K3" s="28"/>
      <c r="L3" s="4"/>
    </row>
    <row r="4" spans="1:12" x14ac:dyDescent="0.2">
      <c r="A4" s="4"/>
      <c r="B4" s="4"/>
      <c r="C4" s="5"/>
      <c r="D4" s="5"/>
      <c r="E4" s="5"/>
      <c r="F4" s="5"/>
      <c r="G4" s="4"/>
      <c r="H4" s="4"/>
      <c r="I4" s="4"/>
      <c r="J4" s="4"/>
      <c r="K4" s="4"/>
      <c r="L4" s="4"/>
    </row>
    <row r="5" spans="1:12" x14ac:dyDescent="0.2">
      <c r="A5" s="4"/>
      <c r="B5" s="4"/>
      <c r="C5" s="8" t="s">
        <v>1</v>
      </c>
      <c r="D5" s="9">
        <v>3.8</v>
      </c>
      <c r="E5" s="9"/>
      <c r="F5" s="9"/>
      <c r="G5" s="10"/>
      <c r="H5" s="11"/>
      <c r="I5" s="4"/>
      <c r="J5" s="4"/>
      <c r="K5" s="4"/>
      <c r="L5" s="4"/>
    </row>
    <row r="6" spans="1:12" x14ac:dyDescent="0.2">
      <c r="A6" s="4"/>
      <c r="B6" s="4"/>
      <c r="C6" s="8"/>
      <c r="D6" s="12" t="s">
        <v>2</v>
      </c>
      <c r="E6" s="12" t="s">
        <v>3</v>
      </c>
      <c r="F6" s="13" t="s">
        <v>5</v>
      </c>
      <c r="G6" s="12" t="s">
        <v>4</v>
      </c>
      <c r="H6" s="4"/>
      <c r="I6" s="4"/>
      <c r="J6" s="4"/>
      <c r="K6" s="4"/>
    </row>
    <row r="7" spans="1:12" x14ac:dyDescent="0.2">
      <c r="A7" s="4"/>
      <c r="B7" s="4"/>
      <c r="C7" s="14" t="s">
        <v>0</v>
      </c>
      <c r="D7" s="8">
        <v>192</v>
      </c>
      <c r="E7" s="8">
        <v>133</v>
      </c>
      <c r="F7" s="8">
        <f>E7 * D5 * 1000000000/(1024 * 1024 *1024)</f>
        <v>470.69042921066284</v>
      </c>
      <c r="G7" s="8">
        <f>6*F7</f>
        <v>2824.1425752639771</v>
      </c>
      <c r="H7" s="4"/>
      <c r="I7" s="4"/>
      <c r="J7" s="4"/>
      <c r="K7" s="4"/>
    </row>
    <row r="8" spans="1:12" x14ac:dyDescent="0.2">
      <c r="A8" s="4"/>
      <c r="B8" s="4"/>
      <c r="C8" s="14" t="s">
        <v>7</v>
      </c>
      <c r="D8" s="8">
        <v>64</v>
      </c>
      <c r="E8" s="8">
        <v>52</v>
      </c>
      <c r="F8" s="8">
        <f>E8 * D5 * 1000000000/(1024 * 1024 *1024)</f>
        <v>184.02934074401855</v>
      </c>
      <c r="G8" s="8">
        <f>6*F8</f>
        <v>1104.1760444641113</v>
      </c>
      <c r="H8" s="4"/>
      <c r="I8" s="4"/>
      <c r="J8" s="4"/>
      <c r="K8" s="4"/>
    </row>
    <row r="9" spans="1:12" x14ac:dyDescent="0.2">
      <c r="A9" s="4"/>
      <c r="B9" s="4"/>
      <c r="C9" s="14" t="s">
        <v>8</v>
      </c>
      <c r="D9" s="8">
        <v>16</v>
      </c>
      <c r="E9" s="8">
        <v>15</v>
      </c>
      <c r="F9" s="8">
        <f>E9 * D5 * 1000000000/(1024 * 1024 *1024)</f>
        <v>53.085386753082275</v>
      </c>
      <c r="G9" s="8">
        <f>6*F9</f>
        <v>318.51232051849365</v>
      </c>
      <c r="H9" s="4"/>
      <c r="I9" s="4"/>
      <c r="J9" s="4"/>
      <c r="K9" s="4"/>
    </row>
    <row r="10" spans="1:12" x14ac:dyDescent="0.2">
      <c r="A10" s="4"/>
      <c r="B10" s="4"/>
      <c r="C10" s="14" t="s">
        <v>9</v>
      </c>
      <c r="D10" s="8"/>
      <c r="E10" s="8"/>
      <c r="F10" s="8"/>
      <c r="G10" s="8">
        <v>39.74</v>
      </c>
      <c r="H10" s="4"/>
      <c r="I10" s="4"/>
      <c r="J10" s="4"/>
      <c r="K10" s="4"/>
    </row>
    <row r="11" spans="1:12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B13" s="15" t="s">
        <v>47</v>
      </c>
      <c r="C13" s="16">
        <v>8.3333333333333329E-2</v>
      </c>
      <c r="D13" s="16">
        <v>0.16666666666666666</v>
      </c>
      <c r="E13" s="16">
        <v>0.25</v>
      </c>
      <c r="F13" s="16">
        <v>0.33333333333333331</v>
      </c>
      <c r="G13" s="16">
        <v>0.66666666666666663</v>
      </c>
      <c r="H13" s="16">
        <v>1.3333333333333333</v>
      </c>
      <c r="I13" s="16">
        <v>2.6666666666666665</v>
      </c>
      <c r="J13" s="16">
        <v>5.333333333333333</v>
      </c>
      <c r="K13" s="16">
        <v>10.666666666666666</v>
      </c>
      <c r="L13" s="17"/>
    </row>
    <row r="14" spans="1:12" s="23" customFormat="1" x14ac:dyDescent="0.2">
      <c r="A14" s="20"/>
      <c r="B14" s="24" t="s">
        <v>6</v>
      </c>
      <c r="C14" s="22">
        <v>435</v>
      </c>
      <c r="D14" s="22">
        <v>435</v>
      </c>
      <c r="E14" s="22">
        <v>435</v>
      </c>
      <c r="F14" s="22">
        <v>435</v>
      </c>
      <c r="G14" s="22">
        <v>435</v>
      </c>
      <c r="H14" s="22">
        <v>435</v>
      </c>
      <c r="I14" s="22">
        <v>435</v>
      </c>
      <c r="J14" s="22">
        <v>435</v>
      </c>
      <c r="K14" s="22">
        <v>435</v>
      </c>
      <c r="L14" s="25"/>
    </row>
    <row r="15" spans="1:12" s="23" customFormat="1" x14ac:dyDescent="0.2">
      <c r="A15" s="20"/>
      <c r="B15" s="24" t="s">
        <v>82</v>
      </c>
      <c r="C15" s="22">
        <f>G7*C13</f>
        <v>235.34521460533142</v>
      </c>
      <c r="D15" s="26">
        <v>435</v>
      </c>
      <c r="E15" s="22">
        <v>435</v>
      </c>
      <c r="F15" s="22">
        <v>435</v>
      </c>
      <c r="G15" s="22">
        <v>435</v>
      </c>
      <c r="H15" s="22">
        <v>435</v>
      </c>
      <c r="I15" s="22">
        <v>435</v>
      </c>
      <c r="J15" s="22">
        <v>435</v>
      </c>
      <c r="K15" s="22">
        <v>435</v>
      </c>
      <c r="L15" s="25"/>
    </row>
    <row r="16" spans="1:12" s="23" customFormat="1" x14ac:dyDescent="0.2">
      <c r="A16" s="20"/>
      <c r="B16" s="24" t="s">
        <v>83</v>
      </c>
      <c r="C16" s="22">
        <f>G8*C13</f>
        <v>92.014670372009277</v>
      </c>
      <c r="D16" s="22">
        <f>G8*D13</f>
        <v>184.02934074401855</v>
      </c>
      <c r="E16" s="22">
        <f>G8*E13</f>
        <v>276.04401111602783</v>
      </c>
      <c r="F16" s="22">
        <f>G8*F13</f>
        <v>368.05868148803711</v>
      </c>
      <c r="G16" s="22">
        <v>435</v>
      </c>
      <c r="H16" s="22">
        <v>435</v>
      </c>
      <c r="I16" s="22">
        <v>435</v>
      </c>
      <c r="J16" s="22">
        <v>435</v>
      </c>
      <c r="K16" s="22">
        <v>435</v>
      </c>
      <c r="L16" s="25"/>
    </row>
    <row r="17" spans="1:12" s="23" customFormat="1" x14ac:dyDescent="0.2">
      <c r="A17" s="20"/>
      <c r="B17" s="24" t="s">
        <v>84</v>
      </c>
      <c r="C17" s="22">
        <f>G9*C13</f>
        <v>26.542693376541138</v>
      </c>
      <c r="D17" s="22">
        <f>G9*D13</f>
        <v>53.085386753082275</v>
      </c>
      <c r="E17" s="22">
        <f>G9*E13</f>
        <v>79.628080129623413</v>
      </c>
      <c r="F17" s="22">
        <f>G9*F13</f>
        <v>106.17077350616455</v>
      </c>
      <c r="G17" s="22">
        <f>G9*G13</f>
        <v>212.3415470123291</v>
      </c>
      <c r="H17" s="22">
        <f>G9*H13</f>
        <v>424.6830940246582</v>
      </c>
      <c r="I17" s="22">
        <v>435</v>
      </c>
      <c r="J17" s="22">
        <v>435</v>
      </c>
      <c r="K17" s="22">
        <v>435</v>
      </c>
      <c r="L17" s="20"/>
    </row>
    <row r="18" spans="1:12" s="23" customFormat="1" x14ac:dyDescent="0.2">
      <c r="A18" s="20"/>
      <c r="B18" s="24" t="s">
        <v>81</v>
      </c>
      <c r="C18" s="22">
        <f>G10*C13</f>
        <v>3.3116666666666665</v>
      </c>
      <c r="D18" s="22">
        <f>G10*D13</f>
        <v>6.6233333333333331</v>
      </c>
      <c r="E18" s="22">
        <f>G10*E13</f>
        <v>9.9350000000000005</v>
      </c>
      <c r="F18" s="22">
        <f>G10*F13</f>
        <v>13.246666666666666</v>
      </c>
      <c r="G18" s="22">
        <f>G10*G13</f>
        <v>26.493333333333332</v>
      </c>
      <c r="H18" s="22">
        <f>G10*H13</f>
        <v>52.986666666666665</v>
      </c>
      <c r="I18" s="22">
        <f>G10*I13</f>
        <v>105.97333333333333</v>
      </c>
      <c r="J18" s="22">
        <f>G10*J13</f>
        <v>211.94666666666666</v>
      </c>
      <c r="K18" s="22">
        <f>G10*K13</f>
        <v>423.89333333333332</v>
      </c>
      <c r="L18" s="20"/>
    </row>
    <row r="19" spans="1:12" x14ac:dyDescent="0.2">
      <c r="A19" s="4"/>
      <c r="B19" s="4"/>
      <c r="C19" s="18"/>
      <c r="D19" s="18"/>
      <c r="E19" s="18"/>
      <c r="F19" s="18"/>
      <c r="G19" s="18"/>
      <c r="H19" s="18"/>
      <c r="I19" s="18"/>
      <c r="J19" s="4"/>
      <c r="K19" s="4"/>
      <c r="L19" s="4"/>
    </row>
    <row r="20" spans="1:12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7"/>
      <c r="B24" s="7"/>
      <c r="C24" s="28" t="s">
        <v>48</v>
      </c>
      <c r="D24" s="28"/>
      <c r="E24" s="28"/>
      <c r="F24" s="28"/>
      <c r="G24" s="28"/>
      <c r="H24" s="28"/>
      <c r="I24" s="28"/>
      <c r="J24" s="28"/>
      <c r="K24" s="28"/>
      <c r="L24" s="4"/>
    </row>
    <row r="25" spans="1:12" x14ac:dyDescent="0.2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</row>
    <row r="26" spans="1:12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4"/>
      <c r="B46" s="4"/>
      <c r="C46" s="4"/>
      <c r="D46" s="4"/>
      <c r="E46" s="4"/>
      <c r="F46" s="4"/>
      <c r="G46" s="4"/>
      <c r="I46" s="4"/>
      <c r="J46" s="4"/>
      <c r="K46" s="4"/>
      <c r="L46" s="4"/>
    </row>
    <row r="47" spans="1:12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20" x14ac:dyDescent="0.2">
      <c r="A61" s="4"/>
      <c r="B61" s="4"/>
      <c r="C61" s="19" t="s">
        <v>71</v>
      </c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mergeCells count="2">
    <mergeCell ref="C3:K3"/>
    <mergeCell ref="C24:K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C8D6-8A03-0947-9D98-454709A6CBA2}">
  <dimension ref="C13:G18"/>
  <sheetViews>
    <sheetView workbookViewId="0">
      <selection activeCell="C13" sqref="C13:G18"/>
    </sheetView>
  </sheetViews>
  <sheetFormatPr baseColWidth="10" defaultRowHeight="16" x14ac:dyDescent="0.2"/>
  <cols>
    <col min="4" max="4" width="11.6640625" bestFit="1" customWidth="1"/>
  </cols>
  <sheetData>
    <row r="13" spans="3:7" x14ac:dyDescent="0.2">
      <c r="D13">
        <v>1000</v>
      </c>
      <c r="E13">
        <v>2000</v>
      </c>
      <c r="F13">
        <v>4000</v>
      </c>
      <c r="G13">
        <v>8000</v>
      </c>
    </row>
    <row r="14" spans="3:7" x14ac:dyDescent="0.2">
      <c r="C14" t="s">
        <v>14</v>
      </c>
      <c r="D14" s="2">
        <v>833332500</v>
      </c>
      <c r="E14" s="2">
        <v>6666665000</v>
      </c>
      <c r="F14" s="2">
        <v>21333332000</v>
      </c>
      <c r="G14" s="2">
        <v>170666664000</v>
      </c>
    </row>
    <row r="15" spans="3:7" x14ac:dyDescent="0.2">
      <c r="C15" t="s">
        <v>15</v>
      </c>
      <c r="D15">
        <f>D14/1000000000</f>
        <v>0.83333250000000003</v>
      </c>
      <c r="E15">
        <f>E14/1000000000</f>
        <v>6.6666650000000001</v>
      </c>
      <c r="F15">
        <f>F14/1000000000</f>
        <v>21.333331999999999</v>
      </c>
      <c r="G15">
        <f>G14/1000000000</f>
        <v>170.666664</v>
      </c>
    </row>
    <row r="16" spans="3:7" x14ac:dyDescent="0.2">
      <c r="C16" t="s">
        <v>16</v>
      </c>
      <c r="D16">
        <v>0.05</v>
      </c>
      <c r="E16">
        <v>0.28000000000000003</v>
      </c>
      <c r="F16">
        <v>3.5</v>
      </c>
      <c r="G16">
        <v>29.87</v>
      </c>
    </row>
    <row r="18" spans="3:7" x14ac:dyDescent="0.2">
      <c r="C18" t="s">
        <v>17</v>
      </c>
      <c r="D18">
        <f>D15/D16</f>
        <v>16.666650000000001</v>
      </c>
      <c r="E18">
        <f>E15/E16</f>
        <v>23.809517857142854</v>
      </c>
      <c r="F18">
        <f>F15/F16</f>
        <v>6.0952377142857141</v>
      </c>
      <c r="G18">
        <f>G15/G16</f>
        <v>5.7136479410780048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0CDB-C91B-8748-9305-69BDC44EF957}">
  <dimension ref="A1:L54"/>
  <sheetViews>
    <sheetView tabSelected="1" topLeftCell="A18" workbookViewId="0">
      <selection activeCell="F7" sqref="F7"/>
    </sheetView>
  </sheetViews>
  <sheetFormatPr baseColWidth="10" defaultRowHeight="16" x14ac:dyDescent="0.2"/>
  <cols>
    <col min="1" max="1" width="10.83203125" style="6"/>
    <col min="2" max="2" width="21.33203125" style="6" customWidth="1"/>
    <col min="3" max="3" width="22.1640625" style="6" customWidth="1"/>
    <col min="4" max="4" width="21" style="6" customWidth="1"/>
    <col min="5" max="5" width="19.5" style="6" customWidth="1"/>
    <col min="6" max="6" width="20.33203125" style="6" customWidth="1"/>
    <col min="7" max="7" width="21" style="6" customWidth="1"/>
    <col min="8" max="8" width="19" style="6" customWidth="1"/>
    <col min="9" max="9" width="11.33203125" style="6" customWidth="1"/>
    <col min="10" max="10" width="13.6640625" style="6" customWidth="1"/>
    <col min="11" max="11" width="14" style="6" customWidth="1"/>
    <col min="12" max="12" width="18.1640625" style="6" customWidth="1"/>
    <col min="13" max="16384" width="10.83203125" style="6"/>
  </cols>
  <sheetData>
    <row r="1" spans="1:12" x14ac:dyDescent="0.2">
      <c r="A1" s="4"/>
      <c r="B1" s="4"/>
      <c r="C1" s="5"/>
      <c r="D1" s="5"/>
      <c r="E1" s="5"/>
      <c r="F1" s="5"/>
      <c r="G1" s="4"/>
      <c r="H1" s="4"/>
      <c r="I1" s="4"/>
      <c r="J1" s="4"/>
      <c r="K1" s="4"/>
      <c r="L1" s="4"/>
    </row>
    <row r="2" spans="1:12" x14ac:dyDescent="0.2">
      <c r="A2" s="4"/>
      <c r="B2" s="4"/>
      <c r="C2" s="5"/>
      <c r="D2" s="5"/>
      <c r="E2" s="5"/>
      <c r="F2" s="5"/>
      <c r="G2" s="4"/>
      <c r="H2" s="4"/>
      <c r="I2" s="4"/>
      <c r="J2" s="4"/>
      <c r="K2" s="4"/>
      <c r="L2" s="4"/>
    </row>
    <row r="3" spans="1:12" x14ac:dyDescent="0.2">
      <c r="A3" s="7"/>
      <c r="B3" s="7"/>
      <c r="C3" s="28" t="s">
        <v>46</v>
      </c>
      <c r="D3" s="28"/>
      <c r="E3" s="28"/>
      <c r="F3" s="28"/>
      <c r="G3" s="28"/>
      <c r="H3" s="28"/>
      <c r="I3" s="28"/>
      <c r="J3" s="28"/>
      <c r="K3" s="28"/>
      <c r="L3" s="4"/>
    </row>
    <row r="4" spans="1:12" x14ac:dyDescent="0.2">
      <c r="A4" s="4"/>
      <c r="B4" s="4"/>
      <c r="C4" s="5"/>
      <c r="D4" s="5"/>
      <c r="E4" s="5"/>
      <c r="F4" s="5"/>
      <c r="G4" s="4"/>
      <c r="H4" s="4"/>
      <c r="I4" s="4"/>
      <c r="J4" s="4"/>
      <c r="K4" s="4"/>
      <c r="L4" s="4"/>
    </row>
    <row r="5" spans="1:12" x14ac:dyDescent="0.2">
      <c r="A5" s="4"/>
      <c r="B5" s="4"/>
      <c r="C5" s="8" t="s">
        <v>1</v>
      </c>
      <c r="D5" s="9">
        <v>3.8</v>
      </c>
      <c r="E5" s="9"/>
      <c r="F5" s="9"/>
      <c r="G5" s="10"/>
      <c r="H5" s="11"/>
      <c r="I5" s="4"/>
      <c r="J5" s="4"/>
      <c r="K5" s="4"/>
      <c r="L5" s="4"/>
    </row>
    <row r="6" spans="1:12" x14ac:dyDescent="0.2">
      <c r="A6" s="4"/>
      <c r="B6" s="4"/>
      <c r="C6" s="8"/>
      <c r="D6" s="12" t="s">
        <v>2</v>
      </c>
      <c r="E6" s="12" t="s">
        <v>3</v>
      </c>
      <c r="F6" s="13" t="s">
        <v>5</v>
      </c>
      <c r="G6" s="12" t="s">
        <v>4</v>
      </c>
      <c r="H6" s="4"/>
      <c r="I6" s="4"/>
      <c r="J6" s="4"/>
      <c r="K6" s="4"/>
    </row>
    <row r="7" spans="1:12" x14ac:dyDescent="0.2">
      <c r="A7" s="4"/>
      <c r="B7" s="4"/>
      <c r="C7" s="14" t="s">
        <v>0</v>
      </c>
      <c r="D7" s="8">
        <v>192</v>
      </c>
      <c r="E7" s="8">
        <v>133</v>
      </c>
      <c r="F7" s="8">
        <f>E7 * D5 * 1000000000/(1024 * 1024 *1024)</f>
        <v>470.69042921066284</v>
      </c>
      <c r="G7" s="8">
        <f>6*F7</f>
        <v>2824.1425752639771</v>
      </c>
      <c r="H7" s="4"/>
      <c r="I7" s="4"/>
      <c r="J7" s="4"/>
      <c r="K7" s="4"/>
    </row>
    <row r="8" spans="1:12" x14ac:dyDescent="0.2">
      <c r="A8" s="4"/>
      <c r="B8" s="4"/>
      <c r="C8" s="14" t="s">
        <v>7</v>
      </c>
      <c r="D8" s="8">
        <v>64</v>
      </c>
      <c r="E8" s="8">
        <v>52</v>
      </c>
      <c r="F8" s="8">
        <f>E8 * D5 * 1000000000/(1024 * 1024 *1024)</f>
        <v>184.02934074401855</v>
      </c>
      <c r="G8" s="8">
        <f>6*F8</f>
        <v>1104.1760444641113</v>
      </c>
      <c r="H8" s="4"/>
      <c r="I8" s="4"/>
      <c r="J8" s="4"/>
      <c r="K8" s="4"/>
    </row>
    <row r="9" spans="1:12" x14ac:dyDescent="0.2">
      <c r="A9" s="4"/>
      <c r="B9" s="4"/>
      <c r="C9" s="14" t="s">
        <v>8</v>
      </c>
      <c r="D9" s="8">
        <v>16</v>
      </c>
      <c r="E9" s="8">
        <v>15</v>
      </c>
      <c r="F9" s="8">
        <f>E9 * D5 * 1000000000/(1024 * 1024 *1024)</f>
        <v>53.085386753082275</v>
      </c>
      <c r="G9" s="8">
        <f>6*F9</f>
        <v>318.51232051849365</v>
      </c>
      <c r="H9" s="4"/>
      <c r="I9" s="4"/>
      <c r="J9" s="4"/>
      <c r="K9" s="4"/>
    </row>
    <row r="10" spans="1:12" x14ac:dyDescent="0.2">
      <c r="A10" s="4"/>
      <c r="B10" s="4"/>
      <c r="C10" s="14" t="s">
        <v>9</v>
      </c>
      <c r="D10" s="8"/>
      <c r="E10" s="8"/>
      <c r="F10" s="8"/>
      <c r="G10" s="8">
        <v>39.74</v>
      </c>
      <c r="H10" s="4"/>
      <c r="I10" s="4"/>
      <c r="J10" s="4"/>
      <c r="K10" s="4"/>
    </row>
    <row r="11" spans="1:12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B13" s="15" t="s">
        <v>47</v>
      </c>
      <c r="C13" s="16">
        <v>8.3333333333333329E-2</v>
      </c>
      <c r="D13" s="16">
        <v>0.16666666666666666</v>
      </c>
      <c r="E13" s="16">
        <v>0.25</v>
      </c>
      <c r="F13" s="16">
        <v>0.33333333333333331</v>
      </c>
      <c r="G13" s="16">
        <v>0.66666666666666663</v>
      </c>
      <c r="H13" s="16">
        <v>1.3333333333333333</v>
      </c>
      <c r="I13" s="16">
        <v>2.6666666666666665</v>
      </c>
      <c r="J13" s="16">
        <v>5.333333333333333</v>
      </c>
      <c r="K13" s="16">
        <v>10.666666666666666</v>
      </c>
      <c r="L13" s="17"/>
    </row>
    <row r="14" spans="1:12" s="23" customFormat="1" x14ac:dyDescent="0.2">
      <c r="A14" s="20"/>
      <c r="B14" s="24" t="s">
        <v>6</v>
      </c>
      <c r="C14" s="22">
        <v>435</v>
      </c>
      <c r="D14" s="22">
        <v>435</v>
      </c>
      <c r="E14" s="22">
        <v>435</v>
      </c>
      <c r="F14" s="22">
        <v>435</v>
      </c>
      <c r="G14" s="22">
        <v>435</v>
      </c>
      <c r="H14" s="22">
        <v>435</v>
      </c>
      <c r="I14" s="22">
        <v>435</v>
      </c>
      <c r="J14" s="22">
        <v>435</v>
      </c>
      <c r="K14" s="22">
        <v>435</v>
      </c>
      <c r="L14" s="25"/>
    </row>
    <row r="15" spans="1:12" s="23" customFormat="1" x14ac:dyDescent="0.2">
      <c r="A15" s="20"/>
      <c r="B15" s="24" t="s">
        <v>82</v>
      </c>
      <c r="C15" s="22">
        <f>G7*C13</f>
        <v>235.34521460533142</v>
      </c>
      <c r="D15" s="26">
        <v>435</v>
      </c>
      <c r="E15" s="22">
        <v>435</v>
      </c>
      <c r="F15" s="22">
        <v>435</v>
      </c>
      <c r="G15" s="22">
        <v>435</v>
      </c>
      <c r="H15" s="22">
        <v>435</v>
      </c>
      <c r="I15" s="22">
        <v>435</v>
      </c>
      <c r="J15" s="22">
        <v>435</v>
      </c>
      <c r="K15" s="22">
        <v>435</v>
      </c>
      <c r="L15" s="25"/>
    </row>
    <row r="16" spans="1:12" s="23" customFormat="1" x14ac:dyDescent="0.2">
      <c r="A16" s="20"/>
      <c r="B16" s="24" t="s">
        <v>83</v>
      </c>
      <c r="C16" s="22">
        <f>G8*C13</f>
        <v>92.014670372009277</v>
      </c>
      <c r="D16" s="22">
        <f>G8*D13</f>
        <v>184.02934074401855</v>
      </c>
      <c r="E16" s="22">
        <f>G8*E13</f>
        <v>276.04401111602783</v>
      </c>
      <c r="F16" s="22">
        <f>G8*F13</f>
        <v>368.05868148803711</v>
      </c>
      <c r="G16" s="22">
        <v>435</v>
      </c>
      <c r="H16" s="22">
        <v>435</v>
      </c>
      <c r="I16" s="22">
        <v>435</v>
      </c>
      <c r="J16" s="22">
        <v>435</v>
      </c>
      <c r="K16" s="22">
        <v>435</v>
      </c>
      <c r="L16" s="25"/>
    </row>
    <row r="17" spans="1:12" s="23" customFormat="1" x14ac:dyDescent="0.2">
      <c r="A17" s="20"/>
      <c r="B17" s="24" t="s">
        <v>84</v>
      </c>
      <c r="C17" s="22">
        <f>G9*C13</f>
        <v>26.542693376541138</v>
      </c>
      <c r="D17" s="22">
        <f>G9*D13</f>
        <v>53.085386753082275</v>
      </c>
      <c r="E17" s="22">
        <f>G9*E13</f>
        <v>79.628080129623413</v>
      </c>
      <c r="F17" s="22">
        <f>G9*F13</f>
        <v>106.17077350616455</v>
      </c>
      <c r="G17" s="22">
        <f>G9*G13</f>
        <v>212.3415470123291</v>
      </c>
      <c r="H17" s="22">
        <f>G9*H13</f>
        <v>424.6830940246582</v>
      </c>
      <c r="I17" s="22">
        <v>435</v>
      </c>
      <c r="J17" s="22">
        <v>435</v>
      </c>
      <c r="K17" s="22">
        <v>435</v>
      </c>
      <c r="L17" s="20"/>
    </row>
    <row r="18" spans="1:12" s="23" customFormat="1" x14ac:dyDescent="0.2">
      <c r="A18" s="20"/>
      <c r="B18" s="24" t="s">
        <v>81</v>
      </c>
      <c r="C18" s="22">
        <f>G10*C13</f>
        <v>3.3116666666666665</v>
      </c>
      <c r="D18" s="22">
        <f>G10*D13</f>
        <v>6.6233333333333331</v>
      </c>
      <c r="E18" s="22">
        <f>G10*E13</f>
        <v>9.9350000000000005</v>
      </c>
      <c r="F18" s="22">
        <f>G10*F13</f>
        <v>13.246666666666666</v>
      </c>
      <c r="G18" s="22">
        <f>G10*G13</f>
        <v>26.493333333333332</v>
      </c>
      <c r="H18" s="22">
        <f>G10*H13</f>
        <v>52.986666666666665</v>
      </c>
      <c r="I18" s="22">
        <f>G10*I13</f>
        <v>105.97333333333333</v>
      </c>
      <c r="J18" s="22">
        <f>G10*J13</f>
        <v>211.94666666666666</v>
      </c>
      <c r="K18" s="22">
        <f>G10*K13</f>
        <v>423.89333333333332</v>
      </c>
      <c r="L18" s="20"/>
    </row>
    <row r="19" spans="1:12" x14ac:dyDescent="0.2">
      <c r="A19" s="4"/>
      <c r="B19" s="4"/>
      <c r="C19" s="18"/>
      <c r="D19" s="18"/>
      <c r="E19" s="18"/>
      <c r="F19" s="18"/>
      <c r="G19" s="18"/>
      <c r="H19" s="18"/>
      <c r="I19" s="18"/>
      <c r="J19" s="4"/>
      <c r="K19" s="4"/>
      <c r="L19" s="4"/>
    </row>
    <row r="20" spans="1:12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4"/>
      <c r="B37" s="4"/>
      <c r="C37" s="4"/>
      <c r="D37" s="4"/>
      <c r="E37" s="4"/>
      <c r="F37" s="4"/>
      <c r="G37" s="4"/>
      <c r="I37" s="4"/>
      <c r="J37" s="4"/>
      <c r="K37" s="4"/>
      <c r="L37" s="4"/>
    </row>
    <row r="38" spans="1:1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20" x14ac:dyDescent="0.2">
      <c r="A52" s="4"/>
      <c r="B52" s="4"/>
      <c r="C52" s="19" t="s">
        <v>71</v>
      </c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</sheetData>
  <mergeCells count="1">
    <mergeCell ref="C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8272-A3AA-594F-8B3E-7623A8078FFC}">
  <dimension ref="A1:N79"/>
  <sheetViews>
    <sheetView topLeftCell="A31" workbookViewId="0">
      <selection activeCell="B32" sqref="B32"/>
    </sheetView>
  </sheetViews>
  <sheetFormatPr baseColWidth="10" defaultRowHeight="16" x14ac:dyDescent="0.2"/>
  <cols>
    <col min="1" max="1" width="10.83203125" style="6"/>
    <col min="2" max="2" width="21.33203125" style="6" customWidth="1"/>
    <col min="3" max="3" width="22.1640625" style="6" customWidth="1"/>
    <col min="4" max="4" width="21" style="6" customWidth="1"/>
    <col min="5" max="5" width="19.5" style="6" customWidth="1"/>
    <col min="6" max="6" width="20.33203125" style="6" customWidth="1"/>
    <col min="7" max="7" width="21" style="6" customWidth="1"/>
    <col min="8" max="8" width="19" style="6" customWidth="1"/>
    <col min="9" max="9" width="11.33203125" style="6" customWidth="1"/>
    <col min="10" max="10" width="13.6640625" style="6" customWidth="1"/>
    <col min="11" max="11" width="14" style="6" customWidth="1"/>
    <col min="12" max="12" width="12.6640625" style="6" customWidth="1"/>
    <col min="13" max="13" width="12.83203125" style="6" customWidth="1"/>
    <col min="14" max="14" width="18.1640625" style="6" customWidth="1"/>
    <col min="15" max="16384" width="10.83203125" style="6"/>
  </cols>
  <sheetData>
    <row r="1" spans="1:14" x14ac:dyDescent="0.2">
      <c r="A1" s="4"/>
      <c r="B1" s="4"/>
      <c r="C1" s="5"/>
      <c r="D1" s="5"/>
      <c r="E1" s="5"/>
      <c r="F1" s="5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</row>
    <row r="3" spans="1:14" x14ac:dyDescent="0.2">
      <c r="A3" s="7"/>
      <c r="B3" s="7"/>
      <c r="C3" s="28" t="s">
        <v>46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4"/>
    </row>
    <row r="4" spans="1:14" x14ac:dyDescent="0.2">
      <c r="A4" s="4"/>
      <c r="B4" s="4"/>
      <c r="C4" s="5"/>
      <c r="D4" s="5"/>
      <c r="E4" s="5"/>
      <c r="F4" s="5"/>
      <c r="G4" s="4"/>
      <c r="H4" s="4"/>
      <c r="I4" s="4"/>
      <c r="J4" s="4"/>
      <c r="K4" s="4"/>
      <c r="L4" s="4"/>
      <c r="M4" s="4"/>
      <c r="N4" s="4"/>
    </row>
    <row r="5" spans="1:14" x14ac:dyDescent="0.2">
      <c r="A5" s="4"/>
      <c r="B5" s="4"/>
      <c r="C5" s="8" t="s">
        <v>1</v>
      </c>
      <c r="D5" s="9">
        <v>3.8</v>
      </c>
      <c r="E5" s="9"/>
      <c r="F5" s="9"/>
      <c r="G5" s="10"/>
      <c r="H5" s="11"/>
      <c r="I5" s="4"/>
      <c r="J5" s="4"/>
      <c r="K5" s="4"/>
      <c r="L5" s="4"/>
      <c r="M5" s="4"/>
      <c r="N5" s="4"/>
    </row>
    <row r="6" spans="1:14" x14ac:dyDescent="0.2">
      <c r="A6" s="4"/>
      <c r="B6" s="4"/>
      <c r="C6" s="8"/>
      <c r="D6" s="12" t="s">
        <v>2</v>
      </c>
      <c r="E6" s="12" t="s">
        <v>3</v>
      </c>
      <c r="F6" s="13" t="s">
        <v>5</v>
      </c>
      <c r="G6" s="12" t="s">
        <v>4</v>
      </c>
      <c r="H6" s="4"/>
      <c r="I6" s="4"/>
      <c r="J6" s="4"/>
      <c r="K6" s="4"/>
      <c r="L6" s="4"/>
      <c r="M6" s="4"/>
    </row>
    <row r="7" spans="1:14" x14ac:dyDescent="0.2">
      <c r="A7" s="4"/>
      <c r="B7" s="4"/>
      <c r="C7" s="14" t="s">
        <v>0</v>
      </c>
      <c r="D7" s="8">
        <v>96</v>
      </c>
      <c r="E7" s="8">
        <v>93</v>
      </c>
      <c r="F7" s="8">
        <f>E7 * D5 * 1000000000/(1024 * 1024 *1024)</f>
        <v>329.12939786911011</v>
      </c>
      <c r="G7" s="8">
        <f>6*F7</f>
        <v>1974.7763872146606</v>
      </c>
      <c r="H7" s="4"/>
      <c r="I7" s="4"/>
      <c r="J7" s="4"/>
      <c r="K7" s="4"/>
      <c r="L7" s="4"/>
      <c r="M7" s="4"/>
    </row>
    <row r="8" spans="1:14" x14ac:dyDescent="0.2">
      <c r="A8" s="4"/>
      <c r="B8" s="4"/>
      <c r="C8" s="14" t="s">
        <v>7</v>
      </c>
      <c r="D8" s="8">
        <v>32</v>
      </c>
      <c r="E8" s="8">
        <v>25</v>
      </c>
      <c r="F8" s="8">
        <f>E8 * D5 * 1000000000/(1024 * 1024 *1024)</f>
        <v>88.475644588470459</v>
      </c>
      <c r="G8" s="8">
        <f>6*F8</f>
        <v>530.85386753082275</v>
      </c>
      <c r="H8" s="4"/>
      <c r="I8" s="4"/>
      <c r="J8" s="4"/>
      <c r="K8" s="4"/>
      <c r="L8" s="4"/>
      <c r="M8" s="4"/>
    </row>
    <row r="9" spans="1:14" x14ac:dyDescent="0.2">
      <c r="A9" s="4"/>
      <c r="B9" s="4"/>
      <c r="C9" s="14" t="s">
        <v>8</v>
      </c>
      <c r="D9" s="8">
        <v>16</v>
      </c>
      <c r="E9" s="8">
        <v>14</v>
      </c>
      <c r="F9" s="8">
        <f>E9 * D5 * 1000000000/(1024 * 1024 *1024)</f>
        <v>49.54636096954345</v>
      </c>
      <c r="G9" s="8">
        <f>6*F9</f>
        <v>297.27816581726069</v>
      </c>
      <c r="H9" s="4"/>
      <c r="I9" s="4"/>
      <c r="J9" s="4"/>
      <c r="K9" s="4"/>
      <c r="L9" s="4"/>
      <c r="M9" s="4"/>
    </row>
    <row r="10" spans="1:14" x14ac:dyDescent="0.2">
      <c r="A10" s="4"/>
      <c r="B10" s="4"/>
      <c r="C10" s="14" t="s">
        <v>9</v>
      </c>
      <c r="D10" s="8"/>
      <c r="E10" s="8"/>
      <c r="F10" s="8"/>
      <c r="G10" s="8">
        <v>76.8</v>
      </c>
      <c r="H10" s="4"/>
      <c r="I10" s="4"/>
      <c r="J10" s="4"/>
      <c r="K10" s="4"/>
      <c r="L10" s="4"/>
      <c r="M10" s="4"/>
    </row>
    <row r="11" spans="1:1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">
      <c r="A13" s="4"/>
      <c r="B13" s="15" t="s">
        <v>47</v>
      </c>
      <c r="C13" s="16">
        <v>8.3333333333333329E-2</v>
      </c>
      <c r="D13" s="16">
        <v>0.16666666666666666</v>
      </c>
      <c r="E13" s="16">
        <v>0.25</v>
      </c>
      <c r="F13" s="16">
        <v>0.33333333333333331</v>
      </c>
      <c r="G13" s="16">
        <v>0.66666666666666663</v>
      </c>
      <c r="H13" s="16">
        <v>1.3333333333333333</v>
      </c>
      <c r="I13" s="16">
        <v>2.6666666666666665</v>
      </c>
      <c r="J13" s="16">
        <v>5.333333333333333</v>
      </c>
      <c r="K13" s="16">
        <v>10.666666666666666</v>
      </c>
      <c r="L13" s="16">
        <v>21.333333333333332</v>
      </c>
      <c r="M13" s="16">
        <v>42.666666666666664</v>
      </c>
      <c r="N13" s="17"/>
    </row>
    <row r="14" spans="1:14" s="23" customFormat="1" x14ac:dyDescent="0.2">
      <c r="A14" s="20"/>
      <c r="B14" s="24" t="s">
        <v>6</v>
      </c>
      <c r="C14" s="22">
        <v>692</v>
      </c>
      <c r="D14" s="22">
        <v>692</v>
      </c>
      <c r="E14" s="22">
        <v>692</v>
      </c>
      <c r="F14" s="22">
        <v>692</v>
      </c>
      <c r="G14" s="22">
        <v>692</v>
      </c>
      <c r="H14" s="22">
        <v>692</v>
      </c>
      <c r="I14" s="22">
        <v>692</v>
      </c>
      <c r="J14" s="22">
        <v>692</v>
      </c>
      <c r="K14" s="22">
        <v>692</v>
      </c>
      <c r="L14" s="22">
        <v>692</v>
      </c>
      <c r="M14" s="22">
        <v>692</v>
      </c>
      <c r="N14" s="25"/>
    </row>
    <row r="15" spans="1:14" s="23" customFormat="1" x14ac:dyDescent="0.2">
      <c r="A15" s="20"/>
      <c r="B15" s="24" t="s">
        <v>74</v>
      </c>
      <c r="C15" s="22">
        <f>G7*C13</f>
        <v>164.56469893455505</v>
      </c>
      <c r="D15" s="22">
        <f>G7*D13</f>
        <v>329.12939786911011</v>
      </c>
      <c r="E15" s="22">
        <f>G7*E13</f>
        <v>493.69409680366516</v>
      </c>
      <c r="F15" s="22">
        <f>G7*F13</f>
        <v>658.25879573822021</v>
      </c>
      <c r="G15" s="22">
        <v>692</v>
      </c>
      <c r="H15" s="22">
        <v>692</v>
      </c>
      <c r="I15" s="22">
        <v>692</v>
      </c>
      <c r="J15" s="22">
        <v>692</v>
      </c>
      <c r="K15" s="22">
        <v>692</v>
      </c>
      <c r="L15" s="22">
        <v>692</v>
      </c>
      <c r="M15" s="22">
        <v>692</v>
      </c>
      <c r="N15" s="25"/>
    </row>
    <row r="16" spans="1:14" s="23" customFormat="1" x14ac:dyDescent="0.2">
      <c r="A16" s="20"/>
      <c r="B16" s="24" t="s">
        <v>73</v>
      </c>
      <c r="C16" s="22">
        <f>G8*C13</f>
        <v>44.237822294235229</v>
      </c>
      <c r="D16" s="22">
        <f>G8*D13</f>
        <v>88.475644588470459</v>
      </c>
      <c r="E16" s="22">
        <f>G8*E13</f>
        <v>132.71346688270569</v>
      </c>
      <c r="F16" s="22">
        <f>G8*F13</f>
        <v>176.95128917694092</v>
      </c>
      <c r="G16" s="22">
        <f>G8*G13</f>
        <v>353.90257835388184</v>
      </c>
      <c r="H16" s="22">
        <v>692</v>
      </c>
      <c r="I16" s="22">
        <v>692</v>
      </c>
      <c r="J16" s="22">
        <v>692</v>
      </c>
      <c r="K16" s="22">
        <v>692</v>
      </c>
      <c r="L16" s="22">
        <v>692</v>
      </c>
      <c r="M16" s="22">
        <v>692</v>
      </c>
      <c r="N16" s="25"/>
    </row>
    <row r="17" spans="1:14" s="23" customFormat="1" x14ac:dyDescent="0.2">
      <c r="A17" s="20"/>
      <c r="B17" s="24" t="s">
        <v>75</v>
      </c>
      <c r="C17" s="22">
        <f>G9*C13</f>
        <v>24.773180484771721</v>
      </c>
      <c r="D17" s="22">
        <f>G9*D13</f>
        <v>49.546360969543443</v>
      </c>
      <c r="E17" s="22">
        <f>G9*E13</f>
        <v>74.319541454315171</v>
      </c>
      <c r="F17" s="22">
        <f>G9*F13</f>
        <v>99.092721939086886</v>
      </c>
      <c r="G17" s="22">
        <f>G9*G13</f>
        <v>198.18544387817377</v>
      </c>
      <c r="H17" s="22">
        <f>G9*H13</f>
        <v>396.37088775634754</v>
      </c>
      <c r="I17" s="22">
        <v>692</v>
      </c>
      <c r="J17" s="22">
        <v>692</v>
      </c>
      <c r="K17" s="22">
        <v>692</v>
      </c>
      <c r="L17" s="22">
        <v>692</v>
      </c>
      <c r="M17" s="22">
        <v>692</v>
      </c>
      <c r="N17" s="20"/>
    </row>
    <row r="18" spans="1:14" s="23" customFormat="1" x14ac:dyDescent="0.2">
      <c r="A18" s="20"/>
      <c r="B18" s="24" t="s">
        <v>72</v>
      </c>
      <c r="C18" s="22">
        <f>G10*C13</f>
        <v>6.3999999999999995</v>
      </c>
      <c r="D18" s="22">
        <f>G10*D13</f>
        <v>12.799999999999999</v>
      </c>
      <c r="E18" s="22">
        <f>G10*E13</f>
        <v>19.2</v>
      </c>
      <c r="F18" s="22">
        <f>G10*F13</f>
        <v>25.599999999999998</v>
      </c>
      <c r="G18" s="22">
        <f>G10*G13</f>
        <v>51.199999999999996</v>
      </c>
      <c r="H18" s="22">
        <f>G10*H13</f>
        <v>102.39999999999999</v>
      </c>
      <c r="I18" s="22">
        <f>G10*I13</f>
        <v>204.79999999999998</v>
      </c>
      <c r="J18" s="22">
        <f>G10*J13</f>
        <v>409.59999999999997</v>
      </c>
      <c r="K18" s="22">
        <v>692</v>
      </c>
      <c r="L18" s="22">
        <v>692</v>
      </c>
      <c r="M18" s="22">
        <v>692</v>
      </c>
      <c r="N18" s="20"/>
    </row>
    <row r="19" spans="1:14" x14ac:dyDescent="0.2">
      <c r="A19" s="4"/>
      <c r="B19" s="4"/>
      <c r="C19" s="18"/>
      <c r="D19" s="18"/>
      <c r="E19" s="18"/>
      <c r="F19" s="18"/>
      <c r="G19" s="18"/>
      <c r="H19" s="18"/>
      <c r="I19" s="18"/>
      <c r="J19" s="4"/>
      <c r="K19" s="4"/>
      <c r="L19" s="4"/>
      <c r="M19" s="4"/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s="7"/>
      <c r="B24" s="7"/>
      <c r="C24" s="28" t="s">
        <v>48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4"/>
    </row>
    <row r="25" spans="1:14" x14ac:dyDescent="0.2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4" x14ac:dyDescent="0.2">
      <c r="A26" s="4"/>
      <c r="B26" s="4"/>
      <c r="C26" s="8" t="s">
        <v>1</v>
      </c>
      <c r="D26" s="9">
        <v>3.8</v>
      </c>
      <c r="E26" s="9"/>
      <c r="F26" s="9"/>
      <c r="G26" s="10"/>
      <c r="H26" s="11"/>
      <c r="I26" s="4"/>
      <c r="J26" s="4"/>
      <c r="K26" s="4"/>
      <c r="L26" s="4"/>
      <c r="M26" s="4"/>
      <c r="N26" s="4"/>
    </row>
    <row r="27" spans="1:14" x14ac:dyDescent="0.2">
      <c r="A27" s="4"/>
      <c r="B27" s="4"/>
      <c r="C27" s="8"/>
      <c r="D27" s="12" t="s">
        <v>2</v>
      </c>
      <c r="E27" s="12" t="s">
        <v>3</v>
      </c>
      <c r="F27" s="13" t="s">
        <v>5</v>
      </c>
      <c r="G27" s="12" t="s">
        <v>45</v>
      </c>
      <c r="H27" s="4"/>
      <c r="I27" s="4"/>
      <c r="J27" s="4"/>
      <c r="K27" s="4"/>
      <c r="L27" s="4"/>
      <c r="M27" s="4"/>
    </row>
    <row r="28" spans="1:14" x14ac:dyDescent="0.2">
      <c r="A28" s="4"/>
      <c r="B28" s="4"/>
      <c r="C28" s="14" t="s">
        <v>0</v>
      </c>
      <c r="D28" s="8">
        <v>96</v>
      </c>
      <c r="E28" s="8">
        <v>93</v>
      </c>
      <c r="F28" s="8">
        <f>E28 * D26 * 1000000000/(1024 * 1024 *1024)</f>
        <v>329.12939786911011</v>
      </c>
      <c r="G28" s="8">
        <f>1*F28</f>
        <v>329.12939786911011</v>
      </c>
      <c r="H28" s="4"/>
      <c r="I28" s="4"/>
      <c r="J28" s="4"/>
      <c r="K28" s="4"/>
      <c r="L28" s="4"/>
      <c r="M28" s="4"/>
    </row>
    <row r="29" spans="1:14" x14ac:dyDescent="0.2">
      <c r="A29" s="4"/>
      <c r="B29" s="4"/>
      <c r="C29" s="14" t="s">
        <v>7</v>
      </c>
      <c r="D29" s="8">
        <v>32</v>
      </c>
      <c r="E29" s="8">
        <v>25</v>
      </c>
      <c r="F29" s="8">
        <f>E29 * D26 * 1000000000/(1024 * 1024 *1024)</f>
        <v>88.475644588470459</v>
      </c>
      <c r="G29" s="8">
        <f>1*F29</f>
        <v>88.475644588470459</v>
      </c>
      <c r="H29" s="4"/>
      <c r="I29" s="4"/>
      <c r="J29" s="4"/>
      <c r="K29" s="4"/>
      <c r="L29" s="4"/>
      <c r="M29" s="4"/>
    </row>
    <row r="30" spans="1:14" x14ac:dyDescent="0.2">
      <c r="A30" s="4"/>
      <c r="B30" s="4"/>
      <c r="C30" s="14" t="s">
        <v>8</v>
      </c>
      <c r="D30" s="8">
        <v>16</v>
      </c>
      <c r="E30" s="8">
        <v>14</v>
      </c>
      <c r="F30" s="8">
        <f>E30 * D26 * 1000000000/(1024 * 1024 *1024)</f>
        <v>49.54636096954345</v>
      </c>
      <c r="G30" s="8">
        <f>1*F30</f>
        <v>49.54636096954345</v>
      </c>
      <c r="H30" s="4"/>
      <c r="I30" s="4"/>
      <c r="J30" s="4"/>
      <c r="K30" s="4"/>
      <c r="L30" s="4"/>
      <c r="M30" s="4"/>
    </row>
    <row r="31" spans="1:14" x14ac:dyDescent="0.2">
      <c r="A31" s="4"/>
      <c r="B31" s="4"/>
      <c r="C31" s="14" t="s">
        <v>9</v>
      </c>
      <c r="D31" s="8"/>
      <c r="E31" s="8"/>
      <c r="F31" s="8">
        <v>76.8</v>
      </c>
      <c r="G31" s="8">
        <f>MIN(F30:F31)</f>
        <v>49.54636096954345</v>
      </c>
      <c r="H31" s="4"/>
      <c r="I31" s="4"/>
      <c r="J31" s="4"/>
      <c r="K31" s="4"/>
      <c r="L31" s="4"/>
      <c r="M31" s="4"/>
    </row>
    <row r="32" spans="1: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B36" s="15" t="s">
        <v>47</v>
      </c>
      <c r="C36" s="16">
        <v>8.3333333333333329E-2</v>
      </c>
      <c r="D36" s="16">
        <v>0.16666666666666666</v>
      </c>
      <c r="E36" s="16">
        <v>0.25</v>
      </c>
      <c r="F36" s="16">
        <v>0.33333333333333331</v>
      </c>
      <c r="G36" s="16">
        <v>0.66666666666666663</v>
      </c>
      <c r="H36" s="16">
        <v>1.3333333333333333</v>
      </c>
      <c r="I36" s="16">
        <v>2.6666666666666665</v>
      </c>
      <c r="J36" s="4"/>
      <c r="K36" s="4"/>
      <c r="L36" s="4"/>
      <c r="M36" s="4"/>
      <c r="N36" s="4"/>
    </row>
    <row r="37" spans="1:14" s="23" customFormat="1" x14ac:dyDescent="0.2">
      <c r="A37" s="20"/>
      <c r="B37" s="21" t="s">
        <v>6</v>
      </c>
      <c r="C37" s="22">
        <v>115</v>
      </c>
      <c r="D37" s="22">
        <v>115</v>
      </c>
      <c r="E37" s="22">
        <v>115</v>
      </c>
      <c r="F37" s="22">
        <v>115</v>
      </c>
      <c r="G37" s="22">
        <v>115</v>
      </c>
      <c r="H37" s="22">
        <v>115</v>
      </c>
      <c r="I37" s="22">
        <v>115</v>
      </c>
      <c r="J37" s="20"/>
      <c r="K37" s="20"/>
      <c r="L37" s="20"/>
      <c r="M37" s="20"/>
      <c r="N37" s="20"/>
    </row>
    <row r="38" spans="1:14" s="23" customFormat="1" x14ac:dyDescent="0.2">
      <c r="A38" s="20"/>
      <c r="B38" s="21" t="s">
        <v>13</v>
      </c>
      <c r="C38" s="22">
        <f>G28*C36</f>
        <v>27.427449822425842</v>
      </c>
      <c r="D38" s="22">
        <f>G28*D36</f>
        <v>54.854899644851685</v>
      </c>
      <c r="E38" s="22">
        <f>G28*E36</f>
        <v>82.282349467277527</v>
      </c>
      <c r="F38" s="22">
        <f>G28*F36</f>
        <v>109.70979928970337</v>
      </c>
      <c r="G38" s="22">
        <v>115</v>
      </c>
      <c r="H38" s="22">
        <v>115</v>
      </c>
      <c r="I38" s="22">
        <v>115</v>
      </c>
      <c r="J38" s="20"/>
      <c r="K38" s="20"/>
      <c r="L38" s="20"/>
      <c r="M38" s="20"/>
      <c r="N38" s="20"/>
    </row>
    <row r="39" spans="1:14" s="23" customFormat="1" x14ac:dyDescent="0.2">
      <c r="A39" s="20"/>
      <c r="B39" s="21" t="s">
        <v>10</v>
      </c>
      <c r="C39" s="22">
        <f>G29*C36</f>
        <v>7.3729703823725377</v>
      </c>
      <c r="D39" s="22">
        <f>G29*D36</f>
        <v>14.745940764745075</v>
      </c>
      <c r="E39" s="22">
        <f>G29*E36</f>
        <v>22.118911147117615</v>
      </c>
      <c r="F39" s="22">
        <f>G29*F36</f>
        <v>29.491881529490151</v>
      </c>
      <c r="G39" s="22">
        <f>G29*G36</f>
        <v>58.983763058980301</v>
      </c>
      <c r="H39" s="22">
        <v>115</v>
      </c>
      <c r="I39" s="22">
        <v>115</v>
      </c>
      <c r="J39" s="20"/>
      <c r="K39" s="20"/>
      <c r="L39" s="20"/>
      <c r="M39" s="20"/>
      <c r="N39" s="20"/>
    </row>
    <row r="40" spans="1:14" s="23" customFormat="1" x14ac:dyDescent="0.2">
      <c r="A40" s="20"/>
      <c r="B40" s="21" t="s">
        <v>11</v>
      </c>
      <c r="C40" s="22">
        <f>G30*C36</f>
        <v>4.1288634141286202</v>
      </c>
      <c r="D40" s="22">
        <f>G30*D36</f>
        <v>8.2577268282572405</v>
      </c>
      <c r="E40" s="22">
        <f>G30*E36</f>
        <v>12.386590242385862</v>
      </c>
      <c r="F40" s="22">
        <f>G30*F36</f>
        <v>16.515453656514481</v>
      </c>
      <c r="G40" s="22">
        <f>G30*G36</f>
        <v>33.030907313028962</v>
      </c>
      <c r="H40" s="22">
        <f>G30*H36</f>
        <v>66.061814626057924</v>
      </c>
      <c r="I40" s="22">
        <v>115</v>
      </c>
      <c r="J40" s="20"/>
      <c r="K40" s="20"/>
      <c r="L40" s="20"/>
      <c r="M40" s="20"/>
      <c r="N40" s="20"/>
    </row>
    <row r="41" spans="1:14" s="23" customFormat="1" x14ac:dyDescent="0.2">
      <c r="A41" s="20"/>
      <c r="B41" s="21" t="s">
        <v>12</v>
      </c>
      <c r="C41" s="22">
        <f>G31*C36</f>
        <v>4.1288634141286202</v>
      </c>
      <c r="D41" s="22">
        <f>G31*D36</f>
        <v>8.2577268282572405</v>
      </c>
      <c r="E41" s="22">
        <f>G31*E36</f>
        <v>12.386590242385862</v>
      </c>
      <c r="F41" s="22">
        <f>G31*F36</f>
        <v>16.515453656514481</v>
      </c>
      <c r="G41" s="22">
        <f>G31*G36</f>
        <v>33.030907313028962</v>
      </c>
      <c r="H41" s="22">
        <f>G31*H36</f>
        <v>66.061814626057924</v>
      </c>
      <c r="I41" s="22">
        <v>115</v>
      </c>
      <c r="J41" s="20"/>
      <c r="K41" s="20"/>
      <c r="L41" s="20"/>
      <c r="M41" s="20"/>
      <c r="N41" s="20"/>
    </row>
    <row r="42" spans="1: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ht="20" x14ac:dyDescent="0.2">
      <c r="A77" s="4"/>
      <c r="B77" s="4"/>
      <c r="C77" s="19" t="s">
        <v>71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mergeCells count="2">
    <mergeCell ref="C3:M3"/>
    <mergeCell ref="C24:M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481A-AF5B-6D44-BB3A-4FC48B569031}">
  <dimension ref="A1:L63"/>
  <sheetViews>
    <sheetView topLeftCell="A36" workbookViewId="0">
      <selection activeCell="H35" sqref="H35"/>
    </sheetView>
  </sheetViews>
  <sheetFormatPr baseColWidth="10" defaultRowHeight="16" x14ac:dyDescent="0.2"/>
  <cols>
    <col min="1" max="1" width="10.83203125" style="6"/>
    <col min="2" max="2" width="21.33203125" style="6" customWidth="1"/>
    <col min="3" max="3" width="22.1640625" style="6" customWidth="1"/>
    <col min="4" max="4" width="21" style="6" customWidth="1"/>
    <col min="5" max="5" width="19.5" style="6" customWidth="1"/>
    <col min="6" max="6" width="20.33203125" style="6" customWidth="1"/>
    <col min="7" max="7" width="21" style="6" customWidth="1"/>
    <col min="8" max="8" width="19" style="6" customWidth="1"/>
    <col min="9" max="9" width="11.33203125" style="6" customWidth="1"/>
    <col min="10" max="10" width="13.6640625" style="6" customWidth="1"/>
    <col min="11" max="11" width="14" style="6" customWidth="1"/>
    <col min="12" max="12" width="18.1640625" style="6" customWidth="1"/>
    <col min="13" max="16384" width="10.83203125" style="6"/>
  </cols>
  <sheetData>
    <row r="1" spans="1:12" x14ac:dyDescent="0.2">
      <c r="A1" s="4"/>
      <c r="B1" s="4"/>
      <c r="C1" s="5"/>
      <c r="D1" s="5"/>
      <c r="E1" s="5"/>
      <c r="F1" s="5"/>
      <c r="G1" s="4"/>
      <c r="H1" s="4"/>
      <c r="I1" s="4"/>
      <c r="J1" s="4"/>
      <c r="K1" s="4"/>
      <c r="L1" s="4"/>
    </row>
    <row r="2" spans="1:12" x14ac:dyDescent="0.2">
      <c r="A2" s="4"/>
      <c r="B2" s="4"/>
      <c r="C2" s="5"/>
      <c r="D2" s="5"/>
      <c r="E2" s="5"/>
      <c r="F2" s="5"/>
      <c r="G2" s="4"/>
      <c r="H2" s="4"/>
      <c r="I2" s="4"/>
      <c r="J2" s="4"/>
      <c r="K2" s="4"/>
      <c r="L2" s="4"/>
    </row>
    <row r="3" spans="1:12" x14ac:dyDescent="0.2">
      <c r="A3" s="7"/>
      <c r="B3" s="7"/>
      <c r="C3" s="28" t="s">
        <v>46</v>
      </c>
      <c r="D3" s="28"/>
      <c r="E3" s="28"/>
      <c r="F3" s="28"/>
      <c r="G3" s="28"/>
      <c r="H3" s="28"/>
      <c r="I3" s="28"/>
      <c r="J3" s="28"/>
      <c r="K3" s="28"/>
      <c r="L3" s="4"/>
    </row>
    <row r="4" spans="1:12" x14ac:dyDescent="0.2">
      <c r="A4" s="4"/>
      <c r="B4" s="4"/>
      <c r="C4" s="5"/>
      <c r="D4" s="5"/>
      <c r="E4" s="5"/>
      <c r="F4" s="5"/>
      <c r="G4" s="4"/>
      <c r="H4" s="4"/>
      <c r="I4" s="4"/>
      <c r="J4" s="4"/>
      <c r="K4" s="4"/>
      <c r="L4" s="4"/>
    </row>
    <row r="5" spans="1:12" x14ac:dyDescent="0.2">
      <c r="A5" s="4"/>
      <c r="B5" s="4"/>
      <c r="C5" s="8" t="s">
        <v>1</v>
      </c>
      <c r="D5" s="9">
        <v>3.8</v>
      </c>
      <c r="E5" s="9"/>
      <c r="F5" s="9"/>
      <c r="G5" s="10"/>
      <c r="H5" s="11"/>
      <c r="I5" s="4"/>
      <c r="J5" s="4"/>
      <c r="K5" s="4"/>
      <c r="L5" s="4"/>
    </row>
    <row r="6" spans="1:12" x14ac:dyDescent="0.2">
      <c r="A6" s="4"/>
      <c r="B6" s="4"/>
      <c r="C6" s="8"/>
      <c r="D6" s="12" t="s">
        <v>2</v>
      </c>
      <c r="E6" s="12" t="s">
        <v>3</v>
      </c>
      <c r="F6" s="13" t="s">
        <v>5</v>
      </c>
      <c r="G6" s="12" t="s">
        <v>4</v>
      </c>
      <c r="H6" s="4"/>
      <c r="I6" s="4"/>
      <c r="J6" s="4"/>
      <c r="K6" s="4"/>
    </row>
    <row r="7" spans="1:12" x14ac:dyDescent="0.2">
      <c r="A7" s="4"/>
      <c r="B7" s="4"/>
      <c r="C7" s="14" t="s">
        <v>0</v>
      </c>
      <c r="D7" s="8">
        <v>96</v>
      </c>
      <c r="E7" s="8">
        <v>93</v>
      </c>
      <c r="F7" s="8">
        <f>E7 * D5 * 1000000000/(1024 * 1024 *1024)</f>
        <v>329.12939786911011</v>
      </c>
      <c r="G7" s="8">
        <f>6*F7</f>
        <v>1974.7763872146606</v>
      </c>
      <c r="H7" s="4"/>
      <c r="I7" s="4"/>
      <c r="J7" s="4"/>
      <c r="K7" s="4"/>
    </row>
    <row r="8" spans="1:12" x14ac:dyDescent="0.2">
      <c r="A8" s="4"/>
      <c r="B8" s="4"/>
      <c r="C8" s="14" t="s">
        <v>7</v>
      </c>
      <c r="D8" s="8">
        <v>32</v>
      </c>
      <c r="E8" s="8">
        <v>25</v>
      </c>
      <c r="F8" s="8">
        <f>E8 * D5 * 1000000000/(1024 * 1024 *1024)</f>
        <v>88.475644588470459</v>
      </c>
      <c r="G8" s="8">
        <f>6*F8</f>
        <v>530.85386753082275</v>
      </c>
      <c r="H8" s="4"/>
      <c r="I8" s="4"/>
      <c r="J8" s="4"/>
      <c r="K8" s="4"/>
    </row>
    <row r="9" spans="1:12" x14ac:dyDescent="0.2">
      <c r="A9" s="4"/>
      <c r="B9" s="4"/>
      <c r="C9" s="14" t="s">
        <v>8</v>
      </c>
      <c r="D9" s="8">
        <v>16</v>
      </c>
      <c r="E9" s="8">
        <v>14</v>
      </c>
      <c r="F9" s="8">
        <f>E9 * D5 * 1000000000/(1024 * 1024 *1024)</f>
        <v>49.54636096954345</v>
      </c>
      <c r="G9" s="8">
        <f>6*F9</f>
        <v>297.27816581726069</v>
      </c>
      <c r="H9" s="4"/>
      <c r="I9" s="4"/>
      <c r="J9" s="4"/>
      <c r="K9" s="4"/>
    </row>
    <row r="10" spans="1:12" x14ac:dyDescent="0.2">
      <c r="A10" s="4"/>
      <c r="B10" s="4"/>
      <c r="C10" s="14" t="s">
        <v>9</v>
      </c>
      <c r="D10" s="8"/>
      <c r="E10" s="8"/>
      <c r="F10" s="8"/>
      <c r="G10" s="8">
        <v>76.8</v>
      </c>
      <c r="H10" s="4"/>
      <c r="I10" s="4"/>
      <c r="J10" s="4"/>
      <c r="K10" s="4"/>
    </row>
    <row r="11" spans="1:12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B13" s="15" t="s">
        <v>47</v>
      </c>
      <c r="C13" s="16">
        <v>8.3333333333333329E-2</v>
      </c>
      <c r="D13" s="16">
        <v>0.16666666666666666</v>
      </c>
      <c r="E13" s="16">
        <v>0.25</v>
      </c>
      <c r="F13" s="16">
        <v>0.33333333333333331</v>
      </c>
      <c r="G13" s="16">
        <v>0.66666666666666663</v>
      </c>
      <c r="H13" s="16">
        <v>1.3333333333333333</v>
      </c>
      <c r="I13" s="16">
        <v>2.6666666666666665</v>
      </c>
      <c r="J13" s="16">
        <v>5.333333333333333</v>
      </c>
      <c r="K13" s="16">
        <v>10.666666666666666</v>
      </c>
      <c r="L13" s="17"/>
    </row>
    <row r="14" spans="1:12" s="23" customFormat="1" x14ac:dyDescent="0.2">
      <c r="A14" s="20"/>
      <c r="B14" s="24" t="s">
        <v>6</v>
      </c>
      <c r="C14" s="26">
        <v>172</v>
      </c>
      <c r="D14" s="26">
        <v>172</v>
      </c>
      <c r="E14" s="26">
        <v>172</v>
      </c>
      <c r="F14" s="26">
        <v>172</v>
      </c>
      <c r="G14" s="26">
        <v>172</v>
      </c>
      <c r="H14" s="26">
        <v>172</v>
      </c>
      <c r="I14" s="26">
        <v>172</v>
      </c>
      <c r="J14" s="26">
        <v>172</v>
      </c>
      <c r="K14" s="26">
        <v>172</v>
      </c>
      <c r="L14" s="25"/>
    </row>
    <row r="15" spans="1:12" s="23" customFormat="1" x14ac:dyDescent="0.2">
      <c r="A15" s="20"/>
      <c r="B15" s="24" t="s">
        <v>74</v>
      </c>
      <c r="C15" s="22">
        <f>G7*C13</f>
        <v>164.56469893455505</v>
      </c>
      <c r="D15" s="26">
        <v>172</v>
      </c>
      <c r="E15" s="26">
        <v>172</v>
      </c>
      <c r="F15" s="26">
        <v>172</v>
      </c>
      <c r="G15" s="26">
        <v>172</v>
      </c>
      <c r="H15" s="26">
        <v>172</v>
      </c>
      <c r="I15" s="26">
        <v>172</v>
      </c>
      <c r="J15" s="26">
        <v>172</v>
      </c>
      <c r="K15" s="26">
        <v>172</v>
      </c>
      <c r="L15" s="25"/>
    </row>
    <row r="16" spans="1:12" s="23" customFormat="1" x14ac:dyDescent="0.2">
      <c r="A16" s="20"/>
      <c r="B16" s="24" t="s">
        <v>73</v>
      </c>
      <c r="C16" s="22">
        <f>G8*C13</f>
        <v>44.237822294235229</v>
      </c>
      <c r="D16" s="22">
        <f>G8*D13</f>
        <v>88.475644588470459</v>
      </c>
      <c r="E16" s="22">
        <f>G8*E13</f>
        <v>132.71346688270569</v>
      </c>
      <c r="F16" s="26">
        <v>172</v>
      </c>
      <c r="G16" s="26">
        <v>172</v>
      </c>
      <c r="H16" s="26">
        <v>172</v>
      </c>
      <c r="I16" s="26">
        <v>172</v>
      </c>
      <c r="J16" s="26">
        <v>172</v>
      </c>
      <c r="K16" s="26">
        <v>172</v>
      </c>
      <c r="L16" s="25"/>
    </row>
    <row r="17" spans="1:12" s="23" customFormat="1" x14ac:dyDescent="0.2">
      <c r="A17" s="20"/>
      <c r="B17" s="24" t="s">
        <v>75</v>
      </c>
      <c r="C17" s="22">
        <f>G9*C13</f>
        <v>24.773180484771721</v>
      </c>
      <c r="D17" s="22">
        <f>G9*D13</f>
        <v>49.546360969543443</v>
      </c>
      <c r="E17" s="22">
        <f>G9*E13</f>
        <v>74.319541454315171</v>
      </c>
      <c r="F17" s="22">
        <f>G9*F13</f>
        <v>99.092721939086886</v>
      </c>
      <c r="G17" s="26">
        <v>172</v>
      </c>
      <c r="H17" s="26">
        <v>172</v>
      </c>
      <c r="I17" s="26">
        <v>172</v>
      </c>
      <c r="J17" s="26">
        <v>172</v>
      </c>
      <c r="K17" s="26">
        <v>172</v>
      </c>
      <c r="L17" s="20"/>
    </row>
    <row r="18" spans="1:12" s="23" customFormat="1" x14ac:dyDescent="0.2">
      <c r="A18" s="20"/>
      <c r="B18" s="24" t="s">
        <v>72</v>
      </c>
      <c r="C18" s="22">
        <f>G10*C13</f>
        <v>6.3999999999999995</v>
      </c>
      <c r="D18" s="22">
        <f>G10*D13</f>
        <v>12.799999999999999</v>
      </c>
      <c r="E18" s="22">
        <f>G10*E13</f>
        <v>19.2</v>
      </c>
      <c r="F18" s="22">
        <f>G10*F13</f>
        <v>25.599999999999998</v>
      </c>
      <c r="G18" s="22">
        <f>G10*G13</f>
        <v>51.199999999999996</v>
      </c>
      <c r="H18" s="22">
        <f>G10*H13</f>
        <v>102.39999999999999</v>
      </c>
      <c r="I18" s="26">
        <v>172</v>
      </c>
      <c r="J18" s="26">
        <v>172</v>
      </c>
      <c r="K18" s="26">
        <v>172</v>
      </c>
      <c r="L18" s="20"/>
    </row>
    <row r="19" spans="1:12" x14ac:dyDescent="0.2">
      <c r="A19" s="4"/>
      <c r="B19" s="4"/>
      <c r="C19" s="18"/>
      <c r="D19" s="18"/>
      <c r="E19" s="18"/>
      <c r="F19" s="18"/>
      <c r="G19" s="18"/>
      <c r="H19" s="18"/>
      <c r="I19" s="18"/>
      <c r="J19" s="4"/>
      <c r="K19" s="4"/>
      <c r="L19" s="4"/>
    </row>
    <row r="20" spans="1:12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7"/>
      <c r="B24" s="7"/>
      <c r="C24" s="28" t="s">
        <v>48</v>
      </c>
      <c r="D24" s="28"/>
      <c r="E24" s="28"/>
      <c r="F24" s="28"/>
      <c r="G24" s="28"/>
      <c r="H24" s="28"/>
      <c r="I24" s="28"/>
      <c r="J24" s="28"/>
      <c r="K24" s="28"/>
      <c r="L24" s="4"/>
    </row>
    <row r="25" spans="1:12" x14ac:dyDescent="0.2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</row>
    <row r="26" spans="1:12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4"/>
      <c r="B46" s="4"/>
      <c r="C46" s="4"/>
      <c r="D46" s="4"/>
      <c r="E46" s="4"/>
      <c r="F46" s="4"/>
      <c r="G46" s="4"/>
      <c r="I46" s="4"/>
      <c r="J46" s="4"/>
      <c r="K46" s="4"/>
      <c r="L46" s="4"/>
    </row>
    <row r="47" spans="1:12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20" x14ac:dyDescent="0.2">
      <c r="A61" s="4"/>
      <c r="B61" s="4"/>
      <c r="C61" s="19" t="s">
        <v>71</v>
      </c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mergeCells count="2">
    <mergeCell ref="C3:K3"/>
    <mergeCell ref="C24:K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EFB-91A0-5A46-9345-1FC4A9C5EA5B}">
  <dimension ref="C4:O67"/>
  <sheetViews>
    <sheetView topLeftCell="A37" workbookViewId="0">
      <selection activeCell="D77" sqref="D77"/>
    </sheetView>
  </sheetViews>
  <sheetFormatPr baseColWidth="10" defaultRowHeight="16" x14ac:dyDescent="0.2"/>
  <cols>
    <col min="3" max="3" width="26.5" customWidth="1"/>
  </cols>
  <sheetData>
    <row r="4" spans="3:15" x14ac:dyDescent="0.2">
      <c r="D4">
        <v>1000</v>
      </c>
      <c r="E4">
        <v>2000</v>
      </c>
      <c r="F4">
        <v>4000</v>
      </c>
      <c r="G4">
        <v>8000</v>
      </c>
      <c r="H4">
        <v>16000</v>
      </c>
      <c r="I4">
        <v>32000</v>
      </c>
      <c r="J4">
        <v>64000</v>
      </c>
      <c r="K4">
        <v>128000</v>
      </c>
      <c r="L4">
        <v>256000</v>
      </c>
      <c r="M4">
        <v>512000</v>
      </c>
      <c r="N4">
        <v>1024000</v>
      </c>
      <c r="O4">
        <v>2048000</v>
      </c>
    </row>
    <row r="5" spans="3:15" x14ac:dyDescent="0.2">
      <c r="C5" t="s">
        <v>21</v>
      </c>
      <c r="D5">
        <v>115</v>
      </c>
      <c r="E5">
        <v>115</v>
      </c>
      <c r="F5">
        <v>115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</row>
    <row r="6" spans="3:15" x14ac:dyDescent="0.2">
      <c r="C6" t="s">
        <v>22</v>
      </c>
      <c r="D6">
        <f>D5/2</f>
        <v>57.5</v>
      </c>
      <c r="E6">
        <f t="shared" ref="E6:O6" si="0">E5/2</f>
        <v>57.5</v>
      </c>
      <c r="F6">
        <f t="shared" si="0"/>
        <v>57.5</v>
      </c>
      <c r="G6">
        <f t="shared" si="0"/>
        <v>57.5</v>
      </c>
      <c r="H6">
        <f t="shared" si="0"/>
        <v>57.5</v>
      </c>
      <c r="I6">
        <f t="shared" si="0"/>
        <v>57.5</v>
      </c>
      <c r="J6">
        <f t="shared" si="0"/>
        <v>57.5</v>
      </c>
      <c r="K6">
        <f t="shared" si="0"/>
        <v>57.5</v>
      </c>
      <c r="L6">
        <f t="shared" si="0"/>
        <v>57.5</v>
      </c>
      <c r="M6">
        <f t="shared" si="0"/>
        <v>57.5</v>
      </c>
      <c r="N6">
        <f t="shared" si="0"/>
        <v>57.5</v>
      </c>
      <c r="O6">
        <f t="shared" si="0"/>
        <v>57.5</v>
      </c>
    </row>
    <row r="7" spans="3:15" x14ac:dyDescent="0.2">
      <c r="C7" t="s">
        <v>25</v>
      </c>
      <c r="D7">
        <v>20</v>
      </c>
      <c r="E7">
        <v>20.13</v>
      </c>
      <c r="F7">
        <v>20.5</v>
      </c>
      <c r="G7">
        <v>20</v>
      </c>
      <c r="H7">
        <v>20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O7">
        <v>21</v>
      </c>
    </row>
    <row r="8" spans="3:15" x14ac:dyDescent="0.2">
      <c r="C8" t="s">
        <v>26</v>
      </c>
      <c r="D8">
        <v>10.5</v>
      </c>
      <c r="E8">
        <v>10.5</v>
      </c>
      <c r="F8">
        <v>10.5</v>
      </c>
      <c r="G8">
        <v>10.5</v>
      </c>
      <c r="H8">
        <v>10.5</v>
      </c>
      <c r="I8">
        <v>10.5</v>
      </c>
      <c r="J8">
        <v>10.5</v>
      </c>
      <c r="K8">
        <v>10.5</v>
      </c>
      <c r="L8">
        <v>10.5</v>
      </c>
      <c r="M8">
        <v>10.5</v>
      </c>
      <c r="N8">
        <v>10.5</v>
      </c>
      <c r="O8">
        <v>10.5</v>
      </c>
    </row>
    <row r="50" spans="3:15" x14ac:dyDescent="0.2">
      <c r="E50" t="s">
        <v>24</v>
      </c>
    </row>
    <row r="52" spans="3:15" x14ac:dyDescent="0.2">
      <c r="D52">
        <v>1000</v>
      </c>
      <c r="E52">
        <v>2000</v>
      </c>
      <c r="F52">
        <v>4000</v>
      </c>
      <c r="G52">
        <v>8000</v>
      </c>
      <c r="H52">
        <v>16000</v>
      </c>
      <c r="I52">
        <v>32000</v>
      </c>
      <c r="J52">
        <v>64000</v>
      </c>
      <c r="K52">
        <v>128000</v>
      </c>
      <c r="L52">
        <v>256000</v>
      </c>
      <c r="M52">
        <v>512000</v>
      </c>
      <c r="N52">
        <v>1024000</v>
      </c>
      <c r="O52">
        <v>2048000</v>
      </c>
    </row>
    <row r="53" spans="3:15" x14ac:dyDescent="0.2">
      <c r="C53" t="s">
        <v>52</v>
      </c>
      <c r="D53">
        <v>345</v>
      </c>
      <c r="E53">
        <v>345</v>
      </c>
      <c r="F53">
        <v>345</v>
      </c>
      <c r="G53">
        <v>345</v>
      </c>
      <c r="H53">
        <v>345</v>
      </c>
      <c r="I53">
        <v>345</v>
      </c>
      <c r="J53">
        <v>345</v>
      </c>
      <c r="K53">
        <v>345</v>
      </c>
      <c r="L53">
        <v>345</v>
      </c>
      <c r="M53">
        <v>345</v>
      </c>
      <c r="N53">
        <v>345</v>
      </c>
      <c r="O53">
        <v>345</v>
      </c>
    </row>
    <row r="54" spans="3:15" x14ac:dyDescent="0.2">
      <c r="C54" t="s">
        <v>53</v>
      </c>
      <c r="D54">
        <v>690</v>
      </c>
      <c r="E54">
        <v>690</v>
      </c>
      <c r="F54">
        <v>690</v>
      </c>
      <c r="G54">
        <v>690</v>
      </c>
      <c r="H54">
        <v>690</v>
      </c>
      <c r="I54">
        <v>690</v>
      </c>
      <c r="J54">
        <v>690</v>
      </c>
      <c r="K54">
        <v>690</v>
      </c>
      <c r="L54">
        <v>690</v>
      </c>
      <c r="M54">
        <v>690</v>
      </c>
      <c r="N54">
        <v>690</v>
      </c>
      <c r="O54">
        <v>690</v>
      </c>
    </row>
    <row r="55" spans="3:15" x14ac:dyDescent="0.2">
      <c r="C55" t="s">
        <v>27</v>
      </c>
      <c r="D55">
        <v>61</v>
      </c>
      <c r="E55">
        <v>61</v>
      </c>
      <c r="F55">
        <v>61</v>
      </c>
      <c r="G55">
        <v>61</v>
      </c>
      <c r="H55">
        <v>61</v>
      </c>
      <c r="I55">
        <v>61</v>
      </c>
      <c r="J55">
        <v>61</v>
      </c>
      <c r="K55">
        <v>61</v>
      </c>
      <c r="L55">
        <v>61</v>
      </c>
      <c r="M55">
        <v>61</v>
      </c>
      <c r="N55">
        <v>61</v>
      </c>
      <c r="O55">
        <v>61</v>
      </c>
    </row>
    <row r="56" spans="3:15" x14ac:dyDescent="0.2">
      <c r="C56" t="s">
        <v>28</v>
      </c>
      <c r="D56">
        <v>123</v>
      </c>
      <c r="E56">
        <v>123</v>
      </c>
      <c r="F56">
        <v>123</v>
      </c>
      <c r="G56">
        <v>123</v>
      </c>
      <c r="H56">
        <v>123</v>
      </c>
      <c r="I56">
        <v>121</v>
      </c>
      <c r="J56">
        <v>123</v>
      </c>
      <c r="K56">
        <v>123</v>
      </c>
      <c r="L56">
        <v>123</v>
      </c>
      <c r="M56">
        <v>123</v>
      </c>
      <c r="N56">
        <v>124</v>
      </c>
      <c r="O56">
        <v>124</v>
      </c>
    </row>
    <row r="57" spans="3:15" x14ac:dyDescent="0.2">
      <c r="C57" t="s">
        <v>30</v>
      </c>
      <c r="D57">
        <v>80</v>
      </c>
      <c r="E57">
        <v>80</v>
      </c>
      <c r="F57">
        <v>80.5</v>
      </c>
      <c r="G57">
        <v>80.5</v>
      </c>
      <c r="H57">
        <v>80.5</v>
      </c>
      <c r="I57">
        <v>80.5</v>
      </c>
      <c r="J57">
        <v>80.5</v>
      </c>
      <c r="K57">
        <v>80.5</v>
      </c>
      <c r="L57">
        <v>80.5</v>
      </c>
      <c r="M57">
        <v>80.5</v>
      </c>
      <c r="N57">
        <v>80.5</v>
      </c>
      <c r="O57">
        <v>80.5</v>
      </c>
    </row>
    <row r="58" spans="3:15" x14ac:dyDescent="0.2">
      <c r="C58" t="s">
        <v>29</v>
      </c>
      <c r="D58">
        <v>161.47</v>
      </c>
      <c r="E58">
        <v>161</v>
      </c>
      <c r="F58">
        <v>161</v>
      </c>
      <c r="G58">
        <v>162</v>
      </c>
      <c r="H58">
        <v>162</v>
      </c>
      <c r="I58">
        <v>162</v>
      </c>
      <c r="J58">
        <v>162</v>
      </c>
      <c r="K58">
        <v>162</v>
      </c>
      <c r="L58">
        <v>162</v>
      </c>
      <c r="M58">
        <v>161</v>
      </c>
      <c r="N58">
        <v>162</v>
      </c>
      <c r="O58">
        <v>162</v>
      </c>
    </row>
    <row r="59" spans="3:15" x14ac:dyDescent="0.2">
      <c r="C59" t="s">
        <v>31</v>
      </c>
      <c r="D59">
        <v>100.5</v>
      </c>
      <c r="E59">
        <v>100.5</v>
      </c>
      <c r="F59">
        <v>100.5</v>
      </c>
      <c r="G59">
        <v>100.5</v>
      </c>
      <c r="H59">
        <v>101</v>
      </c>
      <c r="I59">
        <v>101</v>
      </c>
      <c r="J59">
        <v>101</v>
      </c>
      <c r="K59">
        <v>101</v>
      </c>
      <c r="L59">
        <v>101</v>
      </c>
      <c r="M59">
        <v>101</v>
      </c>
      <c r="N59">
        <v>101</v>
      </c>
      <c r="O59">
        <v>101</v>
      </c>
    </row>
    <row r="60" spans="3:15" x14ac:dyDescent="0.2">
      <c r="C60" t="s">
        <v>32</v>
      </c>
      <c r="D60">
        <v>201</v>
      </c>
      <c r="E60">
        <v>202</v>
      </c>
      <c r="F60">
        <v>202</v>
      </c>
      <c r="G60">
        <v>202</v>
      </c>
      <c r="H60">
        <v>202</v>
      </c>
      <c r="I60">
        <v>202</v>
      </c>
      <c r="J60">
        <v>202</v>
      </c>
      <c r="K60">
        <v>202</v>
      </c>
      <c r="L60">
        <v>202</v>
      </c>
      <c r="M60">
        <v>202</v>
      </c>
      <c r="N60">
        <v>201</v>
      </c>
      <c r="O60">
        <v>202</v>
      </c>
    </row>
    <row r="61" spans="3:15" x14ac:dyDescent="0.2">
      <c r="C61" t="s">
        <v>33</v>
      </c>
      <c r="D61">
        <v>121</v>
      </c>
      <c r="E61">
        <v>121</v>
      </c>
      <c r="F61">
        <v>121</v>
      </c>
      <c r="G61">
        <v>121</v>
      </c>
      <c r="H61">
        <v>121</v>
      </c>
      <c r="I61">
        <v>121</v>
      </c>
      <c r="J61">
        <v>121</v>
      </c>
      <c r="K61">
        <v>121</v>
      </c>
      <c r="L61">
        <v>121</v>
      </c>
      <c r="M61">
        <v>121</v>
      </c>
      <c r="N61">
        <v>121</v>
      </c>
      <c r="O61">
        <v>121</v>
      </c>
    </row>
    <row r="62" spans="3:15" x14ac:dyDescent="0.2">
      <c r="C62" t="s">
        <v>34</v>
      </c>
      <c r="D62">
        <v>241</v>
      </c>
      <c r="E62">
        <v>241</v>
      </c>
      <c r="F62">
        <v>241</v>
      </c>
      <c r="G62">
        <v>242</v>
      </c>
      <c r="H62">
        <v>242</v>
      </c>
      <c r="I62">
        <v>242</v>
      </c>
      <c r="J62">
        <v>243</v>
      </c>
      <c r="K62">
        <v>243</v>
      </c>
      <c r="L62">
        <v>243</v>
      </c>
      <c r="M62">
        <v>243</v>
      </c>
      <c r="N62">
        <v>234</v>
      </c>
      <c r="O62">
        <v>239</v>
      </c>
    </row>
    <row r="67" spans="4:10" x14ac:dyDescent="0.2">
      <c r="D67" s="1"/>
      <c r="E67" s="1"/>
      <c r="F67" s="1"/>
      <c r="G67" s="1"/>
      <c r="H67" s="1"/>
      <c r="I67" s="1"/>
      <c r="J6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4E82-E474-4F4E-B782-723F13E58378}">
  <dimension ref="B4:N78"/>
  <sheetViews>
    <sheetView topLeftCell="A4" workbookViewId="0">
      <selection activeCell="A59" sqref="A59:XFD59"/>
    </sheetView>
  </sheetViews>
  <sheetFormatPr baseColWidth="10" defaultRowHeight="16" x14ac:dyDescent="0.2"/>
  <cols>
    <col min="1" max="1" width="10.83203125" style="6"/>
    <col min="2" max="2" width="33.83203125" style="6" customWidth="1"/>
    <col min="3" max="16384" width="10.83203125" style="6"/>
  </cols>
  <sheetData>
    <row r="4" spans="2:14" x14ac:dyDescent="0.2">
      <c r="C4" s="6">
        <v>1000</v>
      </c>
      <c r="D4" s="6">
        <v>2000</v>
      </c>
      <c r="E4" s="6">
        <v>4000</v>
      </c>
      <c r="F4" s="6">
        <v>8000</v>
      </c>
      <c r="G4" s="6">
        <v>16000</v>
      </c>
      <c r="H4" s="6">
        <v>32000</v>
      </c>
      <c r="I4" s="6">
        <v>64000</v>
      </c>
      <c r="J4" s="6">
        <v>128000</v>
      </c>
      <c r="K4" s="6">
        <v>256000</v>
      </c>
      <c r="L4" s="6">
        <v>512000</v>
      </c>
      <c r="M4" s="6">
        <v>1024000</v>
      </c>
      <c r="N4" s="6">
        <v>2048000</v>
      </c>
    </row>
    <row r="5" spans="2:14" x14ac:dyDescent="0.2">
      <c r="B5" s="6" t="s">
        <v>21</v>
      </c>
      <c r="C5" s="6">
        <v>115</v>
      </c>
      <c r="D5" s="6">
        <v>115</v>
      </c>
      <c r="E5" s="6">
        <v>115</v>
      </c>
      <c r="F5" s="6">
        <v>115</v>
      </c>
      <c r="G5" s="6">
        <v>115</v>
      </c>
      <c r="H5" s="6">
        <v>115</v>
      </c>
      <c r="I5" s="6">
        <v>115</v>
      </c>
      <c r="J5" s="6">
        <v>115</v>
      </c>
      <c r="K5" s="6">
        <v>115</v>
      </c>
      <c r="L5" s="6">
        <v>115</v>
      </c>
      <c r="M5" s="6">
        <v>115</v>
      </c>
      <c r="N5" s="6">
        <v>115</v>
      </c>
    </row>
    <row r="6" spans="2:14" x14ac:dyDescent="0.2">
      <c r="B6" s="6" t="s">
        <v>22</v>
      </c>
      <c r="C6" s="6">
        <f>C5/2</f>
        <v>57.5</v>
      </c>
      <c r="D6" s="6">
        <f t="shared" ref="D6:N6" si="0">D5/2</f>
        <v>57.5</v>
      </c>
      <c r="E6" s="6">
        <f t="shared" si="0"/>
        <v>57.5</v>
      </c>
      <c r="F6" s="6">
        <f t="shared" si="0"/>
        <v>57.5</v>
      </c>
      <c r="G6" s="6">
        <f t="shared" si="0"/>
        <v>57.5</v>
      </c>
      <c r="H6" s="6">
        <f t="shared" si="0"/>
        <v>57.5</v>
      </c>
      <c r="I6" s="6">
        <f t="shared" si="0"/>
        <v>57.5</v>
      </c>
      <c r="J6" s="6">
        <f t="shared" si="0"/>
        <v>57.5</v>
      </c>
      <c r="K6" s="6">
        <f t="shared" si="0"/>
        <v>57.5</v>
      </c>
      <c r="L6" s="6">
        <f t="shared" si="0"/>
        <v>57.5</v>
      </c>
      <c r="M6" s="6">
        <f t="shared" si="0"/>
        <v>57.5</v>
      </c>
      <c r="N6" s="6">
        <f t="shared" si="0"/>
        <v>57.5</v>
      </c>
    </row>
    <row r="7" spans="2:14" x14ac:dyDescent="0.2">
      <c r="B7" s="6" t="s">
        <v>60</v>
      </c>
      <c r="C7" s="6">
        <v>20</v>
      </c>
      <c r="D7" s="6">
        <v>20</v>
      </c>
      <c r="E7" s="6">
        <v>20</v>
      </c>
      <c r="F7" s="6">
        <v>20</v>
      </c>
      <c r="G7" s="6">
        <v>20</v>
      </c>
      <c r="H7" s="6">
        <v>20</v>
      </c>
      <c r="I7" s="6">
        <v>20</v>
      </c>
      <c r="J7" s="6">
        <v>20</v>
      </c>
      <c r="K7" s="6">
        <v>20</v>
      </c>
      <c r="L7" s="6">
        <v>20</v>
      </c>
      <c r="M7" s="6">
        <v>20</v>
      </c>
      <c r="N7" s="6">
        <v>20</v>
      </c>
    </row>
    <row r="8" spans="2:14" x14ac:dyDescent="0.2">
      <c r="B8" s="6" t="s">
        <v>61</v>
      </c>
      <c r="C8" s="6">
        <v>10.5</v>
      </c>
      <c r="D8" s="6">
        <v>10.5</v>
      </c>
      <c r="E8" s="6">
        <v>10.5</v>
      </c>
      <c r="F8" s="6">
        <v>10.5</v>
      </c>
      <c r="G8" s="6">
        <v>10.5</v>
      </c>
      <c r="H8" s="6">
        <v>10.5</v>
      </c>
      <c r="I8" s="6">
        <v>10.5</v>
      </c>
      <c r="J8" s="6">
        <v>10.5</v>
      </c>
      <c r="K8" s="6">
        <v>10.5</v>
      </c>
      <c r="L8" s="6">
        <v>10.5</v>
      </c>
      <c r="M8" s="6">
        <v>10.5</v>
      </c>
      <c r="N8" s="6">
        <v>10.5</v>
      </c>
    </row>
    <row r="16" spans="2:14" x14ac:dyDescent="0.2">
      <c r="D16" s="6" t="s">
        <v>24</v>
      </c>
    </row>
    <row r="18" spans="2:14" x14ac:dyDescent="0.2">
      <c r="C18" s="6">
        <v>1000</v>
      </c>
      <c r="D18" s="6">
        <v>2000</v>
      </c>
      <c r="E18" s="6">
        <v>4000</v>
      </c>
      <c r="F18" s="6">
        <v>8000</v>
      </c>
      <c r="G18" s="6">
        <v>16000</v>
      </c>
      <c r="H18" s="6">
        <v>32000</v>
      </c>
      <c r="I18" s="6">
        <v>64000</v>
      </c>
      <c r="J18" s="6">
        <v>128000</v>
      </c>
      <c r="K18" s="6">
        <v>256000</v>
      </c>
      <c r="L18" s="6">
        <v>512000</v>
      </c>
      <c r="M18" s="6">
        <v>1024000</v>
      </c>
      <c r="N18" s="6">
        <v>2048000</v>
      </c>
    </row>
    <row r="19" spans="2:14" x14ac:dyDescent="0.2">
      <c r="B19" s="6" t="s">
        <v>60</v>
      </c>
      <c r="C19" s="6">
        <v>20</v>
      </c>
    </row>
    <row r="20" spans="2:14" x14ac:dyDescent="0.2">
      <c r="B20" s="6" t="s">
        <v>64</v>
      </c>
      <c r="C20" s="6">
        <v>121</v>
      </c>
      <c r="D20" s="6">
        <v>121</v>
      </c>
      <c r="E20" s="6">
        <v>121</v>
      </c>
      <c r="F20" s="6">
        <v>121</v>
      </c>
      <c r="G20" s="6">
        <v>121</v>
      </c>
      <c r="H20" s="6">
        <v>121</v>
      </c>
      <c r="I20" s="6">
        <v>121</v>
      </c>
      <c r="J20" s="6">
        <v>121</v>
      </c>
      <c r="K20" s="6">
        <v>121</v>
      </c>
      <c r="L20" s="6">
        <v>121</v>
      </c>
      <c r="M20" s="6">
        <v>121</v>
      </c>
      <c r="N20" s="6">
        <v>121</v>
      </c>
    </row>
    <row r="21" spans="2:14" x14ac:dyDescent="0.2">
      <c r="B21" s="6" t="s">
        <v>66</v>
      </c>
      <c r="C21" s="6">
        <v>160</v>
      </c>
      <c r="D21" s="6">
        <v>160</v>
      </c>
      <c r="E21" s="6">
        <v>160</v>
      </c>
      <c r="F21" s="6">
        <v>160</v>
      </c>
      <c r="G21" s="6">
        <v>160</v>
      </c>
      <c r="H21" s="6">
        <v>160</v>
      </c>
      <c r="I21" s="6">
        <v>160</v>
      </c>
      <c r="J21" s="6">
        <v>160</v>
      </c>
      <c r="K21" s="6">
        <v>160</v>
      </c>
      <c r="L21" s="6">
        <v>160</v>
      </c>
      <c r="M21" s="6">
        <v>160</v>
      </c>
      <c r="N21" s="6">
        <v>160</v>
      </c>
    </row>
    <row r="22" spans="2:14" x14ac:dyDescent="0.2">
      <c r="B22" s="6" t="s">
        <v>68</v>
      </c>
      <c r="C22" s="6">
        <v>200</v>
      </c>
      <c r="D22" s="6">
        <v>200</v>
      </c>
      <c r="E22" s="6">
        <v>200</v>
      </c>
      <c r="F22" s="6">
        <v>200</v>
      </c>
      <c r="G22" s="6">
        <v>200</v>
      </c>
      <c r="H22" s="6">
        <v>200</v>
      </c>
      <c r="I22" s="6">
        <v>200</v>
      </c>
      <c r="J22" s="6">
        <v>200</v>
      </c>
      <c r="K22" s="6">
        <v>200</v>
      </c>
      <c r="L22" s="6">
        <v>200</v>
      </c>
      <c r="M22" s="6">
        <v>200</v>
      </c>
      <c r="N22" s="6">
        <v>200</v>
      </c>
    </row>
    <row r="23" spans="2:14" x14ac:dyDescent="0.2">
      <c r="B23" s="6" t="s">
        <v>70</v>
      </c>
      <c r="C23" s="6">
        <v>240</v>
      </c>
      <c r="D23" s="6">
        <v>240</v>
      </c>
      <c r="E23" s="6">
        <v>240</v>
      </c>
      <c r="F23" s="6">
        <v>240</v>
      </c>
      <c r="G23" s="6">
        <v>240</v>
      </c>
      <c r="H23" s="6">
        <v>240</v>
      </c>
      <c r="I23" s="6">
        <v>240</v>
      </c>
      <c r="J23" s="6">
        <v>240</v>
      </c>
      <c r="K23" s="6">
        <v>240</v>
      </c>
      <c r="L23" s="6">
        <v>240</v>
      </c>
      <c r="M23" s="6">
        <v>240</v>
      </c>
      <c r="N23" s="6">
        <v>240</v>
      </c>
    </row>
    <row r="24" spans="2:14" ht="17" x14ac:dyDescent="0.2">
      <c r="B24" s="27" t="s">
        <v>78</v>
      </c>
      <c r="C24" s="6">
        <v>345</v>
      </c>
      <c r="D24" s="6">
        <v>345</v>
      </c>
      <c r="E24" s="6">
        <v>345</v>
      </c>
      <c r="F24" s="6">
        <v>345</v>
      </c>
      <c r="G24" s="6">
        <v>345</v>
      </c>
      <c r="H24" s="6">
        <v>345</v>
      </c>
      <c r="I24" s="6">
        <v>345</v>
      </c>
      <c r="J24" s="6">
        <v>345</v>
      </c>
      <c r="K24" s="6">
        <v>345</v>
      </c>
      <c r="L24" s="6">
        <v>345</v>
      </c>
      <c r="M24" s="6">
        <v>345</v>
      </c>
      <c r="N24" s="6">
        <v>345</v>
      </c>
    </row>
    <row r="43" spans="2:14" x14ac:dyDescent="0.2">
      <c r="C43" s="6">
        <v>1000</v>
      </c>
      <c r="D43" s="6">
        <v>2000</v>
      </c>
      <c r="E43" s="6">
        <v>4000</v>
      </c>
      <c r="F43" s="6">
        <v>8000</v>
      </c>
      <c r="G43" s="6">
        <v>16000</v>
      </c>
      <c r="H43" s="6">
        <v>32000</v>
      </c>
      <c r="I43" s="6">
        <v>64000</v>
      </c>
      <c r="J43" s="6">
        <v>128000</v>
      </c>
      <c r="K43" s="6">
        <v>256000</v>
      </c>
      <c r="L43" s="6">
        <v>512000</v>
      </c>
      <c r="M43" s="6">
        <v>1024000</v>
      </c>
      <c r="N43" s="6">
        <v>2048000</v>
      </c>
    </row>
    <row r="44" spans="2:14" x14ac:dyDescent="0.2">
      <c r="B44" s="6" t="s">
        <v>60</v>
      </c>
      <c r="C44" s="6">
        <v>20</v>
      </c>
    </row>
    <row r="45" spans="2:14" x14ac:dyDescent="0.2">
      <c r="B45" s="6" t="s">
        <v>66</v>
      </c>
      <c r="C45" s="6">
        <v>160</v>
      </c>
      <c r="D45" s="6">
        <v>160</v>
      </c>
      <c r="E45" s="6">
        <v>160</v>
      </c>
      <c r="F45" s="6">
        <v>160</v>
      </c>
      <c r="G45" s="6">
        <v>160</v>
      </c>
      <c r="H45" s="6">
        <v>160</v>
      </c>
      <c r="I45" s="6">
        <v>160</v>
      </c>
      <c r="J45" s="6">
        <v>160</v>
      </c>
      <c r="K45" s="6">
        <v>160</v>
      </c>
      <c r="L45" s="6">
        <v>160</v>
      </c>
      <c r="M45" s="6">
        <v>160</v>
      </c>
      <c r="N45" s="6">
        <v>160</v>
      </c>
    </row>
    <row r="46" spans="2:14" x14ac:dyDescent="0.2">
      <c r="B46" s="6" t="s">
        <v>68</v>
      </c>
      <c r="C46" s="6">
        <v>200</v>
      </c>
      <c r="D46" s="6">
        <v>200</v>
      </c>
      <c r="E46" s="6">
        <v>200</v>
      </c>
      <c r="F46" s="6">
        <v>200</v>
      </c>
      <c r="G46" s="6">
        <v>200</v>
      </c>
      <c r="H46" s="6">
        <v>200</v>
      </c>
      <c r="I46" s="6">
        <v>200</v>
      </c>
      <c r="J46" s="6">
        <v>200</v>
      </c>
      <c r="K46" s="6">
        <v>200</v>
      </c>
      <c r="L46" s="6">
        <v>200</v>
      </c>
      <c r="M46" s="6">
        <v>200</v>
      </c>
      <c r="N46" s="6">
        <v>200</v>
      </c>
    </row>
    <row r="47" spans="2:14" x14ac:dyDescent="0.2">
      <c r="B47" s="6" t="s">
        <v>70</v>
      </c>
      <c r="C47" s="6">
        <v>240</v>
      </c>
      <c r="D47" s="6">
        <v>240</v>
      </c>
      <c r="E47" s="6">
        <v>240</v>
      </c>
      <c r="F47" s="6">
        <v>240</v>
      </c>
      <c r="G47" s="6">
        <v>240</v>
      </c>
      <c r="H47" s="6">
        <v>240</v>
      </c>
      <c r="I47" s="6">
        <v>240</v>
      </c>
      <c r="J47" s="6">
        <v>240</v>
      </c>
      <c r="K47" s="6">
        <v>240</v>
      </c>
      <c r="L47" s="6">
        <v>240</v>
      </c>
      <c r="M47" s="6">
        <v>240</v>
      </c>
      <c r="N47" s="6">
        <v>240</v>
      </c>
    </row>
    <row r="48" spans="2:14" x14ac:dyDescent="0.2">
      <c r="B48" s="6" t="s">
        <v>79</v>
      </c>
      <c r="C48" s="6">
        <v>240</v>
      </c>
      <c r="D48" s="6">
        <v>240</v>
      </c>
      <c r="E48" s="6">
        <v>240</v>
      </c>
      <c r="F48" s="6">
        <v>240</v>
      </c>
      <c r="G48" s="6">
        <v>240</v>
      </c>
      <c r="H48" s="6">
        <v>240</v>
      </c>
      <c r="I48" s="6">
        <v>240</v>
      </c>
      <c r="J48" s="6">
        <v>240</v>
      </c>
      <c r="K48" s="6">
        <v>240</v>
      </c>
      <c r="L48" s="6">
        <v>240</v>
      </c>
      <c r="M48" s="6">
        <v>240</v>
      </c>
      <c r="N48" s="6">
        <v>240</v>
      </c>
    </row>
    <row r="49" spans="2:14" x14ac:dyDescent="0.2">
      <c r="B49" s="6" t="s">
        <v>80</v>
      </c>
      <c r="C49" s="6">
        <v>240</v>
      </c>
      <c r="D49" s="6">
        <v>240</v>
      </c>
      <c r="E49" s="6">
        <v>240</v>
      </c>
      <c r="F49" s="6">
        <v>240</v>
      </c>
      <c r="G49" s="6">
        <v>240</v>
      </c>
      <c r="H49" s="6">
        <v>240</v>
      </c>
      <c r="I49" s="6">
        <v>240</v>
      </c>
      <c r="J49" s="6">
        <v>240</v>
      </c>
      <c r="K49" s="6">
        <v>240</v>
      </c>
      <c r="L49" s="6">
        <v>240</v>
      </c>
      <c r="M49" s="6">
        <v>240</v>
      </c>
      <c r="N49" s="6">
        <v>240</v>
      </c>
    </row>
    <row r="50" spans="2:14" ht="17" x14ac:dyDescent="0.2">
      <c r="B50" s="27" t="s">
        <v>78</v>
      </c>
      <c r="C50" s="6">
        <v>345</v>
      </c>
      <c r="D50" s="6">
        <v>345</v>
      </c>
      <c r="E50" s="6">
        <v>345</v>
      </c>
      <c r="F50" s="6">
        <v>345</v>
      </c>
      <c r="G50" s="6">
        <v>345</v>
      </c>
      <c r="H50" s="6">
        <v>345</v>
      </c>
      <c r="I50" s="6">
        <v>345</v>
      </c>
      <c r="J50" s="6">
        <v>345</v>
      </c>
      <c r="K50" s="6">
        <v>345</v>
      </c>
      <c r="L50" s="6">
        <v>345</v>
      </c>
      <c r="M50" s="6">
        <v>345</v>
      </c>
      <c r="N50" s="6">
        <v>345</v>
      </c>
    </row>
    <row r="66" spans="2:14" x14ac:dyDescent="0.2">
      <c r="C66" s="6">
        <v>1000</v>
      </c>
      <c r="D66" s="6">
        <v>2000</v>
      </c>
      <c r="E66" s="6">
        <v>4000</v>
      </c>
      <c r="F66" s="6">
        <v>8000</v>
      </c>
      <c r="G66" s="6">
        <v>16000</v>
      </c>
      <c r="H66" s="6">
        <v>32000</v>
      </c>
      <c r="I66" s="6">
        <v>64000</v>
      </c>
      <c r="J66" s="6">
        <v>128000</v>
      </c>
      <c r="K66" s="6">
        <v>256000</v>
      </c>
      <c r="L66" s="6">
        <v>512000</v>
      </c>
      <c r="M66" s="6">
        <v>1024000</v>
      </c>
      <c r="N66" s="6">
        <v>2048000</v>
      </c>
    </row>
    <row r="67" spans="2:14" x14ac:dyDescent="0.2">
      <c r="B67" s="6" t="s">
        <v>61</v>
      </c>
      <c r="C67" s="6">
        <v>10.5</v>
      </c>
    </row>
    <row r="68" spans="2:14" x14ac:dyDescent="0.2">
      <c r="B68" s="6" t="s">
        <v>60</v>
      </c>
      <c r="C68" s="6">
        <v>20</v>
      </c>
    </row>
    <row r="69" spans="2:14" x14ac:dyDescent="0.2">
      <c r="B69" s="6" t="s">
        <v>63</v>
      </c>
      <c r="C69" s="6">
        <v>61</v>
      </c>
      <c r="D69" s="6">
        <v>61</v>
      </c>
      <c r="E69" s="6">
        <v>61</v>
      </c>
      <c r="F69" s="6">
        <v>61</v>
      </c>
      <c r="G69" s="6">
        <v>61</v>
      </c>
      <c r="H69" s="6">
        <v>61</v>
      </c>
      <c r="I69" s="6">
        <v>61</v>
      </c>
      <c r="J69" s="6">
        <v>61</v>
      </c>
      <c r="K69" s="6">
        <v>61</v>
      </c>
      <c r="L69" s="6">
        <v>61</v>
      </c>
      <c r="M69" s="6">
        <v>61</v>
      </c>
      <c r="N69" s="6">
        <v>61</v>
      </c>
    </row>
    <row r="70" spans="2:14" x14ac:dyDescent="0.2">
      <c r="B70" s="6" t="s">
        <v>64</v>
      </c>
      <c r="C70" s="6">
        <v>121</v>
      </c>
      <c r="D70" s="6">
        <v>121</v>
      </c>
      <c r="E70" s="6">
        <v>121</v>
      </c>
      <c r="F70" s="6">
        <v>121</v>
      </c>
      <c r="G70" s="6">
        <v>121</v>
      </c>
      <c r="H70" s="6">
        <v>121</v>
      </c>
      <c r="I70" s="6">
        <v>121</v>
      </c>
      <c r="J70" s="6">
        <v>121</v>
      </c>
      <c r="K70" s="6">
        <v>121</v>
      </c>
      <c r="L70" s="6">
        <v>121</v>
      </c>
      <c r="M70" s="6">
        <v>121</v>
      </c>
      <c r="N70" s="6">
        <v>121</v>
      </c>
    </row>
    <row r="71" spans="2:14" x14ac:dyDescent="0.2">
      <c r="B71" s="6" t="s">
        <v>65</v>
      </c>
      <c r="C71" s="6">
        <v>80</v>
      </c>
      <c r="D71" s="6">
        <v>80</v>
      </c>
      <c r="E71" s="6">
        <v>80</v>
      </c>
      <c r="F71" s="6">
        <v>80</v>
      </c>
      <c r="G71" s="6">
        <v>80</v>
      </c>
      <c r="H71" s="6">
        <v>80</v>
      </c>
      <c r="I71" s="6">
        <v>80</v>
      </c>
      <c r="J71" s="6">
        <v>80</v>
      </c>
      <c r="K71" s="6">
        <v>80</v>
      </c>
      <c r="L71" s="6">
        <v>80</v>
      </c>
      <c r="M71" s="6">
        <v>80</v>
      </c>
      <c r="N71" s="6">
        <v>80</v>
      </c>
    </row>
    <row r="72" spans="2:14" x14ac:dyDescent="0.2">
      <c r="B72" s="6" t="s">
        <v>66</v>
      </c>
      <c r="C72" s="6">
        <v>160</v>
      </c>
      <c r="D72" s="6">
        <v>160</v>
      </c>
      <c r="E72" s="6">
        <v>160</v>
      </c>
      <c r="F72" s="6">
        <v>160</v>
      </c>
      <c r="G72" s="6">
        <v>160</v>
      </c>
      <c r="H72" s="6">
        <v>160</v>
      </c>
      <c r="I72" s="6">
        <v>160</v>
      </c>
      <c r="J72" s="6">
        <v>160</v>
      </c>
      <c r="K72" s="6">
        <v>160</v>
      </c>
      <c r="L72" s="6">
        <v>160</v>
      </c>
      <c r="M72" s="6">
        <v>160</v>
      </c>
      <c r="N72" s="6">
        <v>160</v>
      </c>
    </row>
    <row r="73" spans="2:14" x14ac:dyDescent="0.2">
      <c r="B73" s="6" t="s">
        <v>67</v>
      </c>
      <c r="C73" s="6">
        <v>100</v>
      </c>
      <c r="D73" s="6">
        <v>100</v>
      </c>
      <c r="E73" s="6">
        <v>100</v>
      </c>
      <c r="F73" s="6">
        <v>100</v>
      </c>
      <c r="G73" s="6">
        <v>100</v>
      </c>
      <c r="H73" s="6">
        <v>100</v>
      </c>
      <c r="I73" s="6">
        <v>100</v>
      </c>
      <c r="J73" s="6">
        <v>100</v>
      </c>
      <c r="K73" s="6">
        <v>100</v>
      </c>
      <c r="L73" s="6">
        <v>100</v>
      </c>
      <c r="M73" s="6">
        <v>100</v>
      </c>
      <c r="N73" s="6">
        <v>100</v>
      </c>
    </row>
    <row r="74" spans="2:14" x14ac:dyDescent="0.2">
      <c r="B74" s="6" t="s">
        <v>68</v>
      </c>
      <c r="C74" s="6">
        <v>200</v>
      </c>
      <c r="D74" s="6">
        <v>200</v>
      </c>
      <c r="E74" s="6">
        <v>200</v>
      </c>
      <c r="F74" s="6">
        <v>200</v>
      </c>
      <c r="G74" s="6">
        <v>200</v>
      </c>
      <c r="H74" s="6">
        <v>200</v>
      </c>
      <c r="I74" s="6">
        <v>200</v>
      </c>
      <c r="J74" s="6">
        <v>200</v>
      </c>
      <c r="K74" s="6">
        <v>200</v>
      </c>
      <c r="L74" s="6">
        <v>200</v>
      </c>
      <c r="M74" s="6">
        <v>200</v>
      </c>
      <c r="N74" s="6">
        <v>200</v>
      </c>
    </row>
    <row r="75" spans="2:14" x14ac:dyDescent="0.2">
      <c r="B75" s="6" t="s">
        <v>69</v>
      </c>
      <c r="C75" s="6">
        <v>120</v>
      </c>
      <c r="D75" s="6">
        <v>120</v>
      </c>
      <c r="E75" s="6">
        <v>120</v>
      </c>
      <c r="F75" s="6">
        <v>120</v>
      </c>
      <c r="G75" s="6">
        <v>120</v>
      </c>
      <c r="H75" s="6">
        <v>120</v>
      </c>
      <c r="I75" s="6">
        <v>120</v>
      </c>
      <c r="J75" s="6">
        <v>120</v>
      </c>
      <c r="K75" s="6">
        <v>120</v>
      </c>
      <c r="L75" s="6">
        <v>120</v>
      </c>
      <c r="M75" s="6">
        <v>120</v>
      </c>
      <c r="N75" s="6">
        <v>120</v>
      </c>
    </row>
    <row r="76" spans="2:14" x14ac:dyDescent="0.2">
      <c r="B76" s="6" t="s">
        <v>70</v>
      </c>
      <c r="C76" s="6">
        <v>240</v>
      </c>
      <c r="D76" s="6">
        <v>240</v>
      </c>
      <c r="E76" s="6">
        <v>240</v>
      </c>
      <c r="F76" s="6">
        <v>240</v>
      </c>
      <c r="G76" s="6">
        <v>240</v>
      </c>
      <c r="H76" s="6">
        <v>240</v>
      </c>
      <c r="I76" s="6">
        <v>240</v>
      </c>
      <c r="J76" s="6">
        <v>240</v>
      </c>
      <c r="K76" s="6">
        <v>240</v>
      </c>
      <c r="L76" s="6">
        <v>240</v>
      </c>
      <c r="M76" s="6">
        <v>240</v>
      </c>
      <c r="N76" s="6">
        <v>240</v>
      </c>
    </row>
    <row r="77" spans="2:14" x14ac:dyDescent="0.2">
      <c r="B77" s="6" t="s">
        <v>76</v>
      </c>
      <c r="C77" s="6">
        <v>345</v>
      </c>
      <c r="D77" s="6">
        <v>345</v>
      </c>
      <c r="E77" s="6">
        <v>345</v>
      </c>
      <c r="F77" s="6">
        <v>345</v>
      </c>
      <c r="G77" s="6">
        <v>345</v>
      </c>
      <c r="H77" s="6">
        <v>345</v>
      </c>
      <c r="I77" s="6">
        <v>345</v>
      </c>
      <c r="J77" s="6">
        <v>345</v>
      </c>
      <c r="K77" s="6">
        <v>345</v>
      </c>
      <c r="L77" s="6">
        <v>345</v>
      </c>
      <c r="M77" s="6">
        <v>345</v>
      </c>
      <c r="N77" s="6">
        <v>345</v>
      </c>
    </row>
    <row r="78" spans="2:14" x14ac:dyDescent="0.2">
      <c r="B78" s="6" t="s">
        <v>77</v>
      </c>
      <c r="C78" s="6">
        <v>690</v>
      </c>
      <c r="D78" s="6">
        <v>690</v>
      </c>
      <c r="E78" s="6">
        <v>690</v>
      </c>
      <c r="F78" s="6">
        <v>690</v>
      </c>
      <c r="G78" s="6">
        <v>690</v>
      </c>
      <c r="H78" s="6">
        <v>690</v>
      </c>
      <c r="I78" s="6">
        <v>690</v>
      </c>
      <c r="J78" s="6">
        <v>690</v>
      </c>
      <c r="K78" s="6">
        <v>690</v>
      </c>
      <c r="L78" s="6">
        <v>690</v>
      </c>
      <c r="M78" s="6">
        <v>690</v>
      </c>
      <c r="N78" s="6">
        <v>690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3B40-34B7-0E46-8FCE-45F33A926EFC}">
  <dimension ref="E12:L17"/>
  <sheetViews>
    <sheetView topLeftCell="A98" workbookViewId="0">
      <selection activeCell="G17" sqref="G17"/>
    </sheetView>
  </sheetViews>
  <sheetFormatPr baseColWidth="10" defaultRowHeight="16" x14ac:dyDescent="0.2"/>
  <cols>
    <col min="5" max="5" width="19.6640625" customWidth="1"/>
  </cols>
  <sheetData>
    <row r="12" spans="5:12" x14ac:dyDescent="0.2">
      <c r="E12" s="29" t="s">
        <v>57</v>
      </c>
      <c r="F12" s="29"/>
      <c r="G12" s="29"/>
      <c r="H12" s="29"/>
      <c r="I12" s="29"/>
      <c r="J12" s="29"/>
      <c r="K12" s="29"/>
      <c r="L12" s="29"/>
    </row>
    <row r="15" spans="5:12" x14ac:dyDescent="0.2">
      <c r="E15" t="s">
        <v>55</v>
      </c>
      <c r="F15">
        <v>1</v>
      </c>
      <c r="G15">
        <v>6</v>
      </c>
    </row>
    <row r="16" spans="5:12" x14ac:dyDescent="0.2">
      <c r="E16" t="s">
        <v>54</v>
      </c>
      <c r="F16">
        <v>116</v>
      </c>
      <c r="G16">
        <v>554</v>
      </c>
    </row>
    <row r="17" spans="5:7" x14ac:dyDescent="0.2">
      <c r="E17" t="s">
        <v>56</v>
      </c>
      <c r="F17">
        <v>231</v>
      </c>
      <c r="G17">
        <v>1116</v>
      </c>
    </row>
  </sheetData>
  <mergeCells count="1">
    <mergeCell ref="E12:L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62B9-26CE-2F4D-88CA-4DD8B1514FB9}">
  <dimension ref="C6:O28"/>
  <sheetViews>
    <sheetView topLeftCell="A16" workbookViewId="0">
      <selection activeCell="A26" sqref="A26"/>
    </sheetView>
  </sheetViews>
  <sheetFormatPr baseColWidth="10" defaultRowHeight="16" x14ac:dyDescent="0.2"/>
  <cols>
    <col min="3" max="3" width="24.6640625" customWidth="1"/>
  </cols>
  <sheetData>
    <row r="6" spans="3:15" x14ac:dyDescent="0.2">
      <c r="D6">
        <v>1000</v>
      </c>
      <c r="E6">
        <v>2000</v>
      </c>
      <c r="F6">
        <v>4000</v>
      </c>
      <c r="G6">
        <v>8000</v>
      </c>
      <c r="H6">
        <v>16000</v>
      </c>
      <c r="I6">
        <v>32000</v>
      </c>
      <c r="J6">
        <v>64000</v>
      </c>
      <c r="K6">
        <v>128000</v>
      </c>
      <c r="L6">
        <v>256000</v>
      </c>
      <c r="M6">
        <v>512000</v>
      </c>
      <c r="N6">
        <v>1024000</v>
      </c>
      <c r="O6">
        <v>2048000</v>
      </c>
    </row>
    <row r="7" spans="3:15" x14ac:dyDescent="0.2">
      <c r="C7" t="s">
        <v>21</v>
      </c>
      <c r="D7">
        <v>115</v>
      </c>
      <c r="E7">
        <v>115</v>
      </c>
      <c r="F7">
        <v>115</v>
      </c>
      <c r="G7">
        <v>115</v>
      </c>
      <c r="H7">
        <v>115</v>
      </c>
      <c r="I7">
        <v>115</v>
      </c>
      <c r="J7">
        <v>115</v>
      </c>
      <c r="K7">
        <v>115</v>
      </c>
      <c r="L7">
        <v>115</v>
      </c>
      <c r="M7">
        <v>115</v>
      </c>
      <c r="N7">
        <v>115</v>
      </c>
      <c r="O7">
        <v>115</v>
      </c>
    </row>
    <row r="8" spans="3:15" x14ac:dyDescent="0.2">
      <c r="C8" t="s">
        <v>22</v>
      </c>
      <c r="D8">
        <f>D7/2</f>
        <v>57.5</v>
      </c>
      <c r="E8">
        <f t="shared" ref="E8:O8" si="0">E7/2</f>
        <v>57.5</v>
      </c>
      <c r="F8">
        <f t="shared" si="0"/>
        <v>57.5</v>
      </c>
      <c r="G8">
        <f t="shared" si="0"/>
        <v>57.5</v>
      </c>
      <c r="H8">
        <f t="shared" si="0"/>
        <v>57.5</v>
      </c>
      <c r="I8">
        <f t="shared" si="0"/>
        <v>57.5</v>
      </c>
      <c r="J8">
        <f t="shared" si="0"/>
        <v>57.5</v>
      </c>
      <c r="K8">
        <f t="shared" si="0"/>
        <v>57.5</v>
      </c>
      <c r="L8">
        <f t="shared" si="0"/>
        <v>57.5</v>
      </c>
      <c r="M8">
        <f t="shared" si="0"/>
        <v>57.5</v>
      </c>
      <c r="N8">
        <f t="shared" si="0"/>
        <v>57.5</v>
      </c>
      <c r="O8">
        <f t="shared" si="0"/>
        <v>57.5</v>
      </c>
    </row>
    <row r="9" spans="3:15" x14ac:dyDescent="0.2">
      <c r="C9" t="s">
        <v>35</v>
      </c>
      <c r="D9">
        <v>36</v>
      </c>
      <c r="E9">
        <v>36</v>
      </c>
      <c r="F9">
        <v>37</v>
      </c>
      <c r="G9">
        <v>37</v>
      </c>
      <c r="H9">
        <v>37</v>
      </c>
      <c r="I9">
        <v>37</v>
      </c>
      <c r="J9">
        <v>37</v>
      </c>
      <c r="K9">
        <v>37</v>
      </c>
      <c r="L9">
        <v>37</v>
      </c>
      <c r="M9">
        <v>37</v>
      </c>
      <c r="N9">
        <v>37</v>
      </c>
      <c r="O9">
        <v>37</v>
      </c>
    </row>
    <row r="10" spans="3:15" x14ac:dyDescent="0.2">
      <c r="C10" t="s">
        <v>36</v>
      </c>
      <c r="D10">
        <v>27</v>
      </c>
      <c r="E10">
        <v>27</v>
      </c>
      <c r="F10">
        <v>27</v>
      </c>
      <c r="G10">
        <v>27</v>
      </c>
      <c r="H10">
        <v>27</v>
      </c>
      <c r="I10">
        <v>27</v>
      </c>
      <c r="J10">
        <v>27</v>
      </c>
      <c r="K10">
        <v>27</v>
      </c>
      <c r="L10">
        <v>27</v>
      </c>
      <c r="M10">
        <v>27</v>
      </c>
      <c r="N10">
        <v>27</v>
      </c>
      <c r="O10">
        <v>27</v>
      </c>
    </row>
    <row r="16" spans="3:15" x14ac:dyDescent="0.2">
      <c r="E16" t="s">
        <v>24</v>
      </c>
    </row>
    <row r="18" spans="3:15" x14ac:dyDescent="0.2">
      <c r="C18" t="s">
        <v>44</v>
      </c>
      <c r="D18">
        <v>1000</v>
      </c>
      <c r="E18">
        <v>2000</v>
      </c>
      <c r="F18">
        <v>4000</v>
      </c>
      <c r="G18">
        <v>8000</v>
      </c>
      <c r="H18">
        <v>16000</v>
      </c>
      <c r="I18">
        <v>32000</v>
      </c>
      <c r="J18">
        <v>64000</v>
      </c>
      <c r="K18">
        <v>128000</v>
      </c>
      <c r="L18">
        <v>256000</v>
      </c>
      <c r="M18">
        <v>512000</v>
      </c>
      <c r="N18">
        <v>1024000</v>
      </c>
      <c r="O18">
        <v>2048000</v>
      </c>
    </row>
    <row r="19" spans="3:15" x14ac:dyDescent="0.2">
      <c r="C19" t="s">
        <v>51</v>
      </c>
      <c r="D19">
        <v>690</v>
      </c>
      <c r="E19">
        <v>690</v>
      </c>
      <c r="F19">
        <v>690</v>
      </c>
      <c r="G19">
        <v>690</v>
      </c>
      <c r="H19">
        <v>690</v>
      </c>
      <c r="I19">
        <v>690</v>
      </c>
      <c r="J19">
        <v>690</v>
      </c>
      <c r="K19">
        <v>690</v>
      </c>
      <c r="L19">
        <v>690</v>
      </c>
      <c r="M19">
        <v>690</v>
      </c>
      <c r="N19">
        <v>690</v>
      </c>
      <c r="O19">
        <v>690</v>
      </c>
    </row>
    <row r="20" spans="3:15" x14ac:dyDescent="0.2">
      <c r="C20" t="s">
        <v>50</v>
      </c>
      <c r="D20">
        <v>345</v>
      </c>
      <c r="E20">
        <v>345</v>
      </c>
      <c r="F20">
        <v>345</v>
      </c>
      <c r="G20">
        <v>345</v>
      </c>
      <c r="H20">
        <v>345</v>
      </c>
      <c r="I20">
        <v>345</v>
      </c>
      <c r="J20">
        <v>345</v>
      </c>
      <c r="K20">
        <v>345</v>
      </c>
      <c r="L20">
        <v>345</v>
      </c>
      <c r="M20">
        <v>345</v>
      </c>
      <c r="N20">
        <v>345</v>
      </c>
      <c r="O20">
        <v>345</v>
      </c>
    </row>
    <row r="21" spans="3:15" x14ac:dyDescent="0.2">
      <c r="C21" t="s">
        <v>43</v>
      </c>
      <c r="D21">
        <v>161</v>
      </c>
      <c r="E21">
        <v>162</v>
      </c>
      <c r="F21">
        <v>163</v>
      </c>
      <c r="G21">
        <v>166</v>
      </c>
      <c r="H21">
        <v>166</v>
      </c>
      <c r="I21">
        <v>166</v>
      </c>
      <c r="J21">
        <v>166</v>
      </c>
      <c r="K21">
        <v>166</v>
      </c>
      <c r="L21">
        <v>166</v>
      </c>
      <c r="M21">
        <v>166</v>
      </c>
      <c r="N21">
        <v>162</v>
      </c>
      <c r="O21">
        <v>163</v>
      </c>
    </row>
    <row r="22" spans="3:15" x14ac:dyDescent="0.2">
      <c r="C22" t="s">
        <v>49</v>
      </c>
      <c r="D22">
        <v>222</v>
      </c>
      <c r="E22">
        <v>222</v>
      </c>
      <c r="F22">
        <v>222</v>
      </c>
      <c r="G22">
        <v>222</v>
      </c>
      <c r="H22">
        <v>222</v>
      </c>
      <c r="I22">
        <v>222</v>
      </c>
      <c r="J22">
        <v>222</v>
      </c>
      <c r="K22">
        <v>223</v>
      </c>
      <c r="L22">
        <v>208</v>
      </c>
      <c r="M22">
        <v>208</v>
      </c>
      <c r="N22">
        <v>208</v>
      </c>
      <c r="O22">
        <v>216</v>
      </c>
    </row>
    <row r="23" spans="3:15" x14ac:dyDescent="0.2">
      <c r="C23" t="s">
        <v>37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111</v>
      </c>
      <c r="J23">
        <v>111</v>
      </c>
      <c r="K23">
        <v>111</v>
      </c>
      <c r="L23">
        <v>111</v>
      </c>
      <c r="M23">
        <v>113</v>
      </c>
      <c r="N23">
        <v>129</v>
      </c>
      <c r="O23">
        <v>128</v>
      </c>
    </row>
    <row r="24" spans="3:15" x14ac:dyDescent="0.2">
      <c r="C24" t="s">
        <v>38</v>
      </c>
      <c r="D24">
        <v>210</v>
      </c>
      <c r="E24">
        <v>210</v>
      </c>
      <c r="F24">
        <v>210</v>
      </c>
      <c r="G24">
        <v>210</v>
      </c>
      <c r="H24">
        <v>210</v>
      </c>
      <c r="I24">
        <v>210</v>
      </c>
      <c r="J24">
        <v>210</v>
      </c>
      <c r="K24">
        <v>210</v>
      </c>
      <c r="L24">
        <v>210</v>
      </c>
      <c r="M24">
        <v>210</v>
      </c>
      <c r="N24">
        <v>210</v>
      </c>
      <c r="O24">
        <v>211</v>
      </c>
    </row>
    <row r="25" spans="3:15" x14ac:dyDescent="0.2">
      <c r="C25" t="s">
        <v>39</v>
      </c>
      <c r="D25">
        <v>138</v>
      </c>
      <c r="E25">
        <v>138</v>
      </c>
      <c r="F25">
        <v>138</v>
      </c>
      <c r="G25">
        <v>138</v>
      </c>
      <c r="H25">
        <v>138</v>
      </c>
      <c r="I25">
        <v>138</v>
      </c>
      <c r="J25">
        <v>138</v>
      </c>
      <c r="K25">
        <v>138</v>
      </c>
      <c r="L25">
        <v>138</v>
      </c>
      <c r="M25">
        <v>138</v>
      </c>
      <c r="N25">
        <v>138</v>
      </c>
      <c r="O25">
        <v>138</v>
      </c>
    </row>
    <row r="26" spans="3:15" x14ac:dyDescent="0.2">
      <c r="C26" t="s">
        <v>40</v>
      </c>
      <c r="D26">
        <v>263</v>
      </c>
      <c r="E26">
        <v>263</v>
      </c>
      <c r="F26">
        <v>263</v>
      </c>
      <c r="G26">
        <v>263</v>
      </c>
      <c r="H26">
        <v>263</v>
      </c>
      <c r="I26">
        <v>263</v>
      </c>
      <c r="J26">
        <v>263</v>
      </c>
      <c r="K26">
        <v>263</v>
      </c>
      <c r="L26">
        <v>263</v>
      </c>
      <c r="M26">
        <v>263</v>
      </c>
      <c r="N26">
        <v>263</v>
      </c>
      <c r="O26">
        <v>263</v>
      </c>
    </row>
    <row r="27" spans="3:15" x14ac:dyDescent="0.2">
      <c r="C27" t="s">
        <v>41</v>
      </c>
      <c r="D27">
        <v>166</v>
      </c>
      <c r="E27">
        <v>166</v>
      </c>
      <c r="F27">
        <v>166</v>
      </c>
      <c r="G27">
        <v>166</v>
      </c>
      <c r="H27">
        <v>166</v>
      </c>
      <c r="I27">
        <v>166</v>
      </c>
      <c r="J27">
        <v>166</v>
      </c>
      <c r="K27">
        <v>166</v>
      </c>
      <c r="L27">
        <v>166</v>
      </c>
      <c r="M27">
        <v>166</v>
      </c>
      <c r="N27">
        <v>166</v>
      </c>
      <c r="O27">
        <v>166</v>
      </c>
    </row>
    <row r="28" spans="3:15" x14ac:dyDescent="0.2">
      <c r="C28" t="s">
        <v>42</v>
      </c>
      <c r="D28">
        <v>312</v>
      </c>
      <c r="E28">
        <v>312</v>
      </c>
      <c r="F28">
        <v>312</v>
      </c>
      <c r="G28">
        <v>312</v>
      </c>
      <c r="H28">
        <v>312</v>
      </c>
      <c r="I28">
        <v>312</v>
      </c>
      <c r="J28">
        <v>315</v>
      </c>
      <c r="K28">
        <v>314</v>
      </c>
      <c r="L28">
        <v>315</v>
      </c>
      <c r="M28">
        <v>316</v>
      </c>
      <c r="N28">
        <v>314</v>
      </c>
      <c r="O28">
        <v>313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54BF-3000-B642-A0C9-9E373840F9BD}">
  <dimension ref="B12:J36"/>
  <sheetViews>
    <sheetView topLeftCell="A4" workbookViewId="0">
      <selection activeCell="C21" sqref="C21"/>
    </sheetView>
  </sheetViews>
  <sheetFormatPr baseColWidth="10" defaultRowHeight="16" x14ac:dyDescent="0.2"/>
  <cols>
    <col min="3" max="4" width="29.5" customWidth="1"/>
    <col min="5" max="5" width="15.33203125" customWidth="1"/>
    <col min="6" max="6" width="14.83203125" customWidth="1"/>
    <col min="7" max="7" width="11.6640625" bestFit="1" customWidth="1"/>
  </cols>
  <sheetData>
    <row r="12" spans="2:10" x14ac:dyDescent="0.2">
      <c r="D12">
        <v>64</v>
      </c>
      <c r="E12">
        <v>80</v>
      </c>
      <c r="F12">
        <v>100</v>
      </c>
      <c r="G12">
        <v>1000</v>
      </c>
      <c r="H12">
        <v>2000</v>
      </c>
      <c r="I12">
        <v>4000</v>
      </c>
      <c r="J12">
        <v>8000</v>
      </c>
    </row>
    <row r="13" spans="2:10" x14ac:dyDescent="0.2">
      <c r="C13" t="s">
        <v>62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</row>
    <row r="15" spans="2:10" x14ac:dyDescent="0.2">
      <c r="B15" s="30" t="s">
        <v>19</v>
      </c>
      <c r="C15" t="s">
        <v>14</v>
      </c>
      <c r="D15">
        <v>87360</v>
      </c>
      <c r="E15" s="2">
        <v>170640</v>
      </c>
      <c r="F15" s="2">
        <v>333300</v>
      </c>
      <c r="G15" s="2">
        <v>333333000</v>
      </c>
      <c r="H15" s="2">
        <v>2666666000</v>
      </c>
      <c r="I15" s="2">
        <v>21333332000</v>
      </c>
      <c r="J15" s="2">
        <v>170666664000</v>
      </c>
    </row>
    <row r="16" spans="2:10" x14ac:dyDescent="0.2">
      <c r="B16" s="30"/>
      <c r="C16" t="s">
        <v>15</v>
      </c>
      <c r="D16" s="2">
        <f t="shared" ref="D16:J16" si="0">D15/1000000000</f>
        <v>8.7360000000000004E-5</v>
      </c>
      <c r="E16" s="2">
        <f t="shared" si="0"/>
        <v>1.7064000000000001E-4</v>
      </c>
      <c r="F16" s="2">
        <f t="shared" si="0"/>
        <v>3.3330000000000002E-4</v>
      </c>
      <c r="G16">
        <f t="shared" si="0"/>
        <v>0.33333299999999999</v>
      </c>
      <c r="H16">
        <f t="shared" si="0"/>
        <v>2.6666660000000002</v>
      </c>
      <c r="I16">
        <f t="shared" si="0"/>
        <v>21.333331999999999</v>
      </c>
      <c r="J16">
        <f t="shared" si="0"/>
        <v>170.666664</v>
      </c>
    </row>
    <row r="17" spans="2:10" x14ac:dyDescent="0.2">
      <c r="B17" s="30"/>
      <c r="C17" t="s">
        <v>16</v>
      </c>
      <c r="D17" s="2">
        <v>1.5E-5</v>
      </c>
      <c r="E17" s="2">
        <v>2.4000000000000001E-5</v>
      </c>
      <c r="F17" s="2">
        <v>4.3999999999999999E-5</v>
      </c>
      <c r="G17">
        <v>2.5999999999999999E-2</v>
      </c>
      <c r="H17">
        <v>0.17699999999999999</v>
      </c>
      <c r="I17">
        <v>2.7</v>
      </c>
      <c r="J17">
        <v>28.71</v>
      </c>
    </row>
    <row r="18" spans="2:10" x14ac:dyDescent="0.2">
      <c r="B18" s="30"/>
    </row>
    <row r="19" spans="2:10" x14ac:dyDescent="0.2">
      <c r="B19" s="30"/>
      <c r="C19" t="s">
        <v>59</v>
      </c>
      <c r="D19">
        <f t="shared" ref="D19:J19" si="1">D16/D17</f>
        <v>5.8239999999999998</v>
      </c>
      <c r="E19">
        <f t="shared" si="1"/>
        <v>7.11</v>
      </c>
      <c r="F19">
        <f t="shared" si="1"/>
        <v>7.5750000000000011</v>
      </c>
      <c r="G19">
        <f t="shared" si="1"/>
        <v>12.820500000000001</v>
      </c>
      <c r="H19">
        <f t="shared" si="1"/>
        <v>15.065909604519776</v>
      </c>
      <c r="I19">
        <f t="shared" si="1"/>
        <v>7.9012340740740727</v>
      </c>
      <c r="J19">
        <f t="shared" si="1"/>
        <v>5.9445024033437823</v>
      </c>
    </row>
    <row r="22" spans="2:10" x14ac:dyDescent="0.2">
      <c r="G22">
        <v>1000</v>
      </c>
      <c r="H22">
        <v>2000</v>
      </c>
      <c r="I22">
        <v>4000</v>
      </c>
      <c r="J22">
        <v>8000</v>
      </c>
    </row>
    <row r="23" spans="2:10" x14ac:dyDescent="0.2">
      <c r="B23" s="30" t="s">
        <v>20</v>
      </c>
      <c r="C23" t="s">
        <v>14</v>
      </c>
      <c r="D23">
        <f>D15*3</f>
        <v>262080</v>
      </c>
      <c r="E23">
        <f>E15*3</f>
        <v>511920</v>
      </c>
      <c r="F23" s="2">
        <v>999900</v>
      </c>
      <c r="G23" s="2">
        <v>999000000</v>
      </c>
      <c r="H23" s="2">
        <v>7996000000</v>
      </c>
      <c r="I23" s="2">
        <v>63984000000</v>
      </c>
      <c r="J23" s="2">
        <v>511936000000</v>
      </c>
    </row>
    <row r="24" spans="2:10" x14ac:dyDescent="0.2">
      <c r="B24" s="30"/>
      <c r="C24" t="s">
        <v>15</v>
      </c>
      <c r="D24">
        <f t="shared" ref="D24:J24" si="2">D23/1000000000</f>
        <v>2.6207999999999998E-4</v>
      </c>
      <c r="E24">
        <f t="shared" si="2"/>
        <v>5.1192000000000002E-4</v>
      </c>
      <c r="F24">
        <f t="shared" si="2"/>
        <v>9.9989999999999996E-4</v>
      </c>
      <c r="G24">
        <f t="shared" si="2"/>
        <v>0.999</v>
      </c>
      <c r="H24">
        <f t="shared" si="2"/>
        <v>7.9960000000000004</v>
      </c>
      <c r="I24">
        <f t="shared" si="2"/>
        <v>63.984000000000002</v>
      </c>
      <c r="J24">
        <f t="shared" si="2"/>
        <v>511.93599999999998</v>
      </c>
    </row>
    <row r="25" spans="2:10" x14ac:dyDescent="0.2">
      <c r="B25" s="30"/>
      <c r="C25" t="s">
        <v>16</v>
      </c>
      <c r="D25" s="3">
        <v>8.5000000000000006E-5</v>
      </c>
      <c r="E25" s="3">
        <v>1.6899999999999999E-4</v>
      </c>
      <c r="F25" s="3">
        <v>3.2899999999999997E-4</v>
      </c>
      <c r="G25" s="2">
        <v>0.29978500000000002</v>
      </c>
      <c r="H25" s="2">
        <v>2.1728399999999999</v>
      </c>
      <c r="I25" s="2">
        <v>19.113997999999999</v>
      </c>
      <c r="J25" s="2">
        <v>147.702347</v>
      </c>
    </row>
    <row r="26" spans="2:10" x14ac:dyDescent="0.2">
      <c r="B26" s="30"/>
    </row>
    <row r="27" spans="2:10" x14ac:dyDescent="0.2">
      <c r="B27" s="30"/>
      <c r="C27" t="s">
        <v>58</v>
      </c>
      <c r="D27">
        <f t="shared" ref="D27:J27" si="3">D24/D25</f>
        <v>3.0832941176470583</v>
      </c>
      <c r="E27">
        <f t="shared" si="3"/>
        <v>3.0291124260355033</v>
      </c>
      <c r="F27">
        <f t="shared" si="3"/>
        <v>3.0392097264437692</v>
      </c>
      <c r="G27">
        <f t="shared" si="3"/>
        <v>3.3323882115516117</v>
      </c>
      <c r="H27">
        <f t="shared" si="3"/>
        <v>3.679976436368992</v>
      </c>
      <c r="I27">
        <f t="shared" si="3"/>
        <v>3.347494333733843</v>
      </c>
      <c r="J27">
        <f t="shared" si="3"/>
        <v>3.4659977339425754</v>
      </c>
    </row>
    <row r="30" spans="2:10" x14ac:dyDescent="0.2">
      <c r="I30" s="3"/>
    </row>
    <row r="32" spans="2:10" x14ac:dyDescent="0.2">
      <c r="B32" s="30" t="s">
        <v>18</v>
      </c>
      <c r="C32" t="s">
        <v>14</v>
      </c>
      <c r="D32" s="3">
        <v>218400</v>
      </c>
      <c r="E32" s="3">
        <v>426600</v>
      </c>
      <c r="F32" s="3">
        <v>833250</v>
      </c>
      <c r="G32" s="2">
        <v>833332500</v>
      </c>
      <c r="H32" s="2">
        <v>6666665000</v>
      </c>
      <c r="I32" s="2">
        <v>53333330000</v>
      </c>
      <c r="J32" s="2">
        <v>426666660000</v>
      </c>
    </row>
    <row r="33" spans="2:10" x14ac:dyDescent="0.2">
      <c r="B33" s="30"/>
      <c r="C33" t="s">
        <v>15</v>
      </c>
      <c r="D33">
        <f t="shared" ref="D33:J33" si="4">D32/1000000000</f>
        <v>2.184E-4</v>
      </c>
      <c r="E33">
        <f t="shared" si="4"/>
        <v>4.2660000000000002E-4</v>
      </c>
      <c r="F33">
        <f t="shared" si="4"/>
        <v>8.3325000000000001E-4</v>
      </c>
      <c r="G33">
        <f t="shared" si="4"/>
        <v>0.83333250000000003</v>
      </c>
      <c r="H33">
        <f t="shared" si="4"/>
        <v>6.6666650000000001</v>
      </c>
      <c r="I33">
        <f t="shared" si="4"/>
        <v>53.333329999999997</v>
      </c>
      <c r="J33">
        <f t="shared" si="4"/>
        <v>426.66665999999998</v>
      </c>
    </row>
    <row r="34" spans="2:10" x14ac:dyDescent="0.2">
      <c r="B34" s="30"/>
      <c r="C34" t="s">
        <v>16</v>
      </c>
      <c r="D34">
        <v>2.0000000000000002E-5</v>
      </c>
      <c r="E34">
        <v>3.3000000000000003E-5</v>
      </c>
      <c r="F34">
        <v>9.7999999999999997E-5</v>
      </c>
      <c r="G34">
        <v>3.7999999999999999E-2</v>
      </c>
      <c r="H34">
        <v>0.26</v>
      </c>
      <c r="I34">
        <v>3.37</v>
      </c>
      <c r="J34">
        <v>31.87</v>
      </c>
    </row>
    <row r="35" spans="2:10" x14ac:dyDescent="0.2">
      <c r="B35" s="30"/>
    </row>
    <row r="36" spans="2:10" x14ac:dyDescent="0.2">
      <c r="B36" s="30"/>
      <c r="C36" t="s">
        <v>23</v>
      </c>
      <c r="D36">
        <f t="shared" ref="D36:J36" si="5">D33/D34</f>
        <v>10.919999999999998</v>
      </c>
      <c r="E36">
        <f t="shared" si="5"/>
        <v>12.927272727272726</v>
      </c>
      <c r="F36">
        <f t="shared" si="5"/>
        <v>8.5025510204081645</v>
      </c>
      <c r="G36">
        <f t="shared" si="5"/>
        <v>21.929802631578948</v>
      </c>
      <c r="H36">
        <f t="shared" si="5"/>
        <v>25.641019230769231</v>
      </c>
      <c r="I36">
        <f t="shared" si="5"/>
        <v>15.825913946587535</v>
      </c>
      <c r="J36">
        <f t="shared" si="5"/>
        <v>13.387720740508314</v>
      </c>
    </row>
  </sheetData>
  <mergeCells count="3">
    <mergeCell ref="B32:B36"/>
    <mergeCell ref="B15:B19"/>
    <mergeCell ref="B23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max_plus roofline_Xeon E227 (2)</vt:lpstr>
      <vt:lpstr>max_plus roofline_Xeon E2278G</vt:lpstr>
      <vt:lpstr>fma_roofline</vt:lpstr>
      <vt:lpstr>max_plus roofline</vt:lpstr>
      <vt:lpstr>xaxmy</vt:lpstr>
      <vt:lpstr>xapxmy</vt:lpstr>
      <vt:lpstr>bandwidth L1</vt:lpstr>
      <vt:lpstr>xaxpy</vt:lpstr>
      <vt:lpstr>OSP_MAX</vt:lpstr>
      <vt:lpstr>OSP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2021-01-05T11:14:33Z</dcterms:created>
  <dcterms:modified xsi:type="dcterms:W3CDTF">2021-07-09T03:25:55Z</dcterms:modified>
</cp:coreProperties>
</file>