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Documents/Techinical Documents/Masters/Thesis/"/>
    </mc:Choice>
  </mc:AlternateContent>
  <xr:revisionPtr revIDLastSave="0" documentId="13_ncr:1_{663069DA-0DDE-324A-9433-EA40881DD0A6}" xr6:coauthVersionLast="36" xr6:coauthVersionMax="47" xr10:uidLastSave="{00000000-0000-0000-0000-000000000000}"/>
  <bookViews>
    <workbookView xWindow="4860" yWindow="1020" windowWidth="35220" windowHeight="19640" activeTab="3" xr2:uid="{2250EDDF-9FCA-1048-8588-54EA16156B4A}"/>
  </bookViews>
  <sheets>
    <sheet name="Coffee Lake Best Tile" sheetId="9" r:id="rId1"/>
    <sheet name="Broadwell Best Tile" sheetId="7" r:id="rId2"/>
    <sheet name="Coffee Lake multi_core_results " sheetId="12" r:id="rId3"/>
    <sheet name="Single Core Performance " sheetId="13" r:id="rId4"/>
    <sheet name="multi_run" sheetId="16" r:id="rId5"/>
    <sheet name="Sheet5" sheetId="18" r:id="rId6"/>
    <sheet name="Tokyo_single_core" sheetId="17" r:id="rId7"/>
    <sheet name="Sheet1" sheetId="15" r:id="rId8"/>
    <sheet name="Sheet2" sheetId="14" r:id="rId9"/>
    <sheet name="coffee_lake_tilig_data" sheetId="10" r:id="rId10"/>
    <sheet name="best_tile" sheetId="6" r:id="rId11"/>
    <sheet name="paper_multi_core_results" sheetId="8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16" l="1"/>
  <c r="P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C43" i="16"/>
  <c r="AH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AG43" i="16"/>
  <c r="T43" i="16"/>
  <c r="Y21" i="16"/>
  <c r="X21" i="16"/>
  <c r="W21" i="16"/>
  <c r="V21" i="16"/>
  <c r="U21" i="16"/>
  <c r="T21" i="16"/>
  <c r="E21" i="16"/>
  <c r="D21" i="16"/>
  <c r="F31" i="15" l="1"/>
  <c r="I30" i="15"/>
  <c r="H30" i="15"/>
  <c r="I29" i="15"/>
  <c r="G29" i="15"/>
  <c r="F29" i="15"/>
  <c r="D29" i="15"/>
  <c r="G28" i="15"/>
  <c r="E28" i="15"/>
  <c r="D28" i="15"/>
  <c r="I11" i="15"/>
  <c r="I31" i="15" s="1"/>
  <c r="H11" i="15"/>
  <c r="H31" i="15" s="1"/>
  <c r="G11" i="15"/>
  <c r="G30" i="15" s="1"/>
  <c r="F11" i="15"/>
  <c r="F30" i="15" s="1"/>
  <c r="E11" i="15"/>
  <c r="E29" i="15" s="1"/>
  <c r="D11" i="15"/>
  <c r="D30" i="15" s="1"/>
  <c r="F28" i="15" l="1"/>
  <c r="H29" i="15"/>
  <c r="D31" i="15"/>
  <c r="E31" i="15"/>
  <c r="H28" i="15"/>
  <c r="I28" i="15"/>
  <c r="E30" i="15"/>
  <c r="G31" i="15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B38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B30" i="9"/>
  <c r="H35" i="13" l="1"/>
  <c r="G35" i="13"/>
  <c r="F35" i="13"/>
  <c r="E35" i="13"/>
  <c r="D35" i="13"/>
  <c r="C35" i="13"/>
  <c r="C53" i="13" s="1"/>
  <c r="H32" i="14"/>
  <c r="H50" i="14" s="1"/>
  <c r="G32" i="14"/>
  <c r="G50" i="14" s="1"/>
  <c r="F32" i="14"/>
  <c r="F49" i="14" s="1"/>
  <c r="E32" i="14"/>
  <c r="D32" i="14"/>
  <c r="C32" i="14"/>
  <c r="P32" i="12"/>
  <c r="P51" i="12" s="1"/>
  <c r="O32" i="12"/>
  <c r="O51" i="12" s="1"/>
  <c r="M32" i="12"/>
  <c r="M51" i="12" s="1"/>
  <c r="L32" i="12"/>
  <c r="L51" i="12" s="1"/>
  <c r="L61" i="12"/>
  <c r="J32" i="12"/>
  <c r="J51" i="12" s="1"/>
  <c r="I32" i="12"/>
  <c r="I51" i="12" s="1"/>
  <c r="G32" i="12"/>
  <c r="G51" i="12" s="1"/>
  <c r="F32" i="12"/>
  <c r="F51" i="12" s="1"/>
  <c r="F60" i="12"/>
  <c r="D32" i="12"/>
  <c r="D52" i="12" s="1"/>
  <c r="C32" i="12"/>
  <c r="C52" i="12" s="1"/>
  <c r="H53" i="13"/>
  <c r="G53" i="13"/>
  <c r="E55" i="13" l="1"/>
  <c r="E54" i="13"/>
  <c r="F55" i="13"/>
  <c r="F54" i="13"/>
  <c r="G55" i="13"/>
  <c r="G54" i="13"/>
  <c r="H55" i="13"/>
  <c r="H54" i="13"/>
  <c r="C55" i="13"/>
  <c r="C54" i="13"/>
  <c r="C52" i="13"/>
  <c r="D55" i="13"/>
  <c r="D54" i="13"/>
  <c r="O61" i="12"/>
  <c r="E53" i="13"/>
  <c r="L60" i="12"/>
  <c r="O60" i="12"/>
  <c r="P60" i="12"/>
  <c r="P61" i="12"/>
  <c r="F61" i="12"/>
  <c r="O55" i="12"/>
  <c r="P55" i="12"/>
  <c r="F53" i="13"/>
  <c r="G49" i="14"/>
  <c r="D50" i="14"/>
  <c r="C50" i="14"/>
  <c r="D49" i="14"/>
  <c r="F50" i="14"/>
  <c r="E49" i="14"/>
  <c r="C49" i="14"/>
  <c r="E50" i="14"/>
  <c r="H49" i="14"/>
  <c r="O54" i="12"/>
  <c r="P54" i="12"/>
  <c r="M61" i="12"/>
  <c r="O53" i="12"/>
  <c r="P53" i="12"/>
  <c r="M60" i="12"/>
  <c r="O52" i="12"/>
  <c r="P52" i="12"/>
  <c r="I55" i="12"/>
  <c r="M55" i="12"/>
  <c r="J60" i="12"/>
  <c r="L55" i="12"/>
  <c r="M54" i="12"/>
  <c r="J55" i="12"/>
  <c r="L54" i="12"/>
  <c r="M53" i="12"/>
  <c r="J61" i="12"/>
  <c r="J54" i="12"/>
  <c r="L53" i="12"/>
  <c r="M52" i="12"/>
  <c r="I61" i="12"/>
  <c r="J53" i="12"/>
  <c r="L52" i="12"/>
  <c r="I60" i="12"/>
  <c r="J52" i="12"/>
  <c r="I54" i="12"/>
  <c r="G61" i="12"/>
  <c r="I53" i="12"/>
  <c r="G60" i="12"/>
  <c r="I52" i="12"/>
  <c r="C54" i="12"/>
  <c r="G55" i="12"/>
  <c r="D60" i="12"/>
  <c r="F55" i="12"/>
  <c r="G54" i="12"/>
  <c r="D55" i="12"/>
  <c r="F54" i="12"/>
  <c r="G53" i="12"/>
  <c r="D61" i="12"/>
  <c r="D54" i="12"/>
  <c r="F53" i="12"/>
  <c r="G52" i="12"/>
  <c r="C61" i="12"/>
  <c r="D53" i="12"/>
  <c r="F52" i="12"/>
  <c r="C60" i="12"/>
  <c r="D51" i="12"/>
  <c r="C55" i="12"/>
  <c r="C53" i="12"/>
  <c r="C51" i="12"/>
  <c r="F52" i="13"/>
  <c r="G52" i="13"/>
  <c r="D53" i="13"/>
  <c r="E52" i="13"/>
  <c r="H52" i="13"/>
  <c r="D52" i="13"/>
  <c r="Q34" i="9" l="1"/>
  <c r="R34" i="9"/>
  <c r="S34" i="9"/>
  <c r="Q35" i="9"/>
  <c r="R35" i="9"/>
  <c r="S35" i="9"/>
  <c r="Q36" i="9"/>
  <c r="R36" i="9"/>
  <c r="S36" i="9"/>
  <c r="R25" i="9"/>
  <c r="S25" i="9"/>
  <c r="S26" i="9"/>
  <c r="R28" i="9"/>
  <c r="Q37" i="9"/>
  <c r="R37" i="9"/>
  <c r="S37" i="9"/>
  <c r="R29" i="9"/>
  <c r="S29" i="9"/>
  <c r="Q11" i="9"/>
  <c r="Q26" i="9" s="1"/>
  <c r="R11" i="9"/>
  <c r="R27" i="9" s="1"/>
  <c r="S11" i="9"/>
  <c r="S28" i="9" s="1"/>
  <c r="S32" i="12"/>
  <c r="S61" i="12" s="1"/>
  <c r="T32" i="12"/>
  <c r="T61" i="12" s="1"/>
  <c r="R32" i="12"/>
  <c r="R51" i="12" s="1"/>
  <c r="S27" i="9" l="1"/>
  <c r="R26" i="9"/>
  <c r="Q25" i="9"/>
  <c r="Q27" i="9"/>
  <c r="Q28" i="9"/>
  <c r="Q29" i="9"/>
  <c r="S60" i="12"/>
  <c r="R60" i="12"/>
  <c r="T54" i="12"/>
  <c r="T60" i="12"/>
  <c r="S51" i="12"/>
  <c r="S54" i="12"/>
  <c r="R61" i="12"/>
  <c r="T51" i="12"/>
  <c r="R54" i="12"/>
  <c r="R9" i="10"/>
  <c r="R19" i="10" s="1"/>
  <c r="Q32" i="12"/>
  <c r="Q54" i="12" s="1"/>
  <c r="N32" i="12"/>
  <c r="N61" i="12" s="1"/>
  <c r="K32" i="12"/>
  <c r="K61" i="12" s="1"/>
  <c r="H32" i="12"/>
  <c r="H61" i="12" s="1"/>
  <c r="E32" i="12"/>
  <c r="E53" i="12" s="1"/>
  <c r="K60" i="12" l="1"/>
  <c r="K55" i="12"/>
  <c r="Q53" i="12"/>
  <c r="H54" i="12"/>
  <c r="K52" i="12"/>
  <c r="K53" i="12"/>
  <c r="H53" i="12"/>
  <c r="E52" i="12"/>
  <c r="K54" i="12"/>
  <c r="N55" i="12"/>
  <c r="H51" i="12"/>
  <c r="K51" i="12"/>
  <c r="H52" i="12"/>
  <c r="E51" i="12"/>
  <c r="E61" i="12"/>
  <c r="E55" i="12"/>
  <c r="N54" i="12"/>
  <c r="Q60" i="12"/>
  <c r="Q61" i="12"/>
  <c r="N51" i="12"/>
  <c r="E54" i="12"/>
  <c r="Q52" i="12"/>
  <c r="N53" i="12"/>
  <c r="Q51" i="12"/>
  <c r="N52" i="12"/>
  <c r="Q55" i="12"/>
  <c r="H55" i="12"/>
  <c r="R18" i="10"/>
  <c r="E60" i="12"/>
  <c r="N60" i="12"/>
  <c r="H60" i="12"/>
  <c r="P37" i="9" l="1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M29" i="9"/>
  <c r="D27" i="9"/>
  <c r="L26" i="9"/>
  <c r="F26" i="9"/>
  <c r="N25" i="9"/>
  <c r="F25" i="9"/>
  <c r="P11" i="9"/>
  <c r="P25" i="9" s="1"/>
  <c r="O11" i="9"/>
  <c r="O25" i="9" s="1"/>
  <c r="N11" i="9"/>
  <c r="N29" i="9" s="1"/>
  <c r="M11" i="9"/>
  <c r="M25" i="9" s="1"/>
  <c r="L11" i="9"/>
  <c r="L29" i="9" s="1"/>
  <c r="K11" i="9"/>
  <c r="K28" i="9" s="1"/>
  <c r="J11" i="9"/>
  <c r="J27" i="9" s="1"/>
  <c r="I11" i="9"/>
  <c r="I26" i="9" s="1"/>
  <c r="H11" i="9"/>
  <c r="H25" i="9" s="1"/>
  <c r="G11" i="9"/>
  <c r="G25" i="9" s="1"/>
  <c r="F11" i="9"/>
  <c r="F29" i="9" s="1"/>
  <c r="E11" i="9"/>
  <c r="E25" i="9" s="1"/>
  <c r="D11" i="9"/>
  <c r="D29" i="9" s="1"/>
  <c r="C11" i="9"/>
  <c r="C28" i="9" s="1"/>
  <c r="B11" i="9"/>
  <c r="B27" i="9" s="1"/>
  <c r="AR9" i="10"/>
  <c r="AR18" i="10" s="1"/>
  <c r="AQ9" i="10"/>
  <c r="AQ18" i="10" s="1"/>
  <c r="AP9" i="10"/>
  <c r="AP18" i="10" s="1"/>
  <c r="AO9" i="10"/>
  <c r="AO18" i="10" s="1"/>
  <c r="AN9" i="10"/>
  <c r="AN18" i="10" s="1"/>
  <c r="AM9" i="10"/>
  <c r="AM18" i="10" s="1"/>
  <c r="AL9" i="10"/>
  <c r="AL18" i="10" s="1"/>
  <c r="AK9" i="10"/>
  <c r="AK18" i="10" s="1"/>
  <c r="AJ9" i="10"/>
  <c r="AJ18" i="10" s="1"/>
  <c r="AI9" i="10"/>
  <c r="AI18" i="10" s="1"/>
  <c r="AH9" i="10"/>
  <c r="AH18" i="10" s="1"/>
  <c r="AG9" i="10"/>
  <c r="AG18" i="10" s="1"/>
  <c r="AF9" i="10"/>
  <c r="AF18" i="10" s="1"/>
  <c r="AE9" i="10"/>
  <c r="AE18" i="10" s="1"/>
  <c r="AD9" i="10"/>
  <c r="AD18" i="10" s="1"/>
  <c r="AC9" i="10"/>
  <c r="AC18" i="10" s="1"/>
  <c r="AB9" i="10"/>
  <c r="AB18" i="10" s="1"/>
  <c r="AA9" i="10"/>
  <c r="AA18" i="10" s="1"/>
  <c r="Z9" i="10"/>
  <c r="Z18" i="10" s="1"/>
  <c r="Y9" i="10"/>
  <c r="Y18" i="10" s="1"/>
  <c r="X9" i="10"/>
  <c r="X18" i="10" s="1"/>
  <c r="W9" i="10"/>
  <c r="W18" i="10" s="1"/>
  <c r="V9" i="10"/>
  <c r="V18" i="10" s="1"/>
  <c r="U9" i="10"/>
  <c r="U18" i="10" s="1"/>
  <c r="T9" i="10"/>
  <c r="T18" i="10" s="1"/>
  <c r="S9" i="10"/>
  <c r="S18" i="10" s="1"/>
  <c r="Q9" i="10"/>
  <c r="Q18" i="10" s="1"/>
  <c r="P9" i="10"/>
  <c r="P18" i="10" s="1"/>
  <c r="O9" i="10"/>
  <c r="O18" i="10" s="1"/>
  <c r="N9" i="10"/>
  <c r="N18" i="10" s="1"/>
  <c r="M9" i="10"/>
  <c r="M18" i="10" s="1"/>
  <c r="L9" i="10"/>
  <c r="L18" i="10" s="1"/>
  <c r="K9" i="10"/>
  <c r="K18" i="10" s="1"/>
  <c r="J9" i="10"/>
  <c r="J18" i="10" s="1"/>
  <c r="I9" i="10"/>
  <c r="I18" i="10" s="1"/>
  <c r="H9" i="10"/>
  <c r="H18" i="10" s="1"/>
  <c r="G9" i="10"/>
  <c r="G18" i="10" s="1"/>
  <c r="F9" i="10"/>
  <c r="F18" i="10" s="1"/>
  <c r="E9" i="10"/>
  <c r="G19" i="10" l="1"/>
  <c r="J19" i="10"/>
  <c r="AG19" i="10"/>
  <c r="X19" i="10"/>
  <c r="C25" i="9"/>
  <c r="K25" i="9"/>
  <c r="D26" i="9"/>
  <c r="K26" i="9"/>
  <c r="C27" i="9"/>
  <c r="G27" i="9"/>
  <c r="N27" i="9"/>
  <c r="F28" i="9"/>
  <c r="N28" i="9"/>
  <c r="G29" i="9"/>
  <c r="S19" i="10"/>
  <c r="I19" i="10"/>
  <c r="AF19" i="10"/>
  <c r="AQ19" i="10"/>
  <c r="K27" i="9"/>
  <c r="O27" i="9"/>
  <c r="G28" i="9"/>
  <c r="O28" i="9"/>
  <c r="Q19" i="10"/>
  <c r="AI19" i="10"/>
  <c r="AA19" i="10"/>
  <c r="AP19" i="10"/>
  <c r="I25" i="9"/>
  <c r="B26" i="9"/>
  <c r="G26" i="9"/>
  <c r="N26" i="9"/>
  <c r="E27" i="9"/>
  <c r="L27" i="9"/>
  <c r="D28" i="9"/>
  <c r="L28" i="9"/>
  <c r="E29" i="9"/>
  <c r="F19" i="10"/>
  <c r="K19" i="10"/>
  <c r="AH19" i="10"/>
  <c r="Y19" i="10"/>
  <c r="AO19" i="10"/>
  <c r="B25" i="9"/>
  <c r="J25" i="9"/>
  <c r="C26" i="9"/>
  <c r="J26" i="9"/>
  <c r="O26" i="9"/>
  <c r="F27" i="9"/>
  <c r="M27" i="9"/>
  <c r="E28" i="9"/>
  <c r="M28" i="9"/>
  <c r="O29" i="9"/>
  <c r="L19" i="10"/>
  <c r="AN19" i="10"/>
  <c r="AM19" i="10"/>
  <c r="AL19" i="10"/>
  <c r="O19" i="10"/>
  <c r="AK19" i="10"/>
  <c r="AC19" i="10"/>
  <c r="U19" i="10"/>
  <c r="N19" i="10"/>
  <c r="AJ19" i="10"/>
  <c r="AB19" i="10"/>
  <c r="T19" i="10"/>
  <c r="AE19" i="10"/>
  <c r="W19" i="10"/>
  <c r="P19" i="10"/>
  <c r="H19" i="10"/>
  <c r="AD19" i="10"/>
  <c r="V19" i="10"/>
  <c r="M19" i="10"/>
  <c r="AR19" i="10"/>
  <c r="Z19" i="10"/>
  <c r="D25" i="9"/>
  <c r="L25" i="9"/>
  <c r="E26" i="9"/>
  <c r="M26" i="9"/>
  <c r="H29" i="9"/>
  <c r="P29" i="9"/>
  <c r="H28" i="9"/>
  <c r="P28" i="9"/>
  <c r="I29" i="9"/>
  <c r="H27" i="9"/>
  <c r="P27" i="9"/>
  <c r="I28" i="9"/>
  <c r="B29" i="9"/>
  <c r="J29" i="9"/>
  <c r="H26" i="9"/>
  <c r="P26" i="9"/>
  <c r="I27" i="9"/>
  <c r="B28" i="9"/>
  <c r="J28" i="9"/>
  <c r="C29" i="9"/>
  <c r="K29" i="9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P8" i="7"/>
  <c r="P25" i="7" s="1"/>
  <c r="O8" i="7"/>
  <c r="O26" i="7" s="1"/>
  <c r="N8" i="7"/>
  <c r="N25" i="7" s="1"/>
  <c r="M8" i="7"/>
  <c r="M25" i="7" s="1"/>
  <c r="L8" i="7"/>
  <c r="L25" i="7" s="1"/>
  <c r="K8" i="7"/>
  <c r="K25" i="7" s="1"/>
  <c r="J8" i="7"/>
  <c r="J25" i="7" s="1"/>
  <c r="I8" i="7"/>
  <c r="I26" i="7" s="1"/>
  <c r="H8" i="7"/>
  <c r="H23" i="7" s="1"/>
  <c r="G8" i="7"/>
  <c r="G25" i="7" s="1"/>
  <c r="F8" i="7"/>
  <c r="F25" i="7" s="1"/>
  <c r="E8" i="7"/>
  <c r="E25" i="7" s="1"/>
  <c r="D8" i="7"/>
  <c r="D25" i="7" s="1"/>
  <c r="C8" i="7"/>
  <c r="C26" i="7" s="1"/>
  <c r="B8" i="7"/>
  <c r="B25" i="7" s="1"/>
  <c r="E24" i="7" l="1"/>
  <c r="L24" i="7"/>
  <c r="K26" i="7"/>
  <c r="L22" i="7"/>
  <c r="D26" i="7"/>
  <c r="D22" i="7"/>
  <c r="P22" i="7"/>
  <c r="E22" i="7"/>
  <c r="D24" i="7"/>
  <c r="P24" i="7"/>
  <c r="L26" i="7"/>
  <c r="F22" i="7"/>
  <c r="E26" i="7"/>
  <c r="P26" i="7"/>
  <c r="J22" i="7"/>
  <c r="F24" i="7"/>
  <c r="K22" i="7"/>
  <c r="J24" i="7"/>
  <c r="F26" i="7"/>
  <c r="K24" i="7"/>
  <c r="J26" i="7"/>
  <c r="C23" i="7"/>
  <c r="C25" i="7"/>
  <c r="G22" i="7"/>
  <c r="M22" i="7"/>
  <c r="D23" i="7"/>
  <c r="J23" i="7"/>
  <c r="P23" i="7"/>
  <c r="G24" i="7"/>
  <c r="M24" i="7"/>
  <c r="G26" i="7"/>
  <c r="M26" i="7"/>
  <c r="B23" i="7"/>
  <c r="H25" i="7"/>
  <c r="I23" i="7"/>
  <c r="O23" i="7"/>
  <c r="I25" i="7"/>
  <c r="O25" i="7"/>
  <c r="B22" i="7"/>
  <c r="H22" i="7"/>
  <c r="N22" i="7"/>
  <c r="E23" i="7"/>
  <c r="K23" i="7"/>
  <c r="B24" i="7"/>
  <c r="H24" i="7"/>
  <c r="N24" i="7"/>
  <c r="B26" i="7"/>
  <c r="H26" i="7"/>
  <c r="N26" i="7"/>
  <c r="N23" i="7"/>
  <c r="C22" i="7"/>
  <c r="I22" i="7"/>
  <c r="O22" i="7"/>
  <c r="F23" i="7"/>
  <c r="L23" i="7"/>
  <c r="C24" i="7"/>
  <c r="I24" i="7"/>
  <c r="O24" i="7"/>
  <c r="G23" i="7"/>
  <c r="M23" i="7"/>
  <c r="Q32" i="8" l="1"/>
  <c r="P32" i="8"/>
  <c r="O32" i="8"/>
  <c r="N32" i="8"/>
  <c r="N58" i="8" s="1"/>
  <c r="M32" i="8"/>
  <c r="M58" i="8" s="1"/>
  <c r="L32" i="8"/>
  <c r="L58" i="8" s="1"/>
  <c r="K32" i="8"/>
  <c r="K58" i="8" s="1"/>
  <c r="J32" i="8"/>
  <c r="J50" i="8" s="1"/>
  <c r="I32" i="8"/>
  <c r="I58" i="8" s="1"/>
  <c r="H32" i="8"/>
  <c r="H50" i="8" s="1"/>
  <c r="G32" i="8"/>
  <c r="G50" i="8" s="1"/>
  <c r="F32" i="8"/>
  <c r="F50" i="8" s="1"/>
  <c r="E32" i="8"/>
  <c r="E50" i="8" s="1"/>
  <c r="D32" i="8"/>
  <c r="D58" i="8" s="1"/>
  <c r="C32" i="8"/>
  <c r="C50" i="8" s="1"/>
  <c r="O50" i="8" l="1"/>
  <c r="O52" i="8"/>
  <c r="O51" i="8"/>
  <c r="O53" i="8"/>
  <c r="P50" i="8"/>
  <c r="P51" i="8"/>
  <c r="P52" i="8"/>
  <c r="P53" i="8"/>
  <c r="Q50" i="8"/>
  <c r="Q52" i="8"/>
  <c r="Q51" i="8"/>
  <c r="Q53" i="8"/>
  <c r="Q58" i="8"/>
  <c r="P58" i="8"/>
  <c r="O58" i="8"/>
  <c r="K50" i="8"/>
  <c r="M50" i="8"/>
  <c r="I50" i="8"/>
  <c r="E53" i="8"/>
  <c r="G51" i="8"/>
  <c r="E52" i="8"/>
  <c r="D50" i="8"/>
  <c r="L50" i="8"/>
  <c r="N50" i="8"/>
  <c r="F51" i="8"/>
  <c r="H51" i="8"/>
  <c r="J51" i="8"/>
  <c r="F52" i="8"/>
  <c r="H52" i="8"/>
  <c r="J52" i="8"/>
  <c r="F53" i="8"/>
  <c r="H53" i="8"/>
  <c r="J53" i="8"/>
  <c r="F58" i="8"/>
  <c r="H58" i="8"/>
  <c r="J58" i="8"/>
  <c r="C51" i="8"/>
  <c r="E51" i="8"/>
  <c r="C52" i="8"/>
  <c r="G52" i="8"/>
  <c r="C53" i="8"/>
  <c r="G53" i="8"/>
  <c r="C58" i="8"/>
  <c r="E58" i="8"/>
  <c r="G58" i="8"/>
  <c r="I51" i="8"/>
  <c r="K51" i="8"/>
  <c r="M51" i="8"/>
  <c r="I52" i="8"/>
  <c r="K52" i="8"/>
  <c r="M52" i="8"/>
  <c r="I53" i="8"/>
  <c r="K53" i="8"/>
  <c r="M53" i="8"/>
  <c r="D51" i="8"/>
  <c r="L51" i="8"/>
  <c r="N51" i="8"/>
  <c r="D52" i="8"/>
  <c r="L52" i="8"/>
  <c r="N52" i="8"/>
  <c r="D53" i="8"/>
  <c r="L53" i="8"/>
  <c r="N53" i="8"/>
  <c r="V34" i="6" l="1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V8" i="6"/>
  <c r="V26" i="6" s="1"/>
  <c r="U8" i="6"/>
  <c r="U26" i="6" s="1"/>
  <c r="T8" i="6"/>
  <c r="T24" i="6" s="1"/>
  <c r="S8" i="6"/>
  <c r="S23" i="6" s="1"/>
  <c r="R8" i="6"/>
  <c r="R25" i="6" s="1"/>
  <c r="Q8" i="6"/>
  <c r="Q25" i="6" s="1"/>
  <c r="P8" i="6"/>
  <c r="P25" i="6" s="1"/>
  <c r="O8" i="6"/>
  <c r="O25" i="6" s="1"/>
  <c r="N8" i="6"/>
  <c r="N26" i="6" s="1"/>
  <c r="M8" i="6"/>
  <c r="M26" i="6" s="1"/>
  <c r="L8" i="6"/>
  <c r="L26" i="6" s="1"/>
  <c r="K8" i="6"/>
  <c r="K25" i="6" s="1"/>
  <c r="J8" i="6"/>
  <c r="J25" i="6" s="1"/>
  <c r="I8" i="6"/>
  <c r="I25" i="6" s="1"/>
  <c r="H8" i="6"/>
  <c r="H23" i="6" s="1"/>
  <c r="G8" i="6"/>
  <c r="G25" i="6" s="1"/>
  <c r="F8" i="6"/>
  <c r="F26" i="6" s="1"/>
  <c r="E8" i="6"/>
  <c r="E26" i="6" s="1"/>
  <c r="D8" i="6"/>
  <c r="D26" i="6" s="1"/>
  <c r="C8" i="6"/>
  <c r="C23" i="6" s="1"/>
  <c r="O22" i="6" l="1"/>
  <c r="H24" i="6"/>
  <c r="Q24" i="6"/>
  <c r="G22" i="6"/>
  <c r="P22" i="6"/>
  <c r="I24" i="6"/>
  <c r="G26" i="6"/>
  <c r="H22" i="6"/>
  <c r="Q22" i="6"/>
  <c r="O24" i="6"/>
  <c r="H26" i="6"/>
  <c r="I22" i="6"/>
  <c r="G24" i="6"/>
  <c r="P24" i="6"/>
  <c r="O26" i="6"/>
  <c r="P26" i="6"/>
  <c r="K23" i="6"/>
  <c r="L23" i="6"/>
  <c r="D25" i="6"/>
  <c r="E23" i="6"/>
  <c r="M23" i="6"/>
  <c r="U23" i="6"/>
  <c r="E25" i="6"/>
  <c r="M25" i="6"/>
  <c r="U25" i="6"/>
  <c r="I26" i="6"/>
  <c r="Q26" i="6"/>
  <c r="T23" i="6"/>
  <c r="L25" i="6"/>
  <c r="T25" i="6"/>
  <c r="J22" i="6"/>
  <c r="R22" i="6"/>
  <c r="F23" i="6"/>
  <c r="N23" i="6"/>
  <c r="V23" i="6"/>
  <c r="J24" i="6"/>
  <c r="R24" i="6"/>
  <c r="F25" i="6"/>
  <c r="N25" i="6"/>
  <c r="V25" i="6"/>
  <c r="J26" i="6"/>
  <c r="R26" i="6"/>
  <c r="S25" i="6"/>
  <c r="D23" i="6"/>
  <c r="C22" i="6"/>
  <c r="K22" i="6"/>
  <c r="S22" i="6"/>
  <c r="G23" i="6"/>
  <c r="O23" i="6"/>
  <c r="C24" i="6"/>
  <c r="K24" i="6"/>
  <c r="S24" i="6"/>
  <c r="C26" i="6"/>
  <c r="K26" i="6"/>
  <c r="S26" i="6"/>
  <c r="C25" i="6"/>
  <c r="L22" i="6"/>
  <c r="T26" i="6"/>
  <c r="D22" i="6"/>
  <c r="T22" i="6"/>
  <c r="P23" i="6"/>
  <c r="D24" i="6"/>
  <c r="L24" i="6"/>
  <c r="H25" i="6"/>
  <c r="E22" i="6"/>
  <c r="M22" i="6"/>
  <c r="U22" i="6"/>
  <c r="I23" i="6"/>
  <c r="Q23" i="6"/>
  <c r="E24" i="6"/>
  <c r="M24" i="6"/>
  <c r="U24" i="6"/>
  <c r="F22" i="6"/>
  <c r="N22" i="6"/>
  <c r="V22" i="6"/>
  <c r="J23" i="6"/>
  <c r="R23" i="6"/>
  <c r="F24" i="6"/>
  <c r="N24" i="6"/>
  <c r="V24" i="6"/>
</calcChain>
</file>

<file path=xl/sharedStrings.xml><?xml version="1.0" encoding="utf-8"?>
<sst xmlns="http://schemas.openxmlformats.org/spreadsheetml/2006/main" count="500" uniqueCount="161">
  <si>
    <t>16 x 750</t>
  </si>
  <si>
    <t>22 x 750</t>
  </si>
  <si>
    <t>25 x 750</t>
  </si>
  <si>
    <t>32 x 750</t>
  </si>
  <si>
    <t>16 x 1024</t>
  </si>
  <si>
    <t>22 x 1024</t>
  </si>
  <si>
    <t>25 x 1024</t>
  </si>
  <si>
    <t>32 x 1024</t>
  </si>
  <si>
    <t>16 x 2048</t>
  </si>
  <si>
    <t>22 x 2048</t>
  </si>
  <si>
    <t>25 x 2048</t>
  </si>
  <si>
    <t>32 x 2048</t>
  </si>
  <si>
    <t>16 x 2500</t>
  </si>
  <si>
    <t>22 x 2500</t>
  </si>
  <si>
    <t>25 x 2500</t>
  </si>
  <si>
    <t>32 x 2500</t>
  </si>
  <si>
    <t>ospq max OPS</t>
  </si>
  <si>
    <t>Speed up</t>
  </si>
  <si>
    <t>GFLOPs/SEC</t>
  </si>
  <si>
    <t>Run time</t>
  </si>
  <si>
    <t>ospq max GFLOPs</t>
  </si>
  <si>
    <t>128 x 128 x 128</t>
  </si>
  <si>
    <t>32 x 64 x 2500</t>
  </si>
  <si>
    <t>32 x 4 x 256</t>
  </si>
  <si>
    <t>32 x 8 x 256</t>
  </si>
  <si>
    <t>32 x 16 x 256</t>
  </si>
  <si>
    <t>32x 32x 256</t>
  </si>
  <si>
    <t>32 x 8 x 512</t>
  </si>
  <si>
    <t>32 x 8 x 1024</t>
  </si>
  <si>
    <t>32 x 16 x 512</t>
  </si>
  <si>
    <t>64 x 4 x 2500</t>
  </si>
  <si>
    <t>64 x 8 x 2500</t>
  </si>
  <si>
    <t>128 x 4 x 2500</t>
  </si>
  <si>
    <t>128 x 8 x 2500</t>
  </si>
  <si>
    <t>128 x 64 x 512</t>
  </si>
  <si>
    <t>256 x 256 x 256</t>
  </si>
  <si>
    <t>16 x 8 x 512</t>
  </si>
  <si>
    <t>16 x 8 x 1024</t>
  </si>
  <si>
    <t>16 x 8 x 2500</t>
  </si>
  <si>
    <t>16 x 8 x 256</t>
  </si>
  <si>
    <t>16 x 4 x 512</t>
  </si>
  <si>
    <t>16 x 4 x 2500</t>
  </si>
  <si>
    <t>16 x 4 x 1024</t>
  </si>
  <si>
    <t>16 x 16 x 16</t>
  </si>
  <si>
    <t>GFLOPs/sec</t>
  </si>
  <si>
    <t>128 x 8 x 1024</t>
  </si>
  <si>
    <t>128 x 8 x 256</t>
  </si>
  <si>
    <t>128 x 4 x 1024</t>
  </si>
  <si>
    <t>128 x 64 x 2500</t>
  </si>
  <si>
    <t>128 x 16 x 2500</t>
  </si>
  <si>
    <t>64 x 64 x 64</t>
  </si>
  <si>
    <t>64 x 16 x 2500</t>
  </si>
  <si>
    <t>32 x 32 x 32</t>
  </si>
  <si>
    <t>32 x 128 x 2500</t>
  </si>
  <si>
    <t>32 x 16 x 2500</t>
  </si>
  <si>
    <t>32 x 8 x 2500</t>
  </si>
  <si>
    <t>32 x 4 x 2500</t>
  </si>
  <si>
    <t>32 x 4 x 1024</t>
  </si>
  <si>
    <t xml:space="preserve">    </t>
  </si>
  <si>
    <t>2500 x 2500 x 2500</t>
  </si>
  <si>
    <t>6 cores</t>
  </si>
  <si>
    <t>8 cores</t>
  </si>
  <si>
    <t>10 cores</t>
  </si>
  <si>
    <t>12 cores</t>
  </si>
  <si>
    <t>12 cores_8_4_N</t>
  </si>
  <si>
    <t>6 cores_32_4_N</t>
  </si>
  <si>
    <t>10 cores_8_4_N</t>
  </si>
  <si>
    <t>8 cores_8_4_N</t>
  </si>
  <si>
    <t>1 core_32_4_N</t>
  </si>
  <si>
    <t>1 core_x_4_2500</t>
  </si>
  <si>
    <t>16 x 3000</t>
  </si>
  <si>
    <t>22 x 3000</t>
  </si>
  <si>
    <t>25 x 3000</t>
  </si>
  <si>
    <t>32 x 3000</t>
  </si>
  <si>
    <t>osp_max_plus_fine_[j1-i1, i1, k1, i2, k2, j2]_tile_i2_k2_j2_32_4_N</t>
  </si>
  <si>
    <t>osp_max_plus_coarse_[j1-i1, i1, k1, i2, k2, j2]</t>
  </si>
  <si>
    <t>osp_max_plus_fine_[-i1, j1, k1, -i2, k2, j2]</t>
  </si>
  <si>
    <t>osp_max_plus_fine_[j1-i1, i1, k1, i2, k2, j2]</t>
  </si>
  <si>
    <t>osp_max_plus_base_schedule</t>
  </si>
  <si>
    <t>32 x 16 x 2048</t>
  </si>
  <si>
    <t>64 x 16 x 3000</t>
  </si>
  <si>
    <t>32 x 4 x 750</t>
  </si>
  <si>
    <t>32 x 32 x 2500</t>
  </si>
  <si>
    <t>32 x 4 x 512</t>
  </si>
  <si>
    <t>base schedule</t>
  </si>
  <si>
    <t>coarse-grain diagonal</t>
  </si>
  <si>
    <t>fine-grain bottom up</t>
  </si>
  <si>
    <t>fine-grain diagonal</t>
  </si>
  <si>
    <t>fine-grain diagonal tile i2_k2_j2</t>
  </si>
  <si>
    <t>fine-grain diagonal tile (i2_k2_j2)</t>
  </si>
  <si>
    <t>32x750</t>
  </si>
  <si>
    <t>32x1024</t>
  </si>
  <si>
    <t>32x2048</t>
  </si>
  <si>
    <t>32x2500</t>
  </si>
  <si>
    <t>32x3000</t>
  </si>
  <si>
    <t>16x750</t>
  </si>
  <si>
    <t>25x750</t>
  </si>
  <si>
    <t>16x1024</t>
  </si>
  <si>
    <t>25x1024</t>
  </si>
  <si>
    <t>16x2048</t>
  </si>
  <si>
    <t>25x2048</t>
  </si>
  <si>
    <t>16x2500</t>
  </si>
  <si>
    <t>25x2500</t>
  </si>
  <si>
    <t>16x3000</t>
  </si>
  <si>
    <t>25x3000</t>
  </si>
  <si>
    <t>10 threads (8x4xN)</t>
  </si>
  <si>
    <t>12 threads (8x4xN)</t>
  </si>
  <si>
    <t>8 threads (16x4xN)</t>
  </si>
  <si>
    <t>6 threads (32x4xN)</t>
  </si>
  <si>
    <t xml:space="preserve"> </t>
  </si>
  <si>
    <t>Coffee Lake</t>
  </si>
  <si>
    <t>Broadwell</t>
  </si>
  <si>
    <t>6432 xx</t>
  </si>
  <si>
    <t>32x 4 x 512</t>
  </si>
  <si>
    <t>32 x 32 x 256</t>
  </si>
  <si>
    <t>fine-grain diagonal (tiled)</t>
  </si>
  <si>
    <t>14 cores_8_4_N</t>
  </si>
  <si>
    <t>16 cores_8_4_N</t>
  </si>
  <si>
    <t>10 cores_32_32_N</t>
  </si>
  <si>
    <t>8 cores_32_32_N</t>
  </si>
  <si>
    <t>12 cores_32_32_N</t>
  </si>
  <si>
    <t>8 threads</t>
  </si>
  <si>
    <t>10 threads</t>
  </si>
  <si>
    <t>12 threads</t>
  </si>
  <si>
    <t>14 threads</t>
  </si>
  <si>
    <t>16 threads</t>
  </si>
  <si>
    <t>1 core(Broadwelll)</t>
  </si>
  <si>
    <t>1 core(Coffee Lake)</t>
  </si>
  <si>
    <t>16x4000</t>
  </si>
  <si>
    <t>25x4000</t>
  </si>
  <si>
    <t>32x4000</t>
  </si>
  <si>
    <t>32 x 32 x 1024</t>
  </si>
  <si>
    <t>32 x 32 x 750</t>
  </si>
  <si>
    <t>64 x 15 x 4000</t>
  </si>
  <si>
    <t>Coffee Lake: fine-grain diagonal (tiled),  single core</t>
  </si>
  <si>
    <t>Broadwell: fine-grain diagonal (tiled),  single core</t>
  </si>
  <si>
    <t>Broadwell: fine-grain diagonal (tiled)</t>
  </si>
  <si>
    <t>Coffee Lake: fine-grain diagonal (tiled)</t>
  </si>
  <si>
    <t>Broadwell: fine-grain diagonal (register tiled)</t>
  </si>
  <si>
    <t>Coffee Lake: fine-grain diagonal (register tiled)</t>
  </si>
  <si>
    <t>Coffee Lake:: fine-grain diagonal (register tiled)</t>
  </si>
  <si>
    <t>Run 1</t>
  </si>
  <si>
    <t>Run2</t>
  </si>
  <si>
    <t>Run3</t>
  </si>
  <si>
    <t>Run4</t>
  </si>
  <si>
    <t>Run5</t>
  </si>
  <si>
    <t>BroadWell</t>
  </si>
  <si>
    <t>CoffeeLake</t>
  </si>
  <si>
    <t>Avg</t>
  </si>
  <si>
    <t>Run1</t>
  </si>
  <si>
    <t>Broadwell Multi Core</t>
  </si>
  <si>
    <t>Coffee Lake: fine-grain diagonal (LT)</t>
  </si>
  <si>
    <t>Broadwell: fine-grain diagonal (LT)</t>
  </si>
  <si>
    <t>fine-grain diagonal [MPT + RT]</t>
  </si>
  <si>
    <t>fine-grain diagonal [LT]</t>
  </si>
  <si>
    <t>Broadwell: fine-grain diagonal [MPT+RT]</t>
  </si>
  <si>
    <t>Coffee Lake: fine-grain diagonal [MPT+RT]</t>
  </si>
  <si>
    <t>Broadwell: Double Max-plus [LT]</t>
  </si>
  <si>
    <t>Coffee Lake:  Double Max-plus [LT]</t>
  </si>
  <si>
    <t>Broadwell: Double Max-plus [MPT+RT]</t>
  </si>
  <si>
    <t>Coffee Lake: Double Max-plus [MPT+RT]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</si>
</sst>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3" x14ac:knownFonts="1">
    <font>
      <sz val="12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2FFF12"/>
      <name val="Andale Mono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22"/>
      <color theme="1"/>
      <name val="Times New Roman"/>
      <family val="1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EFF62"/>
        <bgColor indexed="64"/>
      </patternFill>
    </fill>
    <fill>
      <patternFill patternType="solid">
        <fgColor rgb="FFAEFF6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left"/>
    </xf>
    <xf numFmtId="164" fontId="8" fillId="0" borderId="0" xfId="0" applyNumberFormat="1" applyFont="1" applyAlignment="1">
      <alignment horizontal="center"/>
    </xf>
    <xf numFmtId="164" fontId="7" fillId="0" borderId="0" xfId="0" applyNumberFormat="1" applyFont="1" applyFill="1" applyAlignment="1">
      <alignment horizontal="center"/>
    </xf>
    <xf numFmtId="2" fontId="2" fillId="0" borderId="0" xfId="0" applyNumberFormat="1" applyFont="1"/>
    <xf numFmtId="2" fontId="7" fillId="0" borderId="0" xfId="0" applyNumberFormat="1" applyFont="1" applyAlignment="1">
      <alignment horizontal="left"/>
    </xf>
    <xf numFmtId="2" fontId="7" fillId="0" borderId="0" xfId="0" applyNumberFormat="1" applyFont="1"/>
    <xf numFmtId="0" fontId="6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7" fillId="4" borderId="0" xfId="0" applyNumberFormat="1" applyFont="1" applyFill="1" applyAlignment="1">
      <alignment horizontal="center"/>
    </xf>
    <xf numFmtId="164" fontId="8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8" fillId="5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/>
    <xf numFmtId="2" fontId="7" fillId="0" borderId="0" xfId="0" applyNumberFormat="1" applyFont="1" applyAlignment="1">
      <alignment horizontal="center"/>
    </xf>
    <xf numFmtId="0" fontId="7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0" xfId="0" applyFont="1" applyFill="1"/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11" fillId="7" borderId="2" xfId="0" applyFont="1" applyFill="1" applyBorder="1"/>
    <xf numFmtId="0" fontId="11" fillId="7" borderId="3" xfId="0" applyFont="1" applyFill="1" applyBorder="1"/>
    <xf numFmtId="0" fontId="0" fillId="8" borderId="0" xfId="0" applyFill="1"/>
    <xf numFmtId="0" fontId="11" fillId="9" borderId="0" xfId="0" applyFont="1" applyFill="1"/>
    <xf numFmtId="0" fontId="0" fillId="8" borderId="4" xfId="0" applyFill="1" applyBorder="1"/>
    <xf numFmtId="0" fontId="3" fillId="8" borderId="4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A391C"/>
      <color rgb="FF020301"/>
      <color rgb="FF000201"/>
      <color rgb="FF000000"/>
      <color rgb="FF0A813E"/>
      <color rgb="FFAEFF62"/>
      <color rgb="FFFEC0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37020737051985E-2"/>
          <c:y val="0.18425238912443639"/>
          <c:w val="0.90349378439713701"/>
          <c:h val="0.55845026583215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'Coffee Lake Best Tile'!$A$25</c:f>
              <c:strCache>
                <c:ptCount val="1"/>
                <c:pt idx="0">
                  <c:v>base schedule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'Coffee Lake Best Tile'!$B$8:$P$8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Best Tile'!$B$25:$P$25</c:f>
              <c:numCache>
                <c:formatCode>0.00</c:formatCode>
                <c:ptCount val="15"/>
                <c:pt idx="0">
                  <c:v>1.3680857770285715</c:v>
                </c:pt>
                <c:pt idx="1">
                  <c:v>1.468937865180723</c:v>
                </c:pt>
                <c:pt idx="2">
                  <c:v>1.4871895744341086</c:v>
                </c:pt>
                <c:pt idx="3">
                  <c:v>1.2828431163789473</c:v>
                </c:pt>
                <c:pt idx="4">
                  <c:v>1.3957036104197902</c:v>
                </c:pt>
                <c:pt idx="5">
                  <c:v>1.3803078132353357</c:v>
                </c:pt>
                <c:pt idx="6">
                  <c:v>1.1558499373278008</c:v>
                </c:pt>
                <c:pt idx="7">
                  <c:v>1.1605852698254635</c:v>
                </c:pt>
                <c:pt idx="8">
                  <c:v>1.0380051461061581</c:v>
                </c:pt>
                <c:pt idx="9">
                  <c:v>1.1227858931282051</c:v>
                </c:pt>
                <c:pt idx="10">
                  <c:v>1.0513681831920838</c:v>
                </c:pt>
                <c:pt idx="11">
                  <c:v>0.91896911104526646</c:v>
                </c:pt>
                <c:pt idx="12">
                  <c:v>1.0667595119400384</c:v>
                </c:pt>
                <c:pt idx="13">
                  <c:v>0.96173595002260492</c:v>
                </c:pt>
                <c:pt idx="14">
                  <c:v>0.83666714165956724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9-E343-9546-EC227C36AB20}"/>
            </c:ext>
          </c:extLst>
        </c:ser>
        <c:ser>
          <c:idx val="1"/>
          <c:order val="1"/>
          <c:tx>
            <c:strRef>
              <c:f>'Coffee Lake Best Tile'!$A$26</c:f>
              <c:strCache>
                <c:ptCount val="1"/>
                <c:pt idx="0">
                  <c:v>coarse-grain diagonal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'Coffee Lake Best Tile'!$B$8:$P$8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Best Tile'!$B$26:$P$26</c:f>
              <c:numCache>
                <c:formatCode>0.00</c:formatCode>
                <c:ptCount val="15"/>
                <c:pt idx="0">
                  <c:v>54.723431081142856</c:v>
                </c:pt>
                <c:pt idx="1">
                  <c:v>64.169390952631574</c:v>
                </c:pt>
                <c:pt idx="2">
                  <c:v>62.036363816329832</c:v>
                </c:pt>
                <c:pt idx="3">
                  <c:v>50.991671989958157</c:v>
                </c:pt>
                <c:pt idx="4">
                  <c:v>56.04661698675497</c:v>
                </c:pt>
                <c:pt idx="5">
                  <c:v>58.512149662312758</c:v>
                </c:pt>
                <c:pt idx="6">
                  <c:v>26.071919297660113</c:v>
                </c:pt>
                <c:pt idx="7">
                  <c:v>25.769812029307957</c:v>
                </c:pt>
                <c:pt idx="8">
                  <c:v>25.61490403989508</c:v>
                </c:pt>
                <c:pt idx="9">
                  <c:v>26.668275461593982</c:v>
                </c:pt>
                <c:pt idx="10">
                  <c:v>26.614693596129666</c:v>
                </c:pt>
                <c:pt idx="11">
                  <c:v>26.637185254365509</c:v>
                </c:pt>
                <c:pt idx="12">
                  <c:v>23.007516240601504</c:v>
                </c:pt>
                <c:pt idx="13">
                  <c:v>23.122527075098816</c:v>
                </c:pt>
                <c:pt idx="14">
                  <c:v>23.184133401322001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9-E343-9546-EC227C36AB20}"/>
            </c:ext>
          </c:extLst>
        </c:ser>
        <c:ser>
          <c:idx val="2"/>
          <c:order val="2"/>
          <c:tx>
            <c:strRef>
              <c:f>'Coffee Lake Best Tile'!$A$27</c:f>
              <c:strCache>
                <c:ptCount val="1"/>
                <c:pt idx="0">
                  <c:v>fine-grain bottom up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'Coffee Lake Best Tile'!$B$8:$P$8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Best Tile'!$B$27:$P$27</c:f>
              <c:numCache>
                <c:formatCode>0.00</c:formatCode>
                <c:ptCount val="15"/>
                <c:pt idx="0">
                  <c:v>86.275679632432428</c:v>
                </c:pt>
                <c:pt idx="1">
                  <c:v>87.924405872596154</c:v>
                </c:pt>
                <c:pt idx="2">
                  <c:v>72.600739868306519</c:v>
                </c:pt>
                <c:pt idx="3">
                  <c:v>87.050068611428571</c:v>
                </c:pt>
                <c:pt idx="4">
                  <c:v>87.493825953947365</c:v>
                </c:pt>
                <c:pt idx="5">
                  <c:v>87.506073285304666</c:v>
                </c:pt>
                <c:pt idx="6">
                  <c:v>102.14347010330015</c:v>
                </c:pt>
                <c:pt idx="7">
                  <c:v>102.10413595379764</c:v>
                </c:pt>
                <c:pt idx="8">
                  <c:v>102.15148708378661</c:v>
                </c:pt>
                <c:pt idx="9">
                  <c:v>99.32457676818818</c:v>
                </c:pt>
                <c:pt idx="10">
                  <c:v>99.609404709044114</c:v>
                </c:pt>
                <c:pt idx="11">
                  <c:v>99.377191141286715</c:v>
                </c:pt>
                <c:pt idx="12">
                  <c:v>86.197173521126757</c:v>
                </c:pt>
                <c:pt idx="13">
                  <c:v>86.346853874538752</c:v>
                </c:pt>
                <c:pt idx="14">
                  <c:v>86.298760182776803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B9-E343-9546-EC227C36AB20}"/>
            </c:ext>
          </c:extLst>
        </c:ser>
        <c:ser>
          <c:idx val="3"/>
          <c:order val="3"/>
          <c:tx>
            <c:strRef>
              <c:f>'Coffee Lake Best Tile'!$A$28</c:f>
              <c:strCache>
                <c:ptCount val="1"/>
                <c:pt idx="0">
                  <c:v>fine-grain diagonal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'Coffee Lake Best Tile'!$B$8:$P$8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Best Tile'!$B$28:$P$28</c:f>
              <c:numCache>
                <c:formatCode>0.00</c:formatCode>
                <c:ptCount val="15"/>
                <c:pt idx="0">
                  <c:v>82.55690033793104</c:v>
                </c:pt>
                <c:pt idx="1">
                  <c:v>83.317888025056959</c:v>
                </c:pt>
                <c:pt idx="2">
                  <c:v>70.338205353620523</c:v>
                </c:pt>
                <c:pt idx="3">
                  <c:v>87.050068611428571</c:v>
                </c:pt>
                <c:pt idx="4">
                  <c:v>85.328534202566445</c:v>
                </c:pt>
                <c:pt idx="5">
                  <c:v>85.701428509346215</c:v>
                </c:pt>
                <c:pt idx="6">
                  <c:v>100.9274764115942</c:v>
                </c:pt>
                <c:pt idx="7">
                  <c:v>100.79138823210177</c:v>
                </c:pt>
                <c:pt idx="8">
                  <c:v>101.13327808631715</c:v>
                </c:pt>
                <c:pt idx="9">
                  <c:v>98.551837632453456</c:v>
                </c:pt>
                <c:pt idx="10">
                  <c:v>98.666271234013095</c:v>
                </c:pt>
                <c:pt idx="11">
                  <c:v>98.789977985429275</c:v>
                </c:pt>
                <c:pt idx="12">
                  <c:v>85.474850837988839</c:v>
                </c:pt>
                <c:pt idx="13">
                  <c:v>85.714276190476198</c:v>
                </c:pt>
                <c:pt idx="14">
                  <c:v>85.846144307692313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B9-E343-9546-EC227C36AB20}"/>
            </c:ext>
          </c:extLst>
        </c:ser>
        <c:ser>
          <c:idx val="4"/>
          <c:order val="4"/>
          <c:tx>
            <c:strRef>
              <c:f>'Coffee Lake Best Tile'!$A$29</c:f>
              <c:strCache>
                <c:ptCount val="1"/>
                <c:pt idx="0">
                  <c:v>fine-grain diagonal [LT]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'Coffee Lake Best Tile'!$B$8:$P$8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Best Tile'!$B$29:$P$29</c:f>
              <c:numCache>
                <c:formatCode>0.00</c:formatCode>
                <c:ptCount val="15"/>
                <c:pt idx="0">
                  <c:v>100.80632041263158</c:v>
                </c:pt>
                <c:pt idx="1">
                  <c:v>103.32359560169492</c:v>
                </c:pt>
                <c:pt idx="2">
                  <c:v>105.12189320657535</c:v>
                </c:pt>
                <c:pt idx="3">
                  <c:v>136.16770509050278</c:v>
                </c:pt>
                <c:pt idx="4">
                  <c:v>140.20095002259038</c:v>
                </c:pt>
                <c:pt idx="5">
                  <c:v>142.14960376477438</c:v>
                </c:pt>
                <c:pt idx="6">
                  <c:v>163.7211456147775</c:v>
                </c:pt>
                <c:pt idx="7">
                  <c:v>168.72396185931126</c:v>
                </c:pt>
                <c:pt idx="8">
                  <c:v>170.02275804500542</c:v>
                </c:pt>
                <c:pt idx="9">
                  <c:v>172.17867166951453</c:v>
                </c:pt>
                <c:pt idx="10">
                  <c:v>174.34850759884168</c:v>
                </c:pt>
                <c:pt idx="11">
                  <c:v>175.75831220337639</c:v>
                </c:pt>
                <c:pt idx="12">
                  <c:v>182.08864385599523</c:v>
                </c:pt>
                <c:pt idx="13">
                  <c:v>185.71426507936508</c:v>
                </c:pt>
                <c:pt idx="14">
                  <c:v>186.70720358935361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B9-E343-9546-EC227C36AB20}"/>
            </c:ext>
          </c:extLst>
        </c:ser>
        <c:ser>
          <c:idx val="5"/>
          <c:order val="5"/>
          <c:tx>
            <c:strRef>
              <c:f>'Coffee Lake Best Tile'!$A$30</c:f>
              <c:strCache>
                <c:ptCount val="1"/>
                <c:pt idx="0">
                  <c:v>fine-grain diagonal [MPT + RT]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'Coffee Lake Best Tile'!$B$8:$P$8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Best Tile'!$B$30:$P$30</c:f>
              <c:numCache>
                <c:formatCode>0.00</c:formatCode>
                <c:ptCount val="15"/>
                <c:pt idx="0">
                  <c:v>206.3922508448276</c:v>
                </c:pt>
                <c:pt idx="1">
                  <c:v>220.60647070566949</c:v>
                </c:pt>
                <c:pt idx="2">
                  <c:v>220.26114248220432</c:v>
                </c:pt>
                <c:pt idx="3">
                  <c:v>246.20221425454545</c:v>
                </c:pt>
                <c:pt idx="4">
                  <c:v>254.77129396551726</c:v>
                </c:pt>
                <c:pt idx="5">
                  <c:v>256.85633294687011</c:v>
                </c:pt>
                <c:pt idx="6">
                  <c:v>335.72982855922862</c:v>
                </c:pt>
                <c:pt idx="7">
                  <c:v>322.98879679373749</c:v>
                </c:pt>
                <c:pt idx="8">
                  <c:v>309.82494178965732</c:v>
                </c:pt>
                <c:pt idx="9">
                  <c:v>343.82324897169445</c:v>
                </c:pt>
                <c:pt idx="10">
                  <c:v>318.52525371337879</c:v>
                </c:pt>
                <c:pt idx="11">
                  <c:v>316.0655294071438</c:v>
                </c:pt>
                <c:pt idx="12">
                  <c:v>343.4343052749719</c:v>
                </c:pt>
                <c:pt idx="13">
                  <c:v>330.64854316800898</c:v>
                </c:pt>
                <c:pt idx="14">
                  <c:v>329.6528825653993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8-134F-9146-A426AC129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86960"/>
        <c:axId val="961388640"/>
      </c:barChart>
      <c:catAx>
        <c:axId val="96138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6744914698162732"/>
              <c:y val="0.87126068376068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1388640"/>
        <c:crosses val="autoZero"/>
        <c:auto val="1"/>
        <c:lblAlgn val="ctr"/>
        <c:lblOffset val="100"/>
        <c:noMultiLvlLbl val="0"/>
      </c:catAx>
      <c:valAx>
        <c:axId val="9613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 i="0" baseline="0">
                    <a:effectLst/>
                  </a:rPr>
                  <a:t>GFLOPS </a:t>
                </a:r>
              </a:p>
              <a:p>
                <a:pPr>
                  <a:defRPr sz="1400"/>
                </a:pPr>
                <a:r>
                  <a:rPr lang="en-US" sz="1400" b="0" i="0" baseline="0">
                    <a:effectLst/>
                  </a:rPr>
                  <a:t>(Single-precision)</a:t>
                </a:r>
                <a:r>
                  <a:rPr lang="en-US" sz="1400"/>
                  <a:t> </a:t>
                </a:r>
              </a:p>
            </c:rich>
          </c:tx>
          <c:layout>
            <c:manualLayout>
              <c:xMode val="edge"/>
              <c:yMode val="edge"/>
              <c:x val="9.8160386201724802E-3"/>
              <c:y val="0.161640251699306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138696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166054243219592E-2"/>
          <c:y val="3.8031496062992123E-2"/>
          <c:w val="0.9"/>
          <c:h val="8.7195100612423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361677322649588E-2"/>
          <c:y val="0.10970748312042942"/>
          <c:w val="0.91230759711028253"/>
          <c:h val="0.580434314131786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coffee_lake_tilig_data!$E$19</c:f>
              <c:strCache>
                <c:ptCount val="1"/>
                <c:pt idx="0">
                  <c:v>Broadwell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coffee_lake_tilig_data!$F$16:$AR$17</c:f>
              <c:multiLvlStrCache>
                <c:ptCount val="39"/>
                <c:lvl>
                  <c:pt idx="0">
                    <c:v>2500 x 2500 x 2500</c:v>
                  </c:pt>
                  <c:pt idx="1">
                    <c:v>256 x 256 x 256</c:v>
                  </c:pt>
                  <c:pt idx="2">
                    <c:v>128 x 128 x 128</c:v>
                  </c:pt>
                  <c:pt idx="3">
                    <c:v>128 x 64 x 2500</c:v>
                  </c:pt>
                  <c:pt idx="4">
                    <c:v>128 x 4 x 2500</c:v>
                  </c:pt>
                  <c:pt idx="5">
                    <c:v>128 x 8 x 2500</c:v>
                  </c:pt>
                  <c:pt idx="6">
                    <c:v>128 x 8 x 1024</c:v>
                  </c:pt>
                  <c:pt idx="7">
                    <c:v>128 x 8 x 256</c:v>
                  </c:pt>
                  <c:pt idx="8">
                    <c:v>128 x 4 x 1024</c:v>
                  </c:pt>
                  <c:pt idx="9">
                    <c:v>128 x 16 x 2500</c:v>
                  </c:pt>
                  <c:pt idx="10">
                    <c:v>128 x 64 x 512</c:v>
                  </c:pt>
                  <c:pt idx="11">
                    <c:v>64 x 64 x 64</c:v>
                  </c:pt>
                  <c:pt idx="12">
                    <c:v>64 x 4 x 2500</c:v>
                  </c:pt>
                  <c:pt idx="13">
                    <c:v>64 x 8 x 2500</c:v>
                  </c:pt>
                  <c:pt idx="14">
                    <c:v>64 x 16 x 2500</c:v>
                  </c:pt>
                  <c:pt idx="15">
                    <c:v>32 x 32 x 32</c:v>
                  </c:pt>
                  <c:pt idx="16">
                    <c:v>32 x 128 x 2500</c:v>
                  </c:pt>
                  <c:pt idx="17">
                    <c:v>32 x 64 x 2500</c:v>
                  </c:pt>
                  <c:pt idx="18">
                    <c:v>32 x 32 x 2500</c:v>
                  </c:pt>
                  <c:pt idx="19">
                    <c:v>32 x 16 x 2500</c:v>
                  </c:pt>
                  <c:pt idx="20">
                    <c:v>32 x 8 x 2500</c:v>
                  </c:pt>
                  <c:pt idx="21">
                    <c:v>32 x 4 x 2500</c:v>
                  </c:pt>
                  <c:pt idx="22">
                    <c:v>32 x 4 x 1024</c:v>
                  </c:pt>
                  <c:pt idx="23">
                    <c:v>32x 4 x 512</c:v>
                  </c:pt>
                  <c:pt idx="24">
                    <c:v>32 x 4 x 256</c:v>
                  </c:pt>
                  <c:pt idx="25">
                    <c:v>32 x 8 x 256</c:v>
                  </c:pt>
                  <c:pt idx="26">
                    <c:v>32 x 16 x 256</c:v>
                  </c:pt>
                  <c:pt idx="27">
                    <c:v>32 x 32 x 256</c:v>
                  </c:pt>
                  <c:pt idx="28">
                    <c:v>32 x 8 x 512</c:v>
                  </c:pt>
                  <c:pt idx="29">
                    <c:v>32 x 8 x 1024</c:v>
                  </c:pt>
                  <c:pt idx="30">
                    <c:v>32 x 16 x 512</c:v>
                  </c:pt>
                  <c:pt idx="31">
                    <c:v>16 x 16 x 16</c:v>
                  </c:pt>
                  <c:pt idx="32">
                    <c:v>16 x 8 x 512</c:v>
                  </c:pt>
                  <c:pt idx="33">
                    <c:v>16 x 8 x 1024</c:v>
                  </c:pt>
                  <c:pt idx="34">
                    <c:v>16 x 8 x 2500</c:v>
                  </c:pt>
                  <c:pt idx="35">
                    <c:v>16 x 8 x 256</c:v>
                  </c:pt>
                  <c:pt idx="36">
                    <c:v>16 x 4 x 512</c:v>
                  </c:pt>
                  <c:pt idx="37">
                    <c:v>16 x 4 x 2500</c:v>
                  </c:pt>
                  <c:pt idx="38">
                    <c:v>16 x 4 x 1024</c:v>
                  </c:pt>
                </c:lvl>
                <c:lvl>
                  <c:pt idx="2">
                    <c:v> </c:v>
                  </c:pt>
                  <c:pt idx="11">
                    <c:v> </c:v>
                  </c:pt>
                  <c:pt idx="15">
                    <c:v> </c:v>
                  </c:pt>
                  <c:pt idx="31">
                    <c:v> </c:v>
                  </c:pt>
                </c:lvl>
              </c:multiLvlStrCache>
            </c:multiLvlStrRef>
          </c:cat>
          <c:val>
            <c:numRef>
              <c:f>coffee_lake_tilig_data!$F$19:$AR$19</c:f>
              <c:numCache>
                <c:formatCode>0</c:formatCode>
                <c:ptCount val="39"/>
                <c:pt idx="0">
                  <c:v>66.922276158339614</c:v>
                </c:pt>
                <c:pt idx="1">
                  <c:v>40.086806469168167</c:v>
                </c:pt>
                <c:pt idx="2">
                  <c:v>60.51664624453165</c:v>
                </c:pt>
                <c:pt idx="3">
                  <c:v>85.922496036627905</c:v>
                </c:pt>
                <c:pt idx="4">
                  <c:v>92.007279802645911</c:v>
                </c:pt>
                <c:pt idx="5">
                  <c:v>101.33944675405714</c:v>
                </c:pt>
                <c:pt idx="6">
                  <c:v>98.197138327574748</c:v>
                </c:pt>
                <c:pt idx="7">
                  <c:v>84.489772186565034</c:v>
                </c:pt>
                <c:pt idx="8">
                  <c:v>94.382135082277813</c:v>
                </c:pt>
                <c:pt idx="9">
                  <c:v>108.23560074433932</c:v>
                </c:pt>
                <c:pt idx="10">
                  <c:v>97.388265688962093</c:v>
                </c:pt>
                <c:pt idx="11">
                  <c:v>45.72961806544442</c:v>
                </c:pt>
                <c:pt idx="12">
                  <c:v>166.36400733545966</c:v>
                </c:pt>
                <c:pt idx="13">
                  <c:v>101.65894629957008</c:v>
                </c:pt>
                <c:pt idx="14">
                  <c:v>109.64082338151468</c:v>
                </c:pt>
                <c:pt idx="15">
                  <c:v>29.557338636599997</c:v>
                </c:pt>
                <c:pt idx="16">
                  <c:v>84.449538961714282</c:v>
                </c:pt>
                <c:pt idx="17">
                  <c:v>88.672015909799995</c:v>
                </c:pt>
                <c:pt idx="18">
                  <c:v>94.181641964737125</c:v>
                </c:pt>
                <c:pt idx="19">
                  <c:v>107.97201328438355</c:v>
                </c:pt>
                <c:pt idx="20">
                  <c:v>102.15670035691244</c:v>
                </c:pt>
                <c:pt idx="21">
                  <c:v>103.4679298830805</c:v>
                </c:pt>
                <c:pt idx="22">
                  <c:v>102.89761057127937</c:v>
                </c:pt>
                <c:pt idx="23">
                  <c:v>99.435958407401174</c:v>
                </c:pt>
                <c:pt idx="24">
                  <c:v>86.026695037399961</c:v>
                </c:pt>
                <c:pt idx="25">
                  <c:v>87.837559098365517</c:v>
                </c:pt>
                <c:pt idx="26">
                  <c:v>90.666682934355833</c:v>
                </c:pt>
                <c:pt idx="27">
                  <c:v>83.456014973929413</c:v>
                </c:pt>
                <c:pt idx="28">
                  <c:v>104.19743350152761</c:v>
                </c:pt>
                <c:pt idx="29">
                  <c:v>103.04708414851829</c:v>
                </c:pt>
                <c:pt idx="30">
                  <c:v>97.844983072882755</c:v>
                </c:pt>
                <c:pt idx="31">
                  <c:v>23.489275737695362</c:v>
                </c:pt>
                <c:pt idx="32">
                  <c:v>102.18613184649956</c:v>
                </c:pt>
                <c:pt idx="33">
                  <c:v>100.8868969591262</c:v>
                </c:pt>
                <c:pt idx="34">
                  <c:v>99.157971383617536</c:v>
                </c:pt>
                <c:pt idx="35">
                  <c:v>88.672015909799995</c:v>
                </c:pt>
                <c:pt idx="36">
                  <c:v>99.463842860123393</c:v>
                </c:pt>
                <c:pt idx="37">
                  <c:v>102.33354403900751</c:v>
                </c:pt>
                <c:pt idx="38">
                  <c:v>102.92747058595472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F-0248-B0B7-2D17F3E6A8F6}"/>
            </c:ext>
          </c:extLst>
        </c:ser>
        <c:ser>
          <c:idx val="0"/>
          <c:order val="1"/>
          <c:tx>
            <c:strRef>
              <c:f>coffee_lake_tilig_data!$E$18</c:f>
              <c:strCache>
                <c:ptCount val="1"/>
                <c:pt idx="0">
                  <c:v>Coffee Lake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coffee_lake_tilig_data!$F$16:$AR$17</c:f>
              <c:multiLvlStrCache>
                <c:ptCount val="39"/>
                <c:lvl>
                  <c:pt idx="0">
                    <c:v>2500 x 2500 x 2500</c:v>
                  </c:pt>
                  <c:pt idx="1">
                    <c:v>256 x 256 x 256</c:v>
                  </c:pt>
                  <c:pt idx="2">
                    <c:v>128 x 128 x 128</c:v>
                  </c:pt>
                  <c:pt idx="3">
                    <c:v>128 x 64 x 2500</c:v>
                  </c:pt>
                  <c:pt idx="4">
                    <c:v>128 x 4 x 2500</c:v>
                  </c:pt>
                  <c:pt idx="5">
                    <c:v>128 x 8 x 2500</c:v>
                  </c:pt>
                  <c:pt idx="6">
                    <c:v>128 x 8 x 1024</c:v>
                  </c:pt>
                  <c:pt idx="7">
                    <c:v>128 x 8 x 256</c:v>
                  </c:pt>
                  <c:pt idx="8">
                    <c:v>128 x 4 x 1024</c:v>
                  </c:pt>
                  <c:pt idx="9">
                    <c:v>128 x 16 x 2500</c:v>
                  </c:pt>
                  <c:pt idx="10">
                    <c:v>128 x 64 x 512</c:v>
                  </c:pt>
                  <c:pt idx="11">
                    <c:v>64 x 64 x 64</c:v>
                  </c:pt>
                  <c:pt idx="12">
                    <c:v>64 x 4 x 2500</c:v>
                  </c:pt>
                  <c:pt idx="13">
                    <c:v>64 x 8 x 2500</c:v>
                  </c:pt>
                  <c:pt idx="14">
                    <c:v>64 x 16 x 2500</c:v>
                  </c:pt>
                  <c:pt idx="15">
                    <c:v>32 x 32 x 32</c:v>
                  </c:pt>
                  <c:pt idx="16">
                    <c:v>32 x 128 x 2500</c:v>
                  </c:pt>
                  <c:pt idx="17">
                    <c:v>32 x 64 x 2500</c:v>
                  </c:pt>
                  <c:pt idx="18">
                    <c:v>32 x 32 x 2500</c:v>
                  </c:pt>
                  <c:pt idx="19">
                    <c:v>32 x 16 x 2500</c:v>
                  </c:pt>
                  <c:pt idx="20">
                    <c:v>32 x 8 x 2500</c:v>
                  </c:pt>
                  <c:pt idx="21">
                    <c:v>32 x 4 x 2500</c:v>
                  </c:pt>
                  <c:pt idx="22">
                    <c:v>32 x 4 x 1024</c:v>
                  </c:pt>
                  <c:pt idx="23">
                    <c:v>32x 4 x 512</c:v>
                  </c:pt>
                  <c:pt idx="24">
                    <c:v>32 x 4 x 256</c:v>
                  </c:pt>
                  <c:pt idx="25">
                    <c:v>32 x 8 x 256</c:v>
                  </c:pt>
                  <c:pt idx="26">
                    <c:v>32 x 16 x 256</c:v>
                  </c:pt>
                  <c:pt idx="27">
                    <c:v>32 x 32 x 256</c:v>
                  </c:pt>
                  <c:pt idx="28">
                    <c:v>32 x 8 x 512</c:v>
                  </c:pt>
                  <c:pt idx="29">
                    <c:v>32 x 8 x 1024</c:v>
                  </c:pt>
                  <c:pt idx="30">
                    <c:v>32 x 16 x 512</c:v>
                  </c:pt>
                  <c:pt idx="31">
                    <c:v>16 x 16 x 16</c:v>
                  </c:pt>
                  <c:pt idx="32">
                    <c:v>16 x 8 x 512</c:v>
                  </c:pt>
                  <c:pt idx="33">
                    <c:v>16 x 8 x 1024</c:v>
                  </c:pt>
                  <c:pt idx="34">
                    <c:v>16 x 8 x 2500</c:v>
                  </c:pt>
                  <c:pt idx="35">
                    <c:v>16 x 8 x 256</c:v>
                  </c:pt>
                  <c:pt idx="36">
                    <c:v>16 x 4 x 512</c:v>
                  </c:pt>
                  <c:pt idx="37">
                    <c:v>16 x 4 x 2500</c:v>
                  </c:pt>
                  <c:pt idx="38">
                    <c:v>16 x 4 x 1024</c:v>
                  </c:pt>
                </c:lvl>
                <c:lvl>
                  <c:pt idx="2">
                    <c:v> </c:v>
                  </c:pt>
                  <c:pt idx="11">
                    <c:v> </c:v>
                  </c:pt>
                  <c:pt idx="15">
                    <c:v> </c:v>
                  </c:pt>
                  <c:pt idx="31">
                    <c:v> </c:v>
                  </c:pt>
                </c:lvl>
              </c:multiLvlStrCache>
            </c:multiLvlStrRef>
          </c:cat>
          <c:val>
            <c:numRef>
              <c:f>coffee_lake_tilig_data!$F$18:$AR$18</c:f>
              <c:numCache>
                <c:formatCode>0</c:formatCode>
                <c:ptCount val="39"/>
                <c:pt idx="0">
                  <c:v>112.56365078997143</c:v>
                </c:pt>
                <c:pt idx="1">
                  <c:v>48.922491536441377</c:v>
                </c:pt>
                <c:pt idx="2">
                  <c:v>91.414449391546398</c:v>
                </c:pt>
                <c:pt idx="3">
                  <c:v>115.91113190823528</c:v>
                </c:pt>
                <c:pt idx="4">
                  <c:v>147.35690221819692</c:v>
                </c:pt>
                <c:pt idx="5">
                  <c:v>159.55378481295546</c:v>
                </c:pt>
                <c:pt idx="6">
                  <c:v>153.54461629402596</c:v>
                </c:pt>
                <c:pt idx="7">
                  <c:v>121.67686574243568</c:v>
                </c:pt>
                <c:pt idx="8">
                  <c:v>139.09335828988233</c:v>
                </c:pt>
                <c:pt idx="9">
                  <c:v>162.70094662348623</c:v>
                </c:pt>
                <c:pt idx="10">
                  <c:v>144.41696402247558</c:v>
                </c:pt>
                <c:pt idx="11">
                  <c:v>76.441393025689649</c:v>
                </c:pt>
                <c:pt idx="12">
                  <c:v>166.36400733545966</c:v>
                </c:pt>
                <c:pt idx="13">
                  <c:v>174.37957897699116</c:v>
                </c:pt>
                <c:pt idx="14">
                  <c:v>176.46172320358207</c:v>
                </c:pt>
                <c:pt idx="15">
                  <c:v>51.188925333987584</c:v>
                </c:pt>
                <c:pt idx="16">
                  <c:v>110.04904239503568</c:v>
                </c:pt>
                <c:pt idx="17">
                  <c:v>127.49391216362328</c:v>
                </c:pt>
                <c:pt idx="18">
                  <c:v>164.74132077993497</c:v>
                </c:pt>
                <c:pt idx="19">
                  <c:v>174.29388876619163</c:v>
                </c:pt>
                <c:pt idx="20">
                  <c:v>175.58815031643564</c:v>
                </c:pt>
                <c:pt idx="21">
                  <c:v>174.29388876619163</c:v>
                </c:pt>
                <c:pt idx="22">
                  <c:v>166.67672163496238</c:v>
                </c:pt>
                <c:pt idx="23">
                  <c:v>157.84960553591455</c:v>
                </c:pt>
                <c:pt idx="24">
                  <c:v>137.36950566971339</c:v>
                </c:pt>
                <c:pt idx="25">
                  <c:v>137.68946569844718</c:v>
                </c:pt>
                <c:pt idx="26">
                  <c:v>141.76181600287768</c:v>
                </c:pt>
                <c:pt idx="27">
                  <c:v>136.10439894059863</c:v>
                </c:pt>
                <c:pt idx="28">
                  <c:v>165.04795888282922</c:v>
                </c:pt>
                <c:pt idx="29">
                  <c:v>170.52310751884613</c:v>
                </c:pt>
                <c:pt idx="30">
                  <c:v>160.92924847513612</c:v>
                </c:pt>
                <c:pt idx="31">
                  <c:v>33.718800612149444</c:v>
                </c:pt>
                <c:pt idx="32">
                  <c:v>160.71049553203443</c:v>
                </c:pt>
                <c:pt idx="33">
                  <c:v>164.8944972753138</c:v>
                </c:pt>
                <c:pt idx="34">
                  <c:v>170.35930049913543</c:v>
                </c:pt>
                <c:pt idx="35">
                  <c:v>136.10439894059863</c:v>
                </c:pt>
                <c:pt idx="36">
                  <c:v>155.08879039755135</c:v>
                </c:pt>
                <c:pt idx="37">
                  <c:v>171.34689064695652</c:v>
                </c:pt>
                <c:pt idx="38">
                  <c:v>163.30021346187846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F-0248-B0B7-2D17F3E6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overlap val="-19"/>
        <c:axId val="1362873584"/>
        <c:axId val="1330808464"/>
      </c:barChart>
      <c:catAx>
        <c:axId val="136287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Tile Dimension</a:t>
                </a:r>
              </a:p>
            </c:rich>
          </c:tx>
          <c:layout>
            <c:manualLayout>
              <c:xMode val="edge"/>
              <c:yMode val="edge"/>
              <c:x val="0.48095284118366072"/>
              <c:y val="0.88410578644556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808464"/>
        <c:crosses val="autoZero"/>
        <c:auto val="1"/>
        <c:lblAlgn val="ctr"/>
        <c:lblOffset val="100"/>
        <c:noMultiLvlLbl val="0"/>
      </c:catAx>
      <c:valAx>
        <c:axId val="133080846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 i="0" baseline="0">
                    <a:solidFill>
                      <a:schemeClr val="tx1"/>
                    </a:solidFill>
                    <a:effectLst/>
                  </a:rPr>
                  <a:t>GFLOPS (Single-precision)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9453630282113679E-2"/>
              <c:y val="0.14783436512241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2873584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70001943059118"/>
          <c:y val="3.6727327136364479E-2"/>
          <c:w val="0.25105110245473133"/>
          <c:h val="5.5909252436082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37879640044987E-2"/>
          <c:y val="6.032468163701759E-2"/>
          <c:w val="0.91230759711028253"/>
          <c:h val="0.58043431413178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coffee_lake_tilig_data!$E$18</c:f>
              <c:strCache>
                <c:ptCount val="1"/>
                <c:pt idx="0">
                  <c:v>Coffee Lake</c:v>
                </c:pt>
              </c:strCache>
            </c:strRef>
          </c:tx>
          <c:spPr>
            <a:solidFill>
              <a:srgbClr val="020301"/>
            </a:solidFill>
            <a:ln>
              <a:noFill/>
            </a:ln>
            <a:effectLst/>
          </c:spPr>
          <c:invertIfNegative val="0"/>
          <c:cat>
            <c:multiLvlStrRef>
              <c:f>coffee_lake_tilig_data!$F$16:$AR$17</c:f>
              <c:multiLvlStrCache>
                <c:ptCount val="39"/>
                <c:lvl>
                  <c:pt idx="0">
                    <c:v>2500 x 2500 x 2500</c:v>
                  </c:pt>
                  <c:pt idx="1">
                    <c:v>256 x 256 x 256</c:v>
                  </c:pt>
                  <c:pt idx="2">
                    <c:v>128 x 128 x 128</c:v>
                  </c:pt>
                  <c:pt idx="3">
                    <c:v>128 x 64 x 2500</c:v>
                  </c:pt>
                  <c:pt idx="4">
                    <c:v>128 x 4 x 2500</c:v>
                  </c:pt>
                  <c:pt idx="5">
                    <c:v>128 x 8 x 2500</c:v>
                  </c:pt>
                  <c:pt idx="6">
                    <c:v>128 x 8 x 1024</c:v>
                  </c:pt>
                  <c:pt idx="7">
                    <c:v>128 x 8 x 256</c:v>
                  </c:pt>
                  <c:pt idx="8">
                    <c:v>128 x 4 x 1024</c:v>
                  </c:pt>
                  <c:pt idx="9">
                    <c:v>128 x 16 x 2500</c:v>
                  </c:pt>
                  <c:pt idx="10">
                    <c:v>128 x 64 x 512</c:v>
                  </c:pt>
                  <c:pt idx="11">
                    <c:v>64 x 64 x 64</c:v>
                  </c:pt>
                  <c:pt idx="12">
                    <c:v>64 x 4 x 2500</c:v>
                  </c:pt>
                  <c:pt idx="13">
                    <c:v>64 x 8 x 2500</c:v>
                  </c:pt>
                  <c:pt idx="14">
                    <c:v>64 x 16 x 2500</c:v>
                  </c:pt>
                  <c:pt idx="15">
                    <c:v>32 x 32 x 32</c:v>
                  </c:pt>
                  <c:pt idx="16">
                    <c:v>32 x 128 x 2500</c:v>
                  </c:pt>
                  <c:pt idx="17">
                    <c:v>32 x 64 x 2500</c:v>
                  </c:pt>
                  <c:pt idx="18">
                    <c:v>32 x 32 x 2500</c:v>
                  </c:pt>
                  <c:pt idx="19">
                    <c:v>32 x 16 x 2500</c:v>
                  </c:pt>
                  <c:pt idx="20">
                    <c:v>32 x 8 x 2500</c:v>
                  </c:pt>
                  <c:pt idx="21">
                    <c:v>32 x 4 x 2500</c:v>
                  </c:pt>
                  <c:pt idx="22">
                    <c:v>32 x 4 x 1024</c:v>
                  </c:pt>
                  <c:pt idx="23">
                    <c:v>32x 4 x 512</c:v>
                  </c:pt>
                  <c:pt idx="24">
                    <c:v>32 x 4 x 256</c:v>
                  </c:pt>
                  <c:pt idx="25">
                    <c:v>32 x 8 x 256</c:v>
                  </c:pt>
                  <c:pt idx="26">
                    <c:v>32 x 16 x 256</c:v>
                  </c:pt>
                  <c:pt idx="27">
                    <c:v>32 x 32 x 256</c:v>
                  </c:pt>
                  <c:pt idx="28">
                    <c:v>32 x 8 x 512</c:v>
                  </c:pt>
                  <c:pt idx="29">
                    <c:v>32 x 8 x 1024</c:v>
                  </c:pt>
                  <c:pt idx="30">
                    <c:v>32 x 16 x 512</c:v>
                  </c:pt>
                  <c:pt idx="31">
                    <c:v>16 x 16 x 16</c:v>
                  </c:pt>
                  <c:pt idx="32">
                    <c:v>16 x 8 x 512</c:v>
                  </c:pt>
                  <c:pt idx="33">
                    <c:v>16 x 8 x 1024</c:v>
                  </c:pt>
                  <c:pt idx="34">
                    <c:v>16 x 8 x 2500</c:v>
                  </c:pt>
                  <c:pt idx="35">
                    <c:v>16 x 8 x 256</c:v>
                  </c:pt>
                  <c:pt idx="36">
                    <c:v>16 x 4 x 512</c:v>
                  </c:pt>
                  <c:pt idx="37">
                    <c:v>16 x 4 x 2500</c:v>
                  </c:pt>
                  <c:pt idx="38">
                    <c:v>16 x 4 x 1024</c:v>
                  </c:pt>
                </c:lvl>
                <c:lvl>
                  <c:pt idx="2">
                    <c:v> </c:v>
                  </c:pt>
                  <c:pt idx="11">
                    <c:v> </c:v>
                  </c:pt>
                  <c:pt idx="15">
                    <c:v> </c:v>
                  </c:pt>
                  <c:pt idx="31">
                    <c:v> </c:v>
                  </c:pt>
                </c:lvl>
              </c:multiLvlStrCache>
            </c:multiLvlStrRef>
          </c:cat>
          <c:val>
            <c:numRef>
              <c:f>coffee_lake_tilig_data!$F$18:$AR$18</c:f>
              <c:numCache>
                <c:formatCode>0</c:formatCode>
                <c:ptCount val="39"/>
                <c:pt idx="0">
                  <c:v>112.56365078997143</c:v>
                </c:pt>
                <c:pt idx="1">
                  <c:v>48.922491536441377</c:v>
                </c:pt>
                <c:pt idx="2">
                  <c:v>91.414449391546398</c:v>
                </c:pt>
                <c:pt idx="3">
                  <c:v>115.91113190823528</c:v>
                </c:pt>
                <c:pt idx="4">
                  <c:v>147.35690221819692</c:v>
                </c:pt>
                <c:pt idx="5">
                  <c:v>159.55378481295546</c:v>
                </c:pt>
                <c:pt idx="6">
                  <c:v>153.54461629402596</c:v>
                </c:pt>
                <c:pt idx="7">
                  <c:v>121.67686574243568</c:v>
                </c:pt>
                <c:pt idx="8">
                  <c:v>139.09335828988233</c:v>
                </c:pt>
                <c:pt idx="9">
                  <c:v>162.70094662348623</c:v>
                </c:pt>
                <c:pt idx="10">
                  <c:v>144.41696402247558</c:v>
                </c:pt>
                <c:pt idx="11">
                  <c:v>76.441393025689649</c:v>
                </c:pt>
                <c:pt idx="12">
                  <c:v>166.36400733545966</c:v>
                </c:pt>
                <c:pt idx="13">
                  <c:v>174.37957897699116</c:v>
                </c:pt>
                <c:pt idx="14">
                  <c:v>176.46172320358207</c:v>
                </c:pt>
                <c:pt idx="15">
                  <c:v>51.188925333987584</c:v>
                </c:pt>
                <c:pt idx="16">
                  <c:v>110.04904239503568</c:v>
                </c:pt>
                <c:pt idx="17">
                  <c:v>127.49391216362328</c:v>
                </c:pt>
                <c:pt idx="18">
                  <c:v>164.74132077993497</c:v>
                </c:pt>
                <c:pt idx="19">
                  <c:v>174.29388876619163</c:v>
                </c:pt>
                <c:pt idx="20">
                  <c:v>175.58815031643564</c:v>
                </c:pt>
                <c:pt idx="21">
                  <c:v>174.29388876619163</c:v>
                </c:pt>
                <c:pt idx="22">
                  <c:v>166.67672163496238</c:v>
                </c:pt>
                <c:pt idx="23">
                  <c:v>157.84960553591455</c:v>
                </c:pt>
                <c:pt idx="24">
                  <c:v>137.36950566971339</c:v>
                </c:pt>
                <c:pt idx="25">
                  <c:v>137.68946569844718</c:v>
                </c:pt>
                <c:pt idx="26">
                  <c:v>141.76181600287768</c:v>
                </c:pt>
                <c:pt idx="27">
                  <c:v>136.10439894059863</c:v>
                </c:pt>
                <c:pt idx="28">
                  <c:v>165.04795888282922</c:v>
                </c:pt>
                <c:pt idx="29">
                  <c:v>170.52310751884613</c:v>
                </c:pt>
                <c:pt idx="30">
                  <c:v>160.92924847513612</c:v>
                </c:pt>
                <c:pt idx="31">
                  <c:v>33.718800612149444</c:v>
                </c:pt>
                <c:pt idx="32">
                  <c:v>160.71049553203443</c:v>
                </c:pt>
                <c:pt idx="33">
                  <c:v>164.8944972753138</c:v>
                </c:pt>
                <c:pt idx="34">
                  <c:v>170.35930049913543</c:v>
                </c:pt>
                <c:pt idx="35">
                  <c:v>136.10439894059863</c:v>
                </c:pt>
                <c:pt idx="36">
                  <c:v>155.08879039755135</c:v>
                </c:pt>
                <c:pt idx="37">
                  <c:v>171.34689064695652</c:v>
                </c:pt>
                <c:pt idx="38">
                  <c:v>163.30021346187846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7-D449-B613-1C3949D03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overlap val="-19"/>
        <c:axId val="1362873584"/>
        <c:axId val="1330808464"/>
      </c:barChart>
      <c:catAx>
        <c:axId val="13628735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Tile Dimension</a:t>
                </a:r>
              </a:p>
            </c:rich>
          </c:tx>
          <c:layout>
            <c:manualLayout>
              <c:xMode val="edge"/>
              <c:yMode val="edge"/>
              <c:x val="0.47996078615173104"/>
              <c:y val="0.91496986487800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808464"/>
        <c:crosses val="autoZero"/>
        <c:auto val="1"/>
        <c:lblAlgn val="ctr"/>
        <c:lblOffset val="100"/>
        <c:noMultiLvlLbl val="0"/>
      </c:catAx>
      <c:valAx>
        <c:axId val="133080846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 i="0" baseline="0">
                    <a:solidFill>
                      <a:schemeClr val="tx1"/>
                    </a:solidFill>
                    <a:effectLst/>
                  </a:rPr>
                  <a:t>GFLOPS (Single-precision)</a:t>
                </a:r>
                <a:endParaRPr lang="en-US" sz="16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3578189624064324E-2"/>
              <c:y val="0.16921203733143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2873584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32409631023994E-2"/>
          <c:y val="0.20487598425196848"/>
          <c:w val="0.89860540821967816"/>
          <c:h val="0.516488954505686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best_tile!$B$22</c:f>
              <c:strCache>
                <c:ptCount val="1"/>
                <c:pt idx="0">
                  <c:v>base schedule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best_tile!$C$22:$V$22</c:f>
              <c:numCache>
                <c:formatCode>0.00</c:formatCode>
                <c:ptCount val="20"/>
                <c:pt idx="0">
                  <c:v>0.79805003659999996</c:v>
                </c:pt>
                <c:pt idx="1">
                  <c:v>0.8563148073470791</c:v>
                </c:pt>
                <c:pt idx="2">
                  <c:v>0.88778040881067966</c:v>
                </c:pt>
                <c:pt idx="3">
                  <c:v>0.93698390770207574</c:v>
                </c:pt>
                <c:pt idx="4">
                  <c:v>0.76168810035000001</c:v>
                </c:pt>
                <c:pt idx="5">
                  <c:v>0.84563190934400001</c:v>
                </c:pt>
                <c:pt idx="6">
                  <c:v>0.87084593840037416</c:v>
                </c:pt>
                <c:pt idx="7">
                  <c:v>0.90381099293290146</c:v>
                </c:pt>
                <c:pt idx="8">
                  <c:v>0.73776725095421869</c:v>
                </c:pt>
                <c:pt idx="9">
                  <c:v>0.80205358547834327</c:v>
                </c:pt>
                <c:pt idx="10">
                  <c:v>0.80278922889619486</c:v>
                </c:pt>
                <c:pt idx="11">
                  <c:v>0.76327934465028568</c:v>
                </c:pt>
                <c:pt idx="12">
                  <c:v>0.7301112878534376</c:v>
                </c:pt>
                <c:pt idx="13">
                  <c:v>0.75370938311049407</c:v>
                </c:pt>
                <c:pt idx="14">
                  <c:v>0.76861725052085106</c:v>
                </c:pt>
                <c:pt idx="15">
                  <c:v>0.73020776061475223</c:v>
                </c:pt>
                <c:pt idx="16">
                  <c:v>0.71890042523199815</c:v>
                </c:pt>
                <c:pt idx="17">
                  <c:v>0.73801908732694355</c:v>
                </c:pt>
                <c:pt idx="18">
                  <c:v>0.71953498969896379</c:v>
                </c:pt>
                <c:pt idx="19">
                  <c:v>0.65792181341193812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6-954B-9459-1B2A73978C32}"/>
            </c:ext>
          </c:extLst>
        </c:ser>
        <c:ser>
          <c:idx val="1"/>
          <c:order val="1"/>
          <c:tx>
            <c:strRef>
              <c:f>best_tile!$B$23</c:f>
              <c:strCache>
                <c:ptCount val="1"/>
                <c:pt idx="0">
                  <c:v>coarse-grain diagonal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best_tile!$C$23:$V$23</c:f>
              <c:numCache>
                <c:formatCode>0.00</c:formatCode>
                <c:ptCount val="20"/>
                <c:pt idx="0">
                  <c:v>36.833078612307688</c:v>
                </c:pt>
                <c:pt idx="1">
                  <c:v>40.78356938428805</c:v>
                </c:pt>
                <c:pt idx="2">
                  <c:v>42.090394525891831</c:v>
                </c:pt>
                <c:pt idx="3">
                  <c:v>44.486366400463766</c:v>
                </c:pt>
                <c:pt idx="4">
                  <c:v>37.965762011214949</c:v>
                </c:pt>
                <c:pt idx="5">
                  <c:v>41.317520000521178</c:v>
                </c:pt>
                <c:pt idx="6">
                  <c:v>42.219242999999999</c:v>
                </c:pt>
                <c:pt idx="7">
                  <c:v>44.238630933816538</c:v>
                </c:pt>
                <c:pt idx="8">
                  <c:v>16.380366635349461</c:v>
                </c:pt>
                <c:pt idx="9">
                  <c:v>16.539397534752421</c:v>
                </c:pt>
                <c:pt idx="10">
                  <c:v>16.592348616397459</c:v>
                </c:pt>
                <c:pt idx="11">
                  <c:v>17.095286066013127</c:v>
                </c:pt>
                <c:pt idx="12">
                  <c:v>15.029155238949151</c:v>
                </c:pt>
                <c:pt idx="13">
                  <c:v>15.055744528854811</c:v>
                </c:pt>
                <c:pt idx="14">
                  <c:v>15.017380986641982</c:v>
                </c:pt>
                <c:pt idx="15">
                  <c:v>15.009440571613858</c:v>
                </c:pt>
                <c:pt idx="16">
                  <c:v>14.166665092592593</c:v>
                </c:pt>
                <c:pt idx="17">
                  <c:v>14.282256477598567</c:v>
                </c:pt>
                <c:pt idx="18">
                  <c:v>14.47124143475572</c:v>
                </c:pt>
                <c:pt idx="19">
                  <c:v>14.5149259663021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6-954B-9459-1B2A73978C32}"/>
            </c:ext>
          </c:extLst>
        </c:ser>
        <c:ser>
          <c:idx val="3"/>
          <c:order val="2"/>
          <c:tx>
            <c:strRef>
              <c:f>best_tile!$B$25</c:f>
              <c:strCache>
                <c:ptCount val="1"/>
                <c:pt idx="0">
                  <c:v>fine-grain diagonal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best_tile!$C$25:$V$25</c:f>
              <c:numCache>
                <c:formatCode>0.00</c:formatCode>
                <c:ptCount val="20"/>
                <c:pt idx="0">
                  <c:v>50.669843593650796</c:v>
                </c:pt>
                <c:pt idx="1">
                  <c:v>51.914085195416668</c:v>
                </c:pt>
                <c:pt idx="2">
                  <c:v>52.252218347142858</c:v>
                </c:pt>
                <c:pt idx="3">
                  <c:v>52.026428502237287</c:v>
                </c:pt>
                <c:pt idx="4">
                  <c:v>61.550553563636363</c:v>
                </c:pt>
                <c:pt idx="5">
                  <c:v>61.935930860156247</c:v>
                </c:pt>
                <c:pt idx="6">
                  <c:v>62.103689669779854</c:v>
                </c:pt>
                <c:pt idx="7">
                  <c:v>62.460363150879438</c:v>
                </c:pt>
                <c:pt idx="8">
                  <c:v>73.832595390836801</c:v>
                </c:pt>
                <c:pt idx="9">
                  <c:v>74.069941339211667</c:v>
                </c:pt>
                <c:pt idx="10">
                  <c:v>74.104235586766166</c:v>
                </c:pt>
                <c:pt idx="11">
                  <c:v>73.62338719472271</c:v>
                </c:pt>
                <c:pt idx="12">
                  <c:v>69.369854026833551</c:v>
                </c:pt>
                <c:pt idx="13">
                  <c:v>69.090967182123066</c:v>
                </c:pt>
                <c:pt idx="14">
                  <c:v>67.693778934789123</c:v>
                </c:pt>
                <c:pt idx="15">
                  <c:v>64.662776235173126</c:v>
                </c:pt>
                <c:pt idx="16">
                  <c:v>41.351346756756755</c:v>
                </c:pt>
                <c:pt idx="17">
                  <c:v>40.869226228205129</c:v>
                </c:pt>
                <c:pt idx="18">
                  <c:v>40.909086363636362</c:v>
                </c:pt>
                <c:pt idx="19">
                  <c:v>40.150445252657398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46-954B-9459-1B2A73978C32}"/>
            </c:ext>
          </c:extLst>
        </c:ser>
        <c:ser>
          <c:idx val="2"/>
          <c:order val="3"/>
          <c:tx>
            <c:strRef>
              <c:f>best_tile!$B$24</c:f>
              <c:strCache>
                <c:ptCount val="1"/>
                <c:pt idx="0">
                  <c:v>fine-grain bottom up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best_tile!$C$24:$V$24</c:f>
              <c:numCache>
                <c:formatCode>0.00</c:formatCode>
                <c:ptCount val="20"/>
                <c:pt idx="0">
                  <c:v>61.784518962580641</c:v>
                </c:pt>
                <c:pt idx="1">
                  <c:v>62.926163873232326</c:v>
                </c:pt>
                <c:pt idx="2">
                  <c:v>63.063022143103453</c:v>
                </c:pt>
                <c:pt idx="3">
                  <c:v>63.315991782838289</c:v>
                </c:pt>
                <c:pt idx="4">
                  <c:v>62.65814707249357</c:v>
                </c:pt>
                <c:pt idx="5">
                  <c:v>63.232695115453645</c:v>
                </c:pt>
                <c:pt idx="6">
                  <c:v>63.328864500000002</c:v>
                </c:pt>
                <c:pt idx="7">
                  <c:v>63.516603438308948</c:v>
                </c:pt>
                <c:pt idx="8">
                  <c:v>72.165760335751287</c:v>
                </c:pt>
                <c:pt idx="9">
                  <c:v>73.109380140288167</c:v>
                </c:pt>
                <c:pt idx="10">
                  <c:v>73.050276375380079</c:v>
                </c:pt>
                <c:pt idx="11">
                  <c:v>72.864630965939185</c:v>
                </c:pt>
                <c:pt idx="12">
                  <c:v>68.472599158146721</c:v>
                </c:pt>
                <c:pt idx="13">
                  <c:v>68.501235034424411</c:v>
                </c:pt>
                <c:pt idx="14">
                  <c:v>68.266876841513806</c:v>
                </c:pt>
                <c:pt idx="15">
                  <c:v>66.205163443764263</c:v>
                </c:pt>
                <c:pt idx="16">
                  <c:v>41.073820939597312</c:v>
                </c:pt>
                <c:pt idx="17">
                  <c:v>40.488221680595423</c:v>
                </c:pt>
                <c:pt idx="18">
                  <c:v>40.344823103448277</c:v>
                </c:pt>
                <c:pt idx="19">
                  <c:v>37.08760917220544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46-954B-9459-1B2A73978C32}"/>
            </c:ext>
          </c:extLst>
        </c:ser>
        <c:ser>
          <c:idx val="4"/>
          <c:order val="4"/>
          <c:tx>
            <c:strRef>
              <c:f>best_tile!$B$26</c:f>
              <c:strCache>
                <c:ptCount val="1"/>
                <c:pt idx="0">
                  <c:v>fine-grain diagonal tile i2_k2_j2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46-954B-9459-1B2A73978C3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46-954B-9459-1B2A73978C32}"/>
              </c:ext>
            </c:extLst>
          </c:dPt>
          <c:dLbls>
            <c:dLbl>
              <c:idx val="1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46-954B-9459-1B2A73978C32}"/>
                </c:ext>
              </c:extLst>
            </c:dLbl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46-954B-9459-1B2A73978C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best_tile!$C$26:$V$26</c:f>
              <c:numCache>
                <c:formatCode>0.00</c:formatCode>
                <c:ptCount val="20"/>
                <c:pt idx="0">
                  <c:v>74.237212706976734</c:v>
                </c:pt>
                <c:pt idx="1">
                  <c:v>75.511396647878797</c:v>
                </c:pt>
                <c:pt idx="2">
                  <c:v>75.260396796296291</c:v>
                </c:pt>
                <c:pt idx="3">
                  <c:v>75.979190139405944</c:v>
                </c:pt>
                <c:pt idx="4">
                  <c:v>93.746227735384608</c:v>
                </c:pt>
                <c:pt idx="5">
                  <c:v>92.452468222740521</c:v>
                </c:pt>
                <c:pt idx="6">
                  <c:v>92.630279417910444</c:v>
                </c:pt>
                <c:pt idx="7">
                  <c:v>92.829636679087457</c:v>
                </c:pt>
                <c:pt idx="8">
                  <c:v>106.20473008017429</c:v>
                </c:pt>
                <c:pt idx="9">
                  <c:v>106.43572439135724</c:v>
                </c:pt>
                <c:pt idx="10">
                  <c:v>106.51424022411327</c:v>
                </c:pt>
                <c:pt idx="11">
                  <c:v>106.50324766093654</c:v>
                </c:pt>
                <c:pt idx="12">
                  <c:v>109.20199003669951</c:v>
                </c:pt>
                <c:pt idx="13">
                  <c:v>109.24682050411931</c:v>
                </c:pt>
                <c:pt idx="14">
                  <c:v>109.3424947166933</c:v>
                </c:pt>
                <c:pt idx="15">
                  <c:v>109.4664792266523</c:v>
                </c:pt>
                <c:pt idx="16">
                  <c:v>117.37628154967395</c:v>
                </c:pt>
                <c:pt idx="17">
                  <c:v>117.49224700722395</c:v>
                </c:pt>
                <c:pt idx="18">
                  <c:v>117.58792663316584</c:v>
                </c:pt>
                <c:pt idx="19">
                  <c:v>117.19330440095466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46-954B-9459-1B2A73978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048864"/>
        <c:axId val="2070791600"/>
      </c:barChart>
      <c:catAx>
        <c:axId val="207004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8310962673900387"/>
              <c:y val="0.9072302840417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0791600"/>
        <c:crosses val="autoZero"/>
        <c:auto val="1"/>
        <c:lblAlgn val="ctr"/>
        <c:lblOffset val="100"/>
        <c:noMultiLvlLbl val="0"/>
      </c:catAx>
      <c:valAx>
        <c:axId val="2070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 Single-Precision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</a:t>
                </a:r>
                <a:r>
                  <a:rPr lang="en-US" sz="1200">
                    <a:solidFill>
                      <a:schemeClr val="tx1"/>
                    </a:solidFill>
                  </a:rPr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0048864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7747680031747"/>
          <c:y val="1.832460732984293E-2"/>
          <c:w val="0.87311341764097672"/>
          <c:h val="8.8667249927092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best_tile!$B$33</c:f>
              <c:strCache>
                <c:ptCount val="1"/>
                <c:pt idx="0">
                  <c:v>coarse-grain diagonal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best_tile!$C$33:$V$33</c:f>
              <c:numCache>
                <c:formatCode>0.00</c:formatCode>
                <c:ptCount val="20"/>
                <c:pt idx="0">
                  <c:v>46.153846153846153</c:v>
                </c:pt>
                <c:pt idx="1">
                  <c:v>47.626841243862515</c:v>
                </c:pt>
                <c:pt idx="2">
                  <c:v>47.410817031070195</c:v>
                </c:pt>
                <c:pt idx="3">
                  <c:v>47.478260869565219</c:v>
                </c:pt>
                <c:pt idx="4">
                  <c:v>49.844236760124609</c:v>
                </c:pt>
                <c:pt idx="5">
                  <c:v>48.859934853420199</c:v>
                </c:pt>
                <c:pt idx="6">
                  <c:v>48.480725623582764</c:v>
                </c:pt>
                <c:pt idx="7">
                  <c:v>48.946772366930922</c:v>
                </c:pt>
                <c:pt idx="8">
                  <c:v>22.202620967741936</c:v>
                </c:pt>
                <c:pt idx="9">
                  <c:v>20.621312383870652</c:v>
                </c:pt>
                <c:pt idx="10">
                  <c:v>20.668374735434998</c:v>
                </c:pt>
                <c:pt idx="11">
                  <c:v>22.397155361050327</c:v>
                </c:pt>
                <c:pt idx="12">
                  <c:v>20.584745762711865</c:v>
                </c:pt>
                <c:pt idx="13">
                  <c:v>19.97553017944535</c:v>
                </c:pt>
                <c:pt idx="14">
                  <c:v>19.538178432068108</c:v>
                </c:pt>
                <c:pt idx="15">
                  <c:v>20.555027460920996</c:v>
                </c:pt>
                <c:pt idx="16">
                  <c:v>19.706018518518519</c:v>
                </c:pt>
                <c:pt idx="17">
                  <c:v>19.352150537634408</c:v>
                </c:pt>
                <c:pt idx="18">
                  <c:v>20.111935683364255</c:v>
                </c:pt>
                <c:pt idx="19">
                  <c:v>22.061779485663614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E-044A-B1A1-7C7C9FC5B1A0}"/>
            </c:ext>
          </c:extLst>
        </c:ser>
        <c:ser>
          <c:idx val="0"/>
          <c:order val="1"/>
          <c:tx>
            <c:strRef>
              <c:f>best_tile!$B$32</c:f>
              <c:strCache>
                <c:ptCount val="1"/>
                <c:pt idx="0">
                  <c:v>fine-grain diagonal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best_tile!$C$32:$V$32</c:f>
              <c:numCache>
                <c:formatCode>0.00</c:formatCode>
                <c:ptCount val="20"/>
                <c:pt idx="0">
                  <c:v>63.492063492063494</c:v>
                </c:pt>
                <c:pt idx="1">
                  <c:v>60.625</c:v>
                </c:pt>
                <c:pt idx="2">
                  <c:v>58.857142857142854</c:v>
                </c:pt>
                <c:pt idx="3">
                  <c:v>55.525423728813557</c:v>
                </c:pt>
                <c:pt idx="4">
                  <c:v>80.808080808080803</c:v>
                </c:pt>
                <c:pt idx="5">
                  <c:v>73.2421875</c:v>
                </c:pt>
                <c:pt idx="6">
                  <c:v>71.314209472981986</c:v>
                </c:pt>
                <c:pt idx="7">
                  <c:v>69.10777102654302</c:v>
                </c:pt>
                <c:pt idx="8">
                  <c:v>100.07572889057175</c:v>
                </c:pt>
                <c:pt idx="9">
                  <c:v>92.350364963503651</c:v>
                </c:pt>
                <c:pt idx="10">
                  <c:v>92.308457711442784</c:v>
                </c:pt>
                <c:pt idx="11">
                  <c:v>96.456674362719696</c:v>
                </c:pt>
                <c:pt idx="12">
                  <c:v>95.012712693135143</c:v>
                </c:pt>
                <c:pt idx="13">
                  <c:v>91.667914358436889</c:v>
                </c:pt>
                <c:pt idx="14">
                  <c:v>88.072156705976411</c:v>
                </c:pt>
                <c:pt idx="15">
                  <c:v>88.553942758338252</c:v>
                </c:pt>
                <c:pt idx="16">
                  <c:v>57.520270270270274</c:v>
                </c:pt>
                <c:pt idx="17">
                  <c:v>55.376923076923077</c:v>
                </c:pt>
                <c:pt idx="18">
                  <c:v>56.854895104895107</c:v>
                </c:pt>
                <c:pt idx="19">
                  <c:v>61.026165167620604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E-044A-B1A1-7C7C9FC5B1A0}"/>
            </c:ext>
          </c:extLst>
        </c:ser>
        <c:ser>
          <c:idx val="2"/>
          <c:order val="2"/>
          <c:tx>
            <c:strRef>
              <c:f>best_tile!$B$31</c:f>
              <c:strCache>
                <c:ptCount val="1"/>
                <c:pt idx="0">
                  <c:v>fine-grain bottom up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best_tile!$C$31:$V$31</c:f>
              <c:numCache>
                <c:formatCode>0.00</c:formatCode>
                <c:ptCount val="20"/>
                <c:pt idx="0">
                  <c:v>77.41935483870968</c:v>
                </c:pt>
                <c:pt idx="1">
                  <c:v>73.484848484848484</c:v>
                </c:pt>
                <c:pt idx="2">
                  <c:v>71.034482758620697</c:v>
                </c:pt>
                <c:pt idx="3">
                  <c:v>67.574257425742573</c:v>
                </c:pt>
                <c:pt idx="4">
                  <c:v>82.26221079691517</c:v>
                </c:pt>
                <c:pt idx="5">
                  <c:v>74.775672981056829</c:v>
                </c:pt>
                <c:pt idx="6">
                  <c:v>72.721088435374156</c:v>
                </c:pt>
                <c:pt idx="7">
                  <c:v>70.276422764227647</c:v>
                </c:pt>
                <c:pt idx="8">
                  <c:v>97.816432272390827</c:v>
                </c:pt>
                <c:pt idx="9">
                  <c:v>91.152737752161372</c:v>
                </c:pt>
                <c:pt idx="10">
                  <c:v>90.995586071603725</c:v>
                </c:pt>
                <c:pt idx="11">
                  <c:v>95.462600261145312</c:v>
                </c:pt>
                <c:pt idx="12">
                  <c:v>93.78378378378379</c:v>
                </c:pt>
                <c:pt idx="13">
                  <c:v>90.885474653009723</c:v>
                </c:pt>
                <c:pt idx="14">
                  <c:v>88.817778673654502</c:v>
                </c:pt>
                <c:pt idx="15">
                  <c:v>90.666200791986952</c:v>
                </c:pt>
                <c:pt idx="16">
                  <c:v>57.134228187919462</c:v>
                </c:pt>
                <c:pt idx="17">
                  <c:v>54.860670104402161</c:v>
                </c:pt>
                <c:pt idx="18">
                  <c:v>56.070689655172416</c:v>
                </c:pt>
                <c:pt idx="19">
                  <c:v>56.370845921450154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E-044A-B1A1-7C7C9FC5B1A0}"/>
            </c:ext>
          </c:extLst>
        </c:ser>
        <c:ser>
          <c:idx val="3"/>
          <c:order val="3"/>
          <c:tx>
            <c:strRef>
              <c:f>best_tile!$B$34</c:f>
              <c:strCache>
                <c:ptCount val="1"/>
                <c:pt idx="0">
                  <c:v>fine-grain diagonal tile (i2_k2_j2)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4E-044A-B1A1-7C7C9FC5B1A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44E-044A-B1A1-7C7C9FC5B1A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44E-044A-B1A1-7C7C9FC5B1A0}"/>
              </c:ext>
            </c:extLst>
          </c:dPt>
          <c:dLbls>
            <c:dLbl>
              <c:idx val="1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4E-044A-B1A1-7C7C9FC5B1A0}"/>
                </c:ext>
              </c:extLst>
            </c:dLbl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4E-044A-B1A1-7C7C9FC5B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best_tile!$C$34:$V$34</c:f>
              <c:numCache>
                <c:formatCode>0.00</c:formatCode>
                <c:ptCount val="20"/>
                <c:pt idx="0">
                  <c:v>93.023255813953483</c:v>
                </c:pt>
                <c:pt idx="1">
                  <c:v>88.181818181818187</c:v>
                </c:pt>
                <c:pt idx="2">
                  <c:v>84.773662551440324</c:v>
                </c:pt>
                <c:pt idx="3">
                  <c:v>81.089108910891099</c:v>
                </c:pt>
                <c:pt idx="4">
                  <c:v>123.07692307692307</c:v>
                </c:pt>
                <c:pt idx="5">
                  <c:v>109.32944606413993</c:v>
                </c:pt>
                <c:pt idx="6">
                  <c:v>106.3681592039801</c:v>
                </c:pt>
                <c:pt idx="7">
                  <c:v>102.70912547528518</c:v>
                </c:pt>
                <c:pt idx="8">
                  <c:v>143.95424836601308</c:v>
                </c:pt>
                <c:pt idx="9">
                  <c:v>132.70400671281729</c:v>
                </c:pt>
                <c:pt idx="10">
                  <c:v>132.68020594965674</c:v>
                </c:pt>
                <c:pt idx="11">
                  <c:v>139.53377411219412</c:v>
                </c:pt>
                <c:pt idx="12">
                  <c:v>149.56896551724139</c:v>
                </c:pt>
                <c:pt idx="13">
                  <c:v>144.94554924242425</c:v>
                </c:pt>
                <c:pt idx="14">
                  <c:v>142.25870502203495</c:v>
                </c:pt>
                <c:pt idx="15">
                  <c:v>149.91141580650131</c:v>
                </c:pt>
                <c:pt idx="16">
                  <c:v>163.27196010740315</c:v>
                </c:pt>
                <c:pt idx="17">
                  <c:v>159.19946926138877</c:v>
                </c:pt>
                <c:pt idx="18">
                  <c:v>163.42211055276383</c:v>
                </c:pt>
                <c:pt idx="19">
                  <c:v>178.12649164677805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4E-044A-B1A1-7C7C9FC5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23007"/>
        <c:axId val="69706351"/>
      </c:barChart>
      <c:catAx>
        <c:axId val="7282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Sequence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706351"/>
        <c:crosses val="autoZero"/>
        <c:auto val="1"/>
        <c:lblAlgn val="ctr"/>
        <c:lblOffset val="100"/>
        <c:noMultiLvlLbl val="0"/>
      </c:catAx>
      <c:valAx>
        <c:axId val="697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Double max plus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s</a:t>
                </a:r>
                <a:r>
                  <a:rPr lang="en-US" sz="1800">
                    <a:solidFill>
                      <a:schemeClr val="tx1"/>
                    </a:solidFill>
                  </a:rPr>
                  <a:t>peed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up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82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197679953218283E-2"/>
          <c:y val="2.2408963585434174E-2"/>
          <c:w val="0.91082398378959106"/>
          <c:h val="0.10913474051037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paper_multi_core_results!$B$50</c:f>
              <c:strCache>
                <c:ptCount val="1"/>
                <c:pt idx="0">
                  <c:v>6 threads (32x4xN)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paper_multi_core_results!$C$49:$Q$49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paper_multi_core_results!$C$50:$Q$50</c:f>
              <c:numCache>
                <c:formatCode>General</c:formatCode>
                <c:ptCount val="15"/>
                <c:pt idx="0">
                  <c:v>74.237212706976734</c:v>
                </c:pt>
                <c:pt idx="1">
                  <c:v>75.260396796296291</c:v>
                </c:pt>
                <c:pt idx="2">
                  <c:v>75.979190139405944</c:v>
                </c:pt>
                <c:pt idx="3">
                  <c:v>93.746227735384608</c:v>
                </c:pt>
                <c:pt idx="4">
                  <c:v>92.630279417910444</c:v>
                </c:pt>
                <c:pt idx="5">
                  <c:v>92.829636679087457</c:v>
                </c:pt>
                <c:pt idx="6">
                  <c:v>99.587274988355475</c:v>
                </c:pt>
                <c:pt idx="7">
                  <c:v>99.925877854152688</c:v>
                </c:pt>
                <c:pt idx="8">
                  <c:v>99.987786935022712</c:v>
                </c:pt>
                <c:pt idx="9">
                  <c:v>103.4679298830805</c:v>
                </c:pt>
                <c:pt idx="10">
                  <c:v>104.65759456450866</c:v>
                </c:pt>
                <c:pt idx="11">
                  <c:v>104.4461144583566</c:v>
                </c:pt>
                <c:pt idx="12">
                  <c:v>107.06786773967811</c:v>
                </c:pt>
                <c:pt idx="13">
                  <c:v>105.30578011790648</c:v>
                </c:pt>
                <c:pt idx="14">
                  <c:v>99.622630440251584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6-7B41-882D-EE62C1951915}"/>
            </c:ext>
          </c:extLst>
        </c:ser>
        <c:ser>
          <c:idx val="1"/>
          <c:order val="1"/>
          <c:tx>
            <c:strRef>
              <c:f>paper_multi_core_results!$B$51</c:f>
              <c:strCache>
                <c:ptCount val="1"/>
                <c:pt idx="0">
                  <c:v>8 threads (16x4xN)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paper_multi_core_results!$C$49:$Q$49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paper_multi_core_results!$C$51:$Q$51</c:f>
              <c:numCache>
                <c:formatCode>General</c:formatCode>
                <c:ptCount val="15"/>
                <c:pt idx="0">
                  <c:v>73.103820146564885</c:v>
                </c:pt>
                <c:pt idx="1">
                  <c:v>74.951952547131157</c:v>
                </c:pt>
                <c:pt idx="2">
                  <c:v>75.530494134645664</c:v>
                </c:pt>
                <c:pt idx="3">
                  <c:v>91.977430985660376</c:v>
                </c:pt>
                <c:pt idx="4">
                  <c:v>94.033768499999994</c:v>
                </c:pt>
                <c:pt idx="5">
                  <c:v>93.496197019052175</c:v>
                </c:pt>
                <c:pt idx="6">
                  <c:v>103.17030922074075</c:v>
                </c:pt>
                <c:pt idx="7">
                  <c:v>105.78800676803976</c:v>
                </c:pt>
                <c:pt idx="8">
                  <c:v>108.19201955640493</c:v>
                </c:pt>
                <c:pt idx="9">
                  <c:v>95.835737270791682</c:v>
                </c:pt>
                <c:pt idx="10">
                  <c:v>101.32295467786089</c:v>
                </c:pt>
                <c:pt idx="11">
                  <c:v>101.50670238002857</c:v>
                </c:pt>
                <c:pt idx="12">
                  <c:v>104.15247311095983</c:v>
                </c:pt>
                <c:pt idx="13">
                  <c:v>105.03163247901612</c:v>
                </c:pt>
                <c:pt idx="14">
                  <c:v>102.66358884382187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6-7B41-882D-EE62C1951915}"/>
            </c:ext>
          </c:extLst>
        </c:ser>
        <c:ser>
          <c:idx val="2"/>
          <c:order val="2"/>
          <c:tx>
            <c:strRef>
              <c:f>paper_multi_core_results!$B$52</c:f>
              <c:strCache>
                <c:ptCount val="1"/>
                <c:pt idx="0">
                  <c:v>10 threads (8x4xN)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paper_multi_core_results!$C$49:$Q$49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paper_multi_core_results!$C$52:$Q$52</c:f>
              <c:numCache>
                <c:formatCode>General</c:formatCode>
                <c:ptCount val="15"/>
                <c:pt idx="0">
                  <c:v>76.004765390476194</c:v>
                </c:pt>
                <c:pt idx="1">
                  <c:v>78.659253425806455</c:v>
                </c:pt>
                <c:pt idx="2">
                  <c:v>79.687416449428866</c:v>
                </c:pt>
                <c:pt idx="3">
                  <c:v>88.956274493430641</c:v>
                </c:pt>
                <c:pt idx="4">
                  <c:v>91.268069426470589</c:v>
                </c:pt>
                <c:pt idx="5">
                  <c:v>92.56566614824645</c:v>
                </c:pt>
                <c:pt idx="6">
                  <c:v>106.55294230994535</c:v>
                </c:pt>
                <c:pt idx="7">
                  <c:v>107.89846393912174</c:v>
                </c:pt>
                <c:pt idx="8">
                  <c:v>109.17475869435438</c:v>
                </c:pt>
                <c:pt idx="9">
                  <c:v>103.22702667031432</c:v>
                </c:pt>
                <c:pt idx="10">
                  <c:v>104.21477837087467</c:v>
                </c:pt>
                <c:pt idx="11">
                  <c:v>104.63452735856865</c:v>
                </c:pt>
                <c:pt idx="12">
                  <c:v>104.028545300017</c:v>
                </c:pt>
                <c:pt idx="13">
                  <c:v>105.16852764044944</c:v>
                </c:pt>
                <c:pt idx="14">
                  <c:v>102.68505759933083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56-7B41-882D-EE62C1951915}"/>
            </c:ext>
          </c:extLst>
        </c:ser>
        <c:ser>
          <c:idx val="3"/>
          <c:order val="3"/>
          <c:tx>
            <c:strRef>
              <c:f>paper_multi_core_results!$B$53</c:f>
              <c:strCache>
                <c:ptCount val="1"/>
                <c:pt idx="0">
                  <c:v>12 threads (8x4xN)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paper_multi_core_results!$C$49:$Q$49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paper_multi_core_results!$C$53:$Q$53</c:f>
              <c:numCache>
                <c:formatCode>General</c:formatCode>
                <c:ptCount val="15"/>
                <c:pt idx="0">
                  <c:v>77.23064870322581</c:v>
                </c:pt>
                <c:pt idx="1">
                  <c:v>81.281228540000001</c:v>
                </c:pt>
                <c:pt idx="2">
                  <c:v>83.140825613001084</c:v>
                </c:pt>
                <c:pt idx="3">
                  <c:v>93.746227735384608</c:v>
                </c:pt>
                <c:pt idx="4">
                  <c:v>90.734338026315797</c:v>
                </c:pt>
                <c:pt idx="5">
                  <c:v>91.998848597644852</c:v>
                </c:pt>
                <c:pt idx="6">
                  <c:v>103.3343319698993</c:v>
                </c:pt>
                <c:pt idx="7">
                  <c:v>105.90534507650521</c:v>
                </c:pt>
                <c:pt idx="8">
                  <c:v>108.20700460066482</c:v>
                </c:pt>
                <c:pt idx="9">
                  <c:v>103.10699524395349</c:v>
                </c:pt>
                <c:pt idx="10">
                  <c:v>105.62868647508772</c:v>
                </c:pt>
                <c:pt idx="11">
                  <c:v>107.15935854318138</c:v>
                </c:pt>
                <c:pt idx="12">
                  <c:v>103.55328798646362</c:v>
                </c:pt>
                <c:pt idx="13">
                  <c:v>105.88234117647059</c:v>
                </c:pt>
                <c:pt idx="14">
                  <c:v>103.61678527959486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56-7B41-882D-EE62C1951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191007"/>
        <c:axId val="261477535"/>
      </c:barChart>
      <c:catAx>
        <c:axId val="26119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186728395061728"/>
              <c:y val="0.927777777777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477535"/>
        <c:crosses val="autoZero"/>
        <c:auto val="1"/>
        <c:lblAlgn val="ctr"/>
        <c:lblOffset val="100"/>
        <c:noMultiLvlLbl val="0"/>
      </c:catAx>
      <c:valAx>
        <c:axId val="2614775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1.7636701662292215E-2"/>
              <c:y val="0.1703455818022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191007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97572178477694E-2"/>
          <c:y val="0.20567164681337904"/>
          <c:w val="0.90148020559930009"/>
          <c:h val="0.5466253617336294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'Coffee Lake Best Tile'!$A$36</c:f>
              <c:strCache>
                <c:ptCount val="1"/>
                <c:pt idx="0">
                  <c:v>coarse-grain diagonal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'Coffee Lake Best Tile'!$B$8:$P$8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Best Tile'!$B$36:$P$36</c:f>
              <c:numCache>
                <c:formatCode>0.00</c:formatCode>
                <c:ptCount val="15"/>
                <c:pt idx="0">
                  <c:v>40</c:v>
                </c:pt>
                <c:pt idx="1">
                  <c:v>43.684210526315788</c:v>
                </c:pt>
                <c:pt idx="2">
                  <c:v>41.71382376717866</c:v>
                </c:pt>
                <c:pt idx="3">
                  <c:v>39.748953974895393</c:v>
                </c:pt>
                <c:pt idx="4">
                  <c:v>40.156532209512342</c:v>
                </c:pt>
                <c:pt idx="5">
                  <c:v>42.390653085680043</c:v>
                </c:pt>
                <c:pt idx="6">
                  <c:v>22.5564915095601</c:v>
                </c:pt>
                <c:pt idx="7">
                  <c:v>22.20415224913495</c:v>
                </c:pt>
                <c:pt idx="8">
                  <c:v>24.67704918032787</c:v>
                </c:pt>
                <c:pt idx="9">
                  <c:v>23.751879699248121</c:v>
                </c:pt>
                <c:pt idx="10">
                  <c:v>25.314341846758349</c:v>
                </c:pt>
                <c:pt idx="11">
                  <c:v>28.985941893158387</c:v>
                </c:pt>
                <c:pt idx="12">
                  <c:v>21.56766917293233</c:v>
                </c:pt>
                <c:pt idx="13">
                  <c:v>24.042490118577074</c:v>
                </c:pt>
                <c:pt idx="14">
                  <c:v>27.710103871576958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5-3741-86CB-EF6695874922}"/>
            </c:ext>
          </c:extLst>
        </c:ser>
        <c:ser>
          <c:idx val="0"/>
          <c:order val="1"/>
          <c:tx>
            <c:strRef>
              <c:f>'Coffee Lake Best Tile'!$A$34</c:f>
              <c:strCache>
                <c:ptCount val="1"/>
                <c:pt idx="0">
                  <c:v>fine-grain bottom up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'Coffee Lake Best Tile'!$B$8:$P$8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Best Tile'!$B$34:$P$34</c:f>
              <c:numCache>
                <c:formatCode>0.00</c:formatCode>
                <c:ptCount val="15"/>
                <c:pt idx="0">
                  <c:v>63.063063063063055</c:v>
                </c:pt>
                <c:pt idx="1">
                  <c:v>59.855769230769226</c:v>
                </c:pt>
                <c:pt idx="2">
                  <c:v>48.817407757805107</c:v>
                </c:pt>
                <c:pt idx="3">
                  <c:v>67.857142857142861</c:v>
                </c:pt>
                <c:pt idx="4">
                  <c:v>62.687969924812023</c:v>
                </c:pt>
                <c:pt idx="5">
                  <c:v>63.396057347670251</c:v>
                </c:pt>
                <c:pt idx="6">
                  <c:v>88.370874803562074</c:v>
                </c:pt>
                <c:pt idx="7">
                  <c:v>87.976418974499595</c:v>
                </c:pt>
                <c:pt idx="8">
                  <c:v>98.411349372384933</c:v>
                </c:pt>
                <c:pt idx="9">
                  <c:v>88.462615513861664</c:v>
                </c:pt>
                <c:pt idx="10">
                  <c:v>94.742647058823536</c:v>
                </c:pt>
                <c:pt idx="11">
                  <c:v>108.13986013986013</c:v>
                </c:pt>
                <c:pt idx="12">
                  <c:v>80.802816901408448</c:v>
                </c:pt>
                <c:pt idx="13">
                  <c:v>89.782287822878232</c:v>
                </c:pt>
                <c:pt idx="14">
                  <c:v>103.14586994727593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5-3741-86CB-EF6695874922}"/>
            </c:ext>
          </c:extLst>
        </c:ser>
        <c:ser>
          <c:idx val="1"/>
          <c:order val="2"/>
          <c:tx>
            <c:strRef>
              <c:f>'Coffee Lake Best Tile'!$A$35</c:f>
              <c:strCache>
                <c:ptCount val="1"/>
                <c:pt idx="0">
                  <c:v>fine-grain diagonal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'Coffee Lake Best Tile'!$B$8:$P$8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Best Tile'!$B$35:$P$35</c:f>
              <c:numCache>
                <c:formatCode>0.00</c:formatCode>
                <c:ptCount val="15"/>
                <c:pt idx="0">
                  <c:v>60.344827586206904</c:v>
                </c:pt>
                <c:pt idx="1">
                  <c:v>56.719817767653765</c:v>
                </c:pt>
                <c:pt idx="2">
                  <c:v>47.296058661778183</c:v>
                </c:pt>
                <c:pt idx="3">
                  <c:v>67.857142857142861</c:v>
                </c:pt>
                <c:pt idx="4">
                  <c:v>61.136571952337306</c:v>
                </c:pt>
                <c:pt idx="5">
                  <c:v>62.088635366388772</c:v>
                </c:pt>
                <c:pt idx="6">
                  <c:v>87.318840579710141</c:v>
                </c:pt>
                <c:pt idx="7">
                  <c:v>86.84531059683313</c:v>
                </c:pt>
                <c:pt idx="8">
                  <c:v>97.430420711974108</c:v>
                </c:pt>
                <c:pt idx="9">
                  <c:v>87.774381772714634</c:v>
                </c:pt>
                <c:pt idx="10">
                  <c:v>93.845593590677339</c:v>
                </c:pt>
                <c:pt idx="11">
                  <c:v>107.50086896072298</c:v>
                </c:pt>
                <c:pt idx="12">
                  <c:v>80.125698324022352</c:v>
                </c:pt>
                <c:pt idx="13">
                  <c:v>89.124542124542131</c:v>
                </c:pt>
                <c:pt idx="14">
                  <c:v>102.60489510489511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5-3741-86CB-EF6695874922}"/>
            </c:ext>
          </c:extLst>
        </c:ser>
        <c:ser>
          <c:idx val="3"/>
          <c:order val="3"/>
          <c:tx>
            <c:strRef>
              <c:f>'Coffee Lake Best Tile'!$A$37</c:f>
              <c:strCache>
                <c:ptCount val="1"/>
                <c:pt idx="0">
                  <c:v>fine-grain diagonal [LT]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'Coffee Lake Best Tile'!$B$8:$P$8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Best Tile'!$B$37:$P$37</c:f>
              <c:numCache>
                <c:formatCode>0.00</c:formatCode>
                <c:ptCount val="15"/>
                <c:pt idx="0">
                  <c:v>73.684210526315795</c:v>
                </c:pt>
                <c:pt idx="1">
                  <c:v>70.33898305084746</c:v>
                </c:pt>
                <c:pt idx="2">
                  <c:v>70.68493150684931</c:v>
                </c:pt>
                <c:pt idx="3">
                  <c:v>106.14525139664805</c:v>
                </c:pt>
                <c:pt idx="4">
                  <c:v>100.45180722891567</c:v>
                </c:pt>
                <c:pt idx="5">
                  <c:v>102.9839883551674</c:v>
                </c:pt>
                <c:pt idx="6">
                  <c:v>141.64567590260285</c:v>
                </c:pt>
                <c:pt idx="7">
                  <c:v>145.37834164023562</c:v>
                </c:pt>
                <c:pt idx="8">
                  <c:v>163.79760609357996</c:v>
                </c:pt>
                <c:pt idx="9">
                  <c:v>153.34951456310679</c:v>
                </c:pt>
                <c:pt idx="10">
                  <c:v>165.83011583011583</c:v>
                </c:pt>
                <c:pt idx="11">
                  <c:v>191.25595201286251</c:v>
                </c:pt>
                <c:pt idx="12">
                  <c:v>170.69324605772093</c:v>
                </c:pt>
                <c:pt idx="13">
                  <c:v>193.10317460317461</c:v>
                </c:pt>
                <c:pt idx="14">
                  <c:v>223.15589353612168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75-3741-86CB-EF6695874922}"/>
            </c:ext>
          </c:extLst>
        </c:ser>
        <c:ser>
          <c:idx val="4"/>
          <c:order val="4"/>
          <c:tx>
            <c:strRef>
              <c:f>'Coffee Lake Best Tile'!$A$38</c:f>
              <c:strCache>
                <c:ptCount val="1"/>
                <c:pt idx="0">
                  <c:v>fine-grain diagonal [MPT + RT]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'Coffee Lake Best Tile'!$B$38:$P$38</c:f>
              <c:numCache>
                <c:formatCode>0.00</c:formatCode>
                <c:ptCount val="15"/>
                <c:pt idx="0">
                  <c:v>150.86206896551724</c:v>
                </c:pt>
                <c:pt idx="1">
                  <c:v>150.18094089264176</c:v>
                </c:pt>
                <c:pt idx="2">
                  <c:v>148.105625717566</c:v>
                </c:pt>
                <c:pt idx="3">
                  <c:v>191.91919191919192</c:v>
                </c:pt>
                <c:pt idx="4">
                  <c:v>182.53968253968253</c:v>
                </c:pt>
                <c:pt idx="5">
                  <c:v>186.08627038400843</c:v>
                </c:pt>
                <c:pt idx="6">
                  <c:v>290.46143250688704</c:v>
                </c:pt>
                <c:pt idx="7">
                  <c:v>278.2982045277127</c:v>
                </c:pt>
                <c:pt idx="8">
                  <c:v>298.48112309644671</c:v>
                </c:pt>
                <c:pt idx="9">
                  <c:v>306.22334238076775</c:v>
                </c:pt>
                <c:pt idx="10">
                  <c:v>302.96261462497063</c:v>
                </c:pt>
                <c:pt idx="11">
                  <c:v>343.93487834171077</c:v>
                </c:pt>
                <c:pt idx="12">
                  <c:v>321.94163860830525</c:v>
                </c:pt>
                <c:pt idx="13">
                  <c:v>343.8038716970467</c:v>
                </c:pt>
                <c:pt idx="14">
                  <c:v>394.0072056750285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D6-054A-BC8E-9A6F2A1F4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678752"/>
        <c:axId val="1330662416"/>
      </c:barChart>
      <c:catAx>
        <c:axId val="133067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8316827584051991"/>
              <c:y val="0.86883833030486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662416"/>
        <c:crosses val="autoZero"/>
        <c:auto val="1"/>
        <c:lblAlgn val="ctr"/>
        <c:lblOffset val="100"/>
        <c:noMultiLvlLbl val="0"/>
      </c:catAx>
      <c:valAx>
        <c:axId val="133066241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 i="0" baseline="0">
                    <a:effectLst/>
                  </a:rPr>
                  <a:t>Speedup</a:t>
                </a:r>
              </a:p>
              <a:p>
                <a:pPr>
                  <a:defRPr sz="1400"/>
                </a:pPr>
                <a:r>
                  <a:rPr lang="en-US" sz="1400" b="0" i="0" baseline="0">
                    <a:effectLst/>
                  </a:rPr>
                  <a:t> (Over original version)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318710161229848E-3"/>
              <c:y val="0.13547387105457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67875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665901137357835E-2"/>
          <c:y val="5.7079043004239854E-2"/>
          <c:w val="0.8587864798150231"/>
          <c:h val="8.7195100612423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468035245594301E-2"/>
          <c:y val="0.2136493652579142"/>
          <c:w val="0.90708492404358543"/>
          <c:h val="0.58860017497812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'Broadwell Best Tile'!$A$22</c:f>
              <c:strCache>
                <c:ptCount val="1"/>
                <c:pt idx="0">
                  <c:v>base schedule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Tile'!$B$22:$P$22</c:f>
              <c:numCache>
                <c:formatCode>0.00</c:formatCode>
                <c:ptCount val="15"/>
                <c:pt idx="0">
                  <c:v>0.79805003659999996</c:v>
                </c:pt>
                <c:pt idx="1">
                  <c:v>0.88778040881067966</c:v>
                </c:pt>
                <c:pt idx="2">
                  <c:v>0.93698390770207574</c:v>
                </c:pt>
                <c:pt idx="3">
                  <c:v>0.76168810035000001</c:v>
                </c:pt>
                <c:pt idx="4">
                  <c:v>0.87084593840037416</c:v>
                </c:pt>
                <c:pt idx="5">
                  <c:v>0.90381099293290146</c:v>
                </c:pt>
                <c:pt idx="6">
                  <c:v>0.73776725095421869</c:v>
                </c:pt>
                <c:pt idx="7">
                  <c:v>0.80278922889619486</c:v>
                </c:pt>
                <c:pt idx="8">
                  <c:v>0.76327934465028568</c:v>
                </c:pt>
                <c:pt idx="9">
                  <c:v>0.7301112878534376</c:v>
                </c:pt>
                <c:pt idx="10">
                  <c:v>0.76861725052085106</c:v>
                </c:pt>
                <c:pt idx="11">
                  <c:v>0.73020776061475223</c:v>
                </c:pt>
                <c:pt idx="12">
                  <c:v>0.71890042523199815</c:v>
                </c:pt>
                <c:pt idx="13">
                  <c:v>0.71953498969896379</c:v>
                </c:pt>
                <c:pt idx="14">
                  <c:v>0.65792181341193812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3-4D4A-8AFA-0A96A2E1070C}"/>
            </c:ext>
          </c:extLst>
        </c:ser>
        <c:ser>
          <c:idx val="1"/>
          <c:order val="1"/>
          <c:tx>
            <c:strRef>
              <c:f>'Broadwell Best Tile'!$A$23</c:f>
              <c:strCache>
                <c:ptCount val="1"/>
                <c:pt idx="0">
                  <c:v>coarse-grain diagonal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Tile'!$B$23:$P$23</c:f>
              <c:numCache>
                <c:formatCode>0.00</c:formatCode>
                <c:ptCount val="15"/>
                <c:pt idx="0">
                  <c:v>36.833078612307688</c:v>
                </c:pt>
                <c:pt idx="1">
                  <c:v>42.090394525891831</c:v>
                </c:pt>
                <c:pt idx="2">
                  <c:v>44.486366400463766</c:v>
                </c:pt>
                <c:pt idx="3">
                  <c:v>37.965762011214949</c:v>
                </c:pt>
                <c:pt idx="4">
                  <c:v>42.219242999999999</c:v>
                </c:pt>
                <c:pt idx="5">
                  <c:v>44.238630933816538</c:v>
                </c:pt>
                <c:pt idx="6">
                  <c:v>16.380366635349461</c:v>
                </c:pt>
                <c:pt idx="7">
                  <c:v>16.592348616397459</c:v>
                </c:pt>
                <c:pt idx="8">
                  <c:v>17.095286066013127</c:v>
                </c:pt>
                <c:pt idx="9">
                  <c:v>15.029155238949151</c:v>
                </c:pt>
                <c:pt idx="10">
                  <c:v>15.017380986641982</c:v>
                </c:pt>
                <c:pt idx="11">
                  <c:v>15.009440571613858</c:v>
                </c:pt>
                <c:pt idx="12">
                  <c:v>14.166665092592593</c:v>
                </c:pt>
                <c:pt idx="13">
                  <c:v>14.47124143475572</c:v>
                </c:pt>
                <c:pt idx="14">
                  <c:v>14.5149259663021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3-4D4A-8AFA-0A96A2E1070C}"/>
            </c:ext>
          </c:extLst>
        </c:ser>
        <c:ser>
          <c:idx val="2"/>
          <c:order val="2"/>
          <c:tx>
            <c:strRef>
              <c:f>'Broadwell Best Tile'!$A$24</c:f>
              <c:strCache>
                <c:ptCount val="1"/>
                <c:pt idx="0">
                  <c:v>fine-grain bottom up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Tile'!$B$24:$P$24</c:f>
              <c:numCache>
                <c:formatCode>0.00</c:formatCode>
                <c:ptCount val="15"/>
                <c:pt idx="0">
                  <c:v>61.784518962580641</c:v>
                </c:pt>
                <c:pt idx="1">
                  <c:v>63.063022143103453</c:v>
                </c:pt>
                <c:pt idx="2">
                  <c:v>63.315991782838289</c:v>
                </c:pt>
                <c:pt idx="3">
                  <c:v>62.65814707249357</c:v>
                </c:pt>
                <c:pt idx="4">
                  <c:v>63.328864500000002</c:v>
                </c:pt>
                <c:pt idx="5">
                  <c:v>63.516603438308948</c:v>
                </c:pt>
                <c:pt idx="6">
                  <c:v>72.165760335751287</c:v>
                </c:pt>
                <c:pt idx="7">
                  <c:v>73.050276375380079</c:v>
                </c:pt>
                <c:pt idx="8">
                  <c:v>72.864630965939185</c:v>
                </c:pt>
                <c:pt idx="9">
                  <c:v>68.472599158146721</c:v>
                </c:pt>
                <c:pt idx="10">
                  <c:v>68.266876841513806</c:v>
                </c:pt>
                <c:pt idx="11">
                  <c:v>66.205163443764263</c:v>
                </c:pt>
                <c:pt idx="12">
                  <c:v>41.073820939597312</c:v>
                </c:pt>
                <c:pt idx="13">
                  <c:v>40.344823103448277</c:v>
                </c:pt>
                <c:pt idx="14">
                  <c:v>37.08760917220544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3-4D4A-8AFA-0A96A2E1070C}"/>
            </c:ext>
          </c:extLst>
        </c:ser>
        <c:ser>
          <c:idx val="3"/>
          <c:order val="3"/>
          <c:tx>
            <c:strRef>
              <c:f>'Broadwell Best Tile'!$A$25</c:f>
              <c:strCache>
                <c:ptCount val="1"/>
                <c:pt idx="0">
                  <c:v>fine-grain diagonal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Tile'!$B$25:$P$25</c:f>
              <c:numCache>
                <c:formatCode>0.00</c:formatCode>
                <c:ptCount val="15"/>
                <c:pt idx="0">
                  <c:v>50.669843593650796</c:v>
                </c:pt>
                <c:pt idx="1">
                  <c:v>52.252218347142858</c:v>
                </c:pt>
                <c:pt idx="2">
                  <c:v>52.026428502237287</c:v>
                </c:pt>
                <c:pt idx="3">
                  <c:v>61.550553563636363</c:v>
                </c:pt>
                <c:pt idx="4">
                  <c:v>62.103689669779854</c:v>
                </c:pt>
                <c:pt idx="5">
                  <c:v>62.460363150879438</c:v>
                </c:pt>
                <c:pt idx="6">
                  <c:v>73.832595390836801</c:v>
                </c:pt>
                <c:pt idx="7">
                  <c:v>74.104235586766166</c:v>
                </c:pt>
                <c:pt idx="8">
                  <c:v>73.62338719472271</c:v>
                </c:pt>
                <c:pt idx="9">
                  <c:v>69.369854026833551</c:v>
                </c:pt>
                <c:pt idx="10">
                  <c:v>67.693778934789123</c:v>
                </c:pt>
                <c:pt idx="11">
                  <c:v>64.662776235173126</c:v>
                </c:pt>
                <c:pt idx="12">
                  <c:v>41.351346756756755</c:v>
                </c:pt>
                <c:pt idx="13">
                  <c:v>40.909086363636362</c:v>
                </c:pt>
                <c:pt idx="14">
                  <c:v>40.150445252657398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3-4D4A-8AFA-0A96A2E1070C}"/>
            </c:ext>
          </c:extLst>
        </c:ser>
        <c:ser>
          <c:idx val="4"/>
          <c:order val="4"/>
          <c:tx>
            <c:strRef>
              <c:f>'Broadwell Best Tile'!$A$26</c:f>
              <c:strCache>
                <c:ptCount val="1"/>
                <c:pt idx="0">
                  <c:v>fine-grain diagonal (tiled)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7C-AA42-9562-847247C5D84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Tile'!$B$26:$P$26</c:f>
              <c:numCache>
                <c:formatCode>0.00</c:formatCode>
                <c:ptCount val="15"/>
                <c:pt idx="0">
                  <c:v>74.237212706976734</c:v>
                </c:pt>
                <c:pt idx="1">
                  <c:v>75.260396796296291</c:v>
                </c:pt>
                <c:pt idx="2">
                  <c:v>75.979190139405944</c:v>
                </c:pt>
                <c:pt idx="3">
                  <c:v>93.746227735384608</c:v>
                </c:pt>
                <c:pt idx="4">
                  <c:v>92.630279417910444</c:v>
                </c:pt>
                <c:pt idx="5">
                  <c:v>92.829636679087457</c:v>
                </c:pt>
                <c:pt idx="6">
                  <c:v>106.20473008017429</c:v>
                </c:pt>
                <c:pt idx="7">
                  <c:v>106.51424022411327</c:v>
                </c:pt>
                <c:pt idx="8">
                  <c:v>106.50324766093654</c:v>
                </c:pt>
                <c:pt idx="9">
                  <c:v>109.20199003669951</c:v>
                </c:pt>
                <c:pt idx="10">
                  <c:v>109.3424947166933</c:v>
                </c:pt>
                <c:pt idx="11">
                  <c:v>109.4664792266523</c:v>
                </c:pt>
                <c:pt idx="12">
                  <c:v>117.37628154967395</c:v>
                </c:pt>
                <c:pt idx="13">
                  <c:v>117.58792663316584</c:v>
                </c:pt>
                <c:pt idx="14">
                  <c:v>117.19330440095466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3-4D4A-8AFA-0A96A2E10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091488031"/>
        <c:axId val="1091489679"/>
      </c:barChart>
      <c:catAx>
        <c:axId val="109148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6797751696132323"/>
              <c:y val="0.88382355046528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1489679"/>
        <c:crosses val="autoZero"/>
        <c:auto val="1"/>
        <c:lblAlgn val="ctr"/>
        <c:lblOffset val="100"/>
        <c:noMultiLvlLbl val="0"/>
      </c:catAx>
      <c:valAx>
        <c:axId val="1091489679"/>
        <c:scaling>
          <c:orientation val="minMax"/>
          <c:max val="12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GFLOPS</a:t>
                </a:r>
                <a:r>
                  <a:rPr lang="en-US" sz="1600" baseline="0"/>
                  <a:t> </a:t>
                </a:r>
                <a:r>
                  <a:rPr lang="en-US" sz="1600"/>
                  <a:t>(Single-precision)</a:t>
                </a:r>
              </a:p>
            </c:rich>
          </c:tx>
          <c:layout>
            <c:manualLayout>
              <c:xMode val="edge"/>
              <c:yMode val="edge"/>
              <c:x val="2.3220769278840144E-2"/>
              <c:y val="0.17418963254593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1488031"/>
        <c:crosses val="autoZero"/>
        <c:crossBetween val="between"/>
        <c:majorUnit val="30"/>
      </c:valAx>
      <c:spPr>
        <a:noFill/>
        <a:ln w="3175">
          <a:noFill/>
        </a:ln>
        <a:effectLst/>
      </c:spPr>
    </c:plotArea>
    <c:legend>
      <c:legendPos val="tr"/>
      <c:layout>
        <c:manualLayout>
          <c:xMode val="edge"/>
          <c:yMode val="edge"/>
          <c:x val="7.4890539250775476E-2"/>
          <c:y val="2.5789224263633708E-2"/>
          <c:w val="0.92121016875902573"/>
          <c:h val="0.14147843801501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70058667347928E-2"/>
          <c:y val="0.15263642825896762"/>
          <c:w val="0.90568370726544467"/>
          <c:h val="0.65986357174103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'Broadwell Best Tile'!$A$30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Tile'!$B$30:$P$30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6A94-7742-B35F-52109F16C560}"/>
            </c:ext>
          </c:extLst>
        </c:ser>
        <c:ser>
          <c:idx val="3"/>
          <c:order val="1"/>
          <c:tx>
            <c:strRef>
              <c:f>'Broadwell Best Tile'!$A$33</c:f>
              <c:strCache>
                <c:ptCount val="1"/>
                <c:pt idx="0">
                  <c:v>coarse-grain diagonal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Tile'!$B$33:$P$33</c:f>
              <c:numCache>
                <c:formatCode>0.00</c:formatCode>
                <c:ptCount val="15"/>
                <c:pt idx="0">
                  <c:v>46.153846153846153</c:v>
                </c:pt>
                <c:pt idx="1">
                  <c:v>47.410817031070195</c:v>
                </c:pt>
                <c:pt idx="2">
                  <c:v>47.478260869565219</c:v>
                </c:pt>
                <c:pt idx="3">
                  <c:v>49.844236760124609</c:v>
                </c:pt>
                <c:pt idx="4">
                  <c:v>48.480725623582764</c:v>
                </c:pt>
                <c:pt idx="5">
                  <c:v>48.946772366930922</c:v>
                </c:pt>
                <c:pt idx="6">
                  <c:v>22.202620967741936</c:v>
                </c:pt>
                <c:pt idx="7">
                  <c:v>20.668374735434998</c:v>
                </c:pt>
                <c:pt idx="8">
                  <c:v>22.397155361050327</c:v>
                </c:pt>
                <c:pt idx="9">
                  <c:v>20.584745762711865</c:v>
                </c:pt>
                <c:pt idx="10">
                  <c:v>19.538178432068108</c:v>
                </c:pt>
                <c:pt idx="11">
                  <c:v>20.555027460920996</c:v>
                </c:pt>
                <c:pt idx="12">
                  <c:v>19.706018518518519</c:v>
                </c:pt>
                <c:pt idx="13">
                  <c:v>20.111935683364255</c:v>
                </c:pt>
                <c:pt idx="14">
                  <c:v>22.061779485663614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94-7742-B35F-52109F16C560}"/>
            </c:ext>
          </c:extLst>
        </c:ser>
        <c:ser>
          <c:idx val="1"/>
          <c:order val="2"/>
          <c:tx>
            <c:strRef>
              <c:f>'Broadwell Best Tile'!$A$31</c:f>
              <c:strCache>
                <c:ptCount val="1"/>
                <c:pt idx="0">
                  <c:v>fine-grain bottom up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Tile'!$B$31:$P$31</c:f>
              <c:numCache>
                <c:formatCode>0.00</c:formatCode>
                <c:ptCount val="15"/>
                <c:pt idx="0">
                  <c:v>77.41935483870968</c:v>
                </c:pt>
                <c:pt idx="1">
                  <c:v>71.034482758620697</c:v>
                </c:pt>
                <c:pt idx="2">
                  <c:v>67.574257425742573</c:v>
                </c:pt>
                <c:pt idx="3">
                  <c:v>82.26221079691517</c:v>
                </c:pt>
                <c:pt idx="4">
                  <c:v>72.721088435374156</c:v>
                </c:pt>
                <c:pt idx="5">
                  <c:v>70.276422764227647</c:v>
                </c:pt>
                <c:pt idx="6">
                  <c:v>97.816432272390827</c:v>
                </c:pt>
                <c:pt idx="7">
                  <c:v>90.995586071603725</c:v>
                </c:pt>
                <c:pt idx="8">
                  <c:v>95.462600261145312</c:v>
                </c:pt>
                <c:pt idx="9">
                  <c:v>93.78378378378379</c:v>
                </c:pt>
                <c:pt idx="10">
                  <c:v>88.817778673654502</c:v>
                </c:pt>
                <c:pt idx="11">
                  <c:v>90.666200791986952</c:v>
                </c:pt>
                <c:pt idx="12">
                  <c:v>57.134228187919462</c:v>
                </c:pt>
                <c:pt idx="13">
                  <c:v>56.070689655172416</c:v>
                </c:pt>
                <c:pt idx="14">
                  <c:v>56.370845921450154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4-7742-B35F-52109F16C560}"/>
            </c:ext>
          </c:extLst>
        </c:ser>
        <c:ser>
          <c:idx val="2"/>
          <c:order val="3"/>
          <c:tx>
            <c:strRef>
              <c:f>'Broadwell Best Tile'!$A$32</c:f>
              <c:strCache>
                <c:ptCount val="1"/>
                <c:pt idx="0">
                  <c:v>fine-grain diagonal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Tile'!$B$32:$P$32</c:f>
              <c:numCache>
                <c:formatCode>0.00</c:formatCode>
                <c:ptCount val="15"/>
                <c:pt idx="0">
                  <c:v>63.492063492063494</c:v>
                </c:pt>
                <c:pt idx="1">
                  <c:v>58.857142857142854</c:v>
                </c:pt>
                <c:pt idx="2">
                  <c:v>55.525423728813557</c:v>
                </c:pt>
                <c:pt idx="3">
                  <c:v>80.808080808080803</c:v>
                </c:pt>
                <c:pt idx="4">
                  <c:v>71.314209472981986</c:v>
                </c:pt>
                <c:pt idx="5">
                  <c:v>69.10777102654302</c:v>
                </c:pt>
                <c:pt idx="6">
                  <c:v>100.07572889057175</c:v>
                </c:pt>
                <c:pt idx="7">
                  <c:v>92.308457711442784</c:v>
                </c:pt>
                <c:pt idx="8">
                  <c:v>96.456674362719696</c:v>
                </c:pt>
                <c:pt idx="9">
                  <c:v>95.012712693135143</c:v>
                </c:pt>
                <c:pt idx="10">
                  <c:v>88.072156705976411</c:v>
                </c:pt>
                <c:pt idx="11">
                  <c:v>88.553942758338252</c:v>
                </c:pt>
                <c:pt idx="12">
                  <c:v>57.520270270270274</c:v>
                </c:pt>
                <c:pt idx="13">
                  <c:v>56.854895104895107</c:v>
                </c:pt>
                <c:pt idx="14">
                  <c:v>61.026165167620604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94-7742-B35F-52109F16C560}"/>
            </c:ext>
          </c:extLst>
        </c:ser>
        <c:ser>
          <c:idx val="4"/>
          <c:order val="4"/>
          <c:tx>
            <c:strRef>
              <c:f>'Broadwell Best Tile'!$A$34</c:f>
              <c:strCache>
                <c:ptCount val="1"/>
                <c:pt idx="0">
                  <c:v>fine-grain diagonal (tiled)</c:v>
                </c:pt>
              </c:strCache>
            </c:strRef>
          </c:tx>
          <c:spPr>
            <a:solidFill>
              <a:srgbClr val="020301"/>
            </a:solidFill>
            <a:ln>
              <a:noFill/>
            </a:ln>
            <a:effectLst/>
          </c:spPr>
          <c:invertIfNegative val="0"/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7E-5A43-A259-CF06494A0DC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Tile'!$B$34:$P$34</c:f>
              <c:numCache>
                <c:formatCode>0.00</c:formatCode>
                <c:ptCount val="15"/>
                <c:pt idx="0">
                  <c:v>93.023255813953483</c:v>
                </c:pt>
                <c:pt idx="1">
                  <c:v>84.773662551440324</c:v>
                </c:pt>
                <c:pt idx="2">
                  <c:v>81.089108910891099</c:v>
                </c:pt>
                <c:pt idx="3">
                  <c:v>123.07692307692307</c:v>
                </c:pt>
                <c:pt idx="4">
                  <c:v>106.3681592039801</c:v>
                </c:pt>
                <c:pt idx="5">
                  <c:v>102.70912547528518</c:v>
                </c:pt>
                <c:pt idx="6">
                  <c:v>143.95424836601308</c:v>
                </c:pt>
                <c:pt idx="7">
                  <c:v>132.68020594965674</c:v>
                </c:pt>
                <c:pt idx="8">
                  <c:v>139.53377411219412</c:v>
                </c:pt>
                <c:pt idx="9">
                  <c:v>149.56896551724139</c:v>
                </c:pt>
                <c:pt idx="10">
                  <c:v>142.25870502203495</c:v>
                </c:pt>
                <c:pt idx="11">
                  <c:v>149.91141580650131</c:v>
                </c:pt>
                <c:pt idx="12">
                  <c:v>163.27196010740315</c:v>
                </c:pt>
                <c:pt idx="13">
                  <c:v>163.42211055276383</c:v>
                </c:pt>
                <c:pt idx="14">
                  <c:v>178.12649164677805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94-7742-B35F-52109F16C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015226495"/>
        <c:axId val="1019697039"/>
      </c:barChart>
      <c:catAx>
        <c:axId val="101522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341064406346656"/>
              <c:y val="0.89447916666666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9697039"/>
        <c:crosses val="autoZero"/>
        <c:auto val="1"/>
        <c:lblAlgn val="ctr"/>
        <c:lblOffset val="100"/>
        <c:noMultiLvlLbl val="0"/>
      </c:catAx>
      <c:valAx>
        <c:axId val="1019697039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 i="0" baseline="0">
                    <a:effectLst/>
                  </a:rPr>
                  <a:t>Speedup (Over original version)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8865298087739034E-2"/>
              <c:y val="0.11246527777777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5226495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8.0685030246074402E-2"/>
          <c:y val="4.5138888888888888E-2"/>
          <c:w val="0.83862984826780773"/>
          <c:h val="8.1728455818022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888717035370576E-2"/>
          <c:y val="0.12899581996694859"/>
          <c:w val="0.91319858455193104"/>
          <c:h val="0.69908549625741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'Coffee Lake multi_core_results '!$B$51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rgbClr val="000201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'!$C$51:$Q$51</c:f>
              <c:numCache>
                <c:formatCode>General</c:formatCode>
                <c:ptCount val="15"/>
                <c:pt idx="0">
                  <c:v>100.80632041263158</c:v>
                </c:pt>
                <c:pt idx="1">
                  <c:v>103.32359560169492</c:v>
                </c:pt>
                <c:pt idx="2">
                  <c:v>105.12189320657535</c:v>
                </c:pt>
                <c:pt idx="3">
                  <c:v>136.16770509050278</c:v>
                </c:pt>
                <c:pt idx="4">
                  <c:v>140.20095002259038</c:v>
                </c:pt>
                <c:pt idx="5">
                  <c:v>142.14960376477438</c:v>
                </c:pt>
                <c:pt idx="6">
                  <c:v>163.7211456147775</c:v>
                </c:pt>
                <c:pt idx="7">
                  <c:v>168.72396185931126</c:v>
                </c:pt>
                <c:pt idx="8">
                  <c:v>170.02275804500542</c:v>
                </c:pt>
                <c:pt idx="9">
                  <c:v>172.17867166951453</c:v>
                </c:pt>
                <c:pt idx="10">
                  <c:v>174.34850759884168</c:v>
                </c:pt>
                <c:pt idx="11">
                  <c:v>175.75831220337639</c:v>
                </c:pt>
                <c:pt idx="12">
                  <c:v>182.08864385599523</c:v>
                </c:pt>
                <c:pt idx="13">
                  <c:v>185.71426507936508</c:v>
                </c:pt>
                <c:pt idx="14">
                  <c:v>186.70720358935361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E-E948-8ADE-6AD00675FA18}"/>
            </c:ext>
          </c:extLst>
        </c:ser>
        <c:ser>
          <c:idx val="4"/>
          <c:order val="1"/>
          <c:tx>
            <c:strRef>
              <c:f>'Coffee Lake multi_core_results '!$B$52</c:f>
              <c:strCache>
                <c:ptCount val="1"/>
                <c:pt idx="0">
                  <c:v>10 threads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'Coffee Lake multi_core_results '!$C$52:$Q$52</c:f>
              <c:numCache>
                <c:formatCode>General</c:formatCode>
                <c:ptCount val="15"/>
                <c:pt idx="0">
                  <c:v>100.80632041263158</c:v>
                </c:pt>
                <c:pt idx="1">
                  <c:v>112.54323951692308</c:v>
                </c:pt>
                <c:pt idx="2">
                  <c:v>101.5065900010582</c:v>
                </c:pt>
                <c:pt idx="3">
                  <c:v>128.28431163789475</c:v>
                </c:pt>
                <c:pt idx="4">
                  <c:v>132.42308793029872</c:v>
                </c:pt>
                <c:pt idx="5">
                  <c:v>134.23612066859107</c:v>
                </c:pt>
                <c:pt idx="6">
                  <c:v>160.22340544552176</c:v>
                </c:pt>
                <c:pt idx="7">
                  <c:v>165.64670098910142</c:v>
                </c:pt>
                <c:pt idx="8">
                  <c:v>167.8132473884223</c:v>
                </c:pt>
                <c:pt idx="9">
                  <c:v>162.03200714444949</c:v>
                </c:pt>
                <c:pt idx="10">
                  <c:v>165.20584195646342</c:v>
                </c:pt>
                <c:pt idx="11">
                  <c:v>166.14179380609107</c:v>
                </c:pt>
                <c:pt idx="12">
                  <c:v>174.85712342857141</c:v>
                </c:pt>
                <c:pt idx="13">
                  <c:v>175.93983007518798</c:v>
                </c:pt>
                <c:pt idx="14">
                  <c:v>177.27073842599279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5E-E948-8ADE-6AD00675FA18}"/>
            </c:ext>
          </c:extLst>
        </c:ser>
        <c:ser>
          <c:idx val="1"/>
          <c:order val="2"/>
          <c:tx>
            <c:strRef>
              <c:f>'Coffee Lake multi_core_results '!$B$53</c:f>
              <c:strCache>
                <c:ptCount val="1"/>
                <c:pt idx="0">
                  <c:v>12 threads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'!$C$53:$Q$53</c:f>
              <c:numCache>
                <c:formatCode>General</c:formatCode>
                <c:ptCount val="15"/>
                <c:pt idx="0">
                  <c:v>91.205718468571419</c:v>
                </c:pt>
                <c:pt idx="1">
                  <c:v>96.254086428947375</c:v>
                </c:pt>
                <c:pt idx="2">
                  <c:v>86.710714170395477</c:v>
                </c:pt>
                <c:pt idx="3">
                  <c:v>121.87009605599999</c:v>
                </c:pt>
                <c:pt idx="4">
                  <c:v>122.49135633552632</c:v>
                </c:pt>
                <c:pt idx="5">
                  <c:v>131.08292320322147</c:v>
                </c:pt>
                <c:pt idx="6">
                  <c:v>147.83311935344958</c:v>
                </c:pt>
                <c:pt idx="7">
                  <c:v>154.83317414698544</c:v>
                </c:pt>
                <c:pt idx="8">
                  <c:v>159.27718108395516</c:v>
                </c:pt>
                <c:pt idx="9">
                  <c:v>157.6391393952</c:v>
                </c:pt>
                <c:pt idx="10">
                  <c:v>162.82306538978364</c:v>
                </c:pt>
                <c:pt idx="11">
                  <c:v>164.66904209969871</c:v>
                </c:pt>
                <c:pt idx="12">
                  <c:v>166.75747465940054</c:v>
                </c:pt>
                <c:pt idx="13">
                  <c:v>172.0588044117647</c:v>
                </c:pt>
                <c:pt idx="14">
                  <c:v>173.51234821201413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E-E948-8ADE-6AD00675FA18}"/>
            </c:ext>
          </c:extLst>
        </c:ser>
        <c:ser>
          <c:idx val="2"/>
          <c:order val="3"/>
          <c:tx>
            <c:strRef>
              <c:f>'Coffee Lake multi_core_results '!$B$54</c:f>
              <c:strCache>
                <c:ptCount val="1"/>
                <c:pt idx="0">
                  <c:v>14 threads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'!$C$54:$Q$54</c:f>
              <c:numCache>
                <c:formatCode>General</c:formatCode>
                <c:ptCount val="15"/>
                <c:pt idx="0">
                  <c:v>84.748676453097346</c:v>
                </c:pt>
                <c:pt idx="1">
                  <c:v>83.128529188636364</c:v>
                </c:pt>
                <c:pt idx="2">
                  <c:v>84.982261396234776</c:v>
                </c:pt>
                <c:pt idx="3">
                  <c:v>113.89728603364485</c:v>
                </c:pt>
                <c:pt idx="4">
                  <c:v>125.80193353378378</c:v>
                </c:pt>
                <c:pt idx="5">
                  <c:v>125.20099716205129</c:v>
                </c:pt>
                <c:pt idx="6">
                  <c:v>144.43843290903703</c:v>
                </c:pt>
                <c:pt idx="7">
                  <c:v>154.83317414698544</c:v>
                </c:pt>
                <c:pt idx="8">
                  <c:v>158.63037019630457</c:v>
                </c:pt>
                <c:pt idx="9">
                  <c:v>153.54461629402596</c:v>
                </c:pt>
                <c:pt idx="10">
                  <c:v>156.43047390796767</c:v>
                </c:pt>
                <c:pt idx="11">
                  <c:v>159.80813419402867</c:v>
                </c:pt>
                <c:pt idx="12">
                  <c:v>164.16307188841202</c:v>
                </c:pt>
                <c:pt idx="13">
                  <c:v>169.56519855072463</c:v>
                </c:pt>
                <c:pt idx="14">
                  <c:v>171.0940576445993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E-E948-8ADE-6AD00675FA18}"/>
            </c:ext>
          </c:extLst>
        </c:ser>
        <c:ser>
          <c:idx val="3"/>
          <c:order val="4"/>
          <c:tx>
            <c:strRef>
              <c:f>'Coffee Lake multi_core_results '!$B$55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'!$C$55:$Q$55</c:f>
              <c:numCache>
                <c:formatCode>General</c:formatCode>
                <c:ptCount val="15"/>
                <c:pt idx="0">
                  <c:v>81.157630840677967</c:v>
                </c:pt>
                <c:pt idx="1">
                  <c:v>89.868680203931206</c:v>
                </c:pt>
                <c:pt idx="2">
                  <c:v>78.706648246974353</c:v>
                </c:pt>
                <c:pt idx="3">
                  <c:v>108.328974272</c:v>
                </c:pt>
                <c:pt idx="4">
                  <c:v>117.83978584177214</c:v>
                </c:pt>
                <c:pt idx="5">
                  <c:v>116.74450422761507</c:v>
                </c:pt>
                <c:pt idx="6">
                  <c:v>145.51633166208953</c:v>
                </c:pt>
                <c:pt idx="7">
                  <c:v>154.22397342037689</c:v>
                </c:pt>
                <c:pt idx="8">
                  <c:v>159.11498436187372</c:v>
                </c:pt>
                <c:pt idx="9">
                  <c:v>145.602653382266</c:v>
                </c:pt>
                <c:pt idx="10">
                  <c:v>149.65619797205039</c:v>
                </c:pt>
                <c:pt idx="11">
                  <c:v>151.1801950340851</c:v>
                </c:pt>
                <c:pt idx="12">
                  <c:v>160.41937929226737</c:v>
                </c:pt>
                <c:pt idx="13">
                  <c:v>167.14283857142857</c:v>
                </c:pt>
                <c:pt idx="14">
                  <c:v>168.16436487671234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E-E948-8ADE-6AD00675F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191007"/>
        <c:axId val="261477535"/>
      </c:barChart>
      <c:catAx>
        <c:axId val="26119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673113453230798"/>
              <c:y val="0.906172839506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477535"/>
        <c:crosses val="autoZero"/>
        <c:auto val="1"/>
        <c:lblAlgn val="ctr"/>
        <c:lblOffset val="100"/>
        <c:noMultiLvlLbl val="0"/>
      </c:catAx>
      <c:valAx>
        <c:axId val="2614775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1.7636701662292215E-2"/>
              <c:y val="0.1703455818022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191007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493765127608077"/>
          <c:y val="3.7037037037037035E-2"/>
          <c:w val="0.47012469744783847"/>
          <c:h val="7.266258384368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'Coffee Lake multi_core_results '!$B$60</c:f>
              <c:strCache>
                <c:ptCount val="1"/>
                <c:pt idx="0">
                  <c:v>1 core(Broadwelll)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'!$C$59:$N$59</c:f>
              <c:strCache>
                <c:ptCount val="12"/>
                <c:pt idx="0">
                  <c:v>16 x 750</c:v>
                </c:pt>
                <c:pt idx="1">
                  <c:v>25 x 750</c:v>
                </c:pt>
                <c:pt idx="2">
                  <c:v>32 x 750</c:v>
                </c:pt>
                <c:pt idx="3">
                  <c:v>16 x 1024</c:v>
                </c:pt>
                <c:pt idx="4">
                  <c:v>25 x 1024</c:v>
                </c:pt>
                <c:pt idx="5">
                  <c:v>32 x 1024</c:v>
                </c:pt>
                <c:pt idx="6">
                  <c:v>16 x 2048</c:v>
                </c:pt>
                <c:pt idx="7">
                  <c:v>25 x 2048</c:v>
                </c:pt>
                <c:pt idx="8">
                  <c:v>32 x 2048</c:v>
                </c:pt>
                <c:pt idx="9">
                  <c:v>16 x 2500</c:v>
                </c:pt>
                <c:pt idx="10">
                  <c:v>25 x 2500</c:v>
                </c:pt>
                <c:pt idx="11">
                  <c:v>32 x 2500</c:v>
                </c:pt>
              </c:strCache>
            </c:strRef>
          </c:cat>
          <c:val>
            <c:numRef>
              <c:f>'Coffee Lake multi_core_results '!$C$60:$N$60</c:f>
              <c:numCache>
                <c:formatCode>General</c:formatCode>
                <c:ptCount val="12"/>
                <c:pt idx="0">
                  <c:v>13.26398952797784</c:v>
                </c:pt>
                <c:pt idx="1">
                  <c:v>14.648198975971166</c:v>
                </c:pt>
                <c:pt idx="2">
                  <c:v>13.201269919284362</c:v>
                </c:pt>
                <c:pt idx="3">
                  <c:v>16.088461525544552</c:v>
                </c:pt>
                <c:pt idx="4">
                  <c:v>16.075536317561735</c:v>
                </c:pt>
                <c:pt idx="5">
                  <c:v>15.920570229279425</c:v>
                </c:pt>
                <c:pt idx="6">
                  <c:v>17.104551265543858</c:v>
                </c:pt>
                <c:pt idx="7">
                  <c:v>17.120633739011492</c:v>
                </c:pt>
                <c:pt idx="8">
                  <c:v>17.303534290516058</c:v>
                </c:pt>
                <c:pt idx="9">
                  <c:v>17.646172320358207</c:v>
                </c:pt>
                <c:pt idx="10">
                  <c:v>17.593349403155845</c:v>
                </c:pt>
                <c:pt idx="11">
                  <c:v>17.54436831259753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F-1C4C-AD9D-2EB17054BF9A}"/>
            </c:ext>
          </c:extLst>
        </c:ser>
        <c:ser>
          <c:idx val="1"/>
          <c:order val="1"/>
          <c:tx>
            <c:strRef>
              <c:f>'Coffee Lake multi_core_results '!$B$61</c:f>
              <c:strCache>
                <c:ptCount val="1"/>
                <c:pt idx="0">
                  <c:v>1 core(Coffee Lake)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'!$C$59:$N$59</c:f>
              <c:strCache>
                <c:ptCount val="12"/>
                <c:pt idx="0">
                  <c:v>16 x 750</c:v>
                </c:pt>
                <c:pt idx="1">
                  <c:v>25 x 750</c:v>
                </c:pt>
                <c:pt idx="2">
                  <c:v>32 x 750</c:v>
                </c:pt>
                <c:pt idx="3">
                  <c:v>16 x 1024</c:v>
                </c:pt>
                <c:pt idx="4">
                  <c:v>25 x 1024</c:v>
                </c:pt>
                <c:pt idx="5">
                  <c:v>32 x 1024</c:v>
                </c:pt>
                <c:pt idx="6">
                  <c:v>16 x 2048</c:v>
                </c:pt>
                <c:pt idx="7">
                  <c:v>25 x 2048</c:v>
                </c:pt>
                <c:pt idx="8">
                  <c:v>32 x 2048</c:v>
                </c:pt>
                <c:pt idx="9">
                  <c:v>16 x 2500</c:v>
                </c:pt>
                <c:pt idx="10">
                  <c:v>25 x 2500</c:v>
                </c:pt>
                <c:pt idx="11">
                  <c:v>32 x 2500</c:v>
                </c:pt>
              </c:strCache>
            </c:strRef>
          </c:cat>
          <c:val>
            <c:numRef>
              <c:f>'Coffee Lake multi_core_results '!$C$61:$N$61</c:f>
              <c:numCache>
                <c:formatCode>General</c:formatCode>
                <c:ptCount val="12"/>
                <c:pt idx="0">
                  <c:v>19.191584046492984</c:v>
                </c:pt>
                <c:pt idx="1">
                  <c:v>19.129996256799163</c:v>
                </c:pt>
                <c:pt idx="2">
                  <c:v>19.27630797307209</c:v>
                </c:pt>
                <c:pt idx="3">
                  <c:v>25.310508007476631</c:v>
                </c:pt>
                <c:pt idx="4">
                  <c:v>25.456229372436422</c:v>
                </c:pt>
                <c:pt idx="5">
                  <c:v>25.494524940973765</c:v>
                </c:pt>
                <c:pt idx="6">
                  <c:v>30.467481941749998</c:v>
                </c:pt>
                <c:pt idx="7">
                  <c:v>30.522441297008196</c:v>
                </c:pt>
                <c:pt idx="8">
                  <c:v>29.425784301951033</c:v>
                </c:pt>
                <c:pt idx="9">
                  <c:v>30.058310477898303</c:v>
                </c:pt>
                <c:pt idx="10">
                  <c:v>29.970971328384955</c:v>
                </c:pt>
                <c:pt idx="11">
                  <c:v>30.076059964452909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F-1C4C-AD9D-2EB17054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94416"/>
        <c:axId val="1895070832"/>
      </c:barChart>
      <c:catAx>
        <c:axId val="189499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70832"/>
        <c:crosses val="autoZero"/>
        <c:auto val="1"/>
        <c:lblAlgn val="ctr"/>
        <c:lblOffset val="100"/>
        <c:noMultiLvlLbl val="0"/>
      </c:catAx>
      <c:valAx>
        <c:axId val="18950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99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91987656948287"/>
          <c:y val="0.21684411019694858"/>
          <c:w val="0.85436529048733778"/>
          <c:h val="0.64846819957979063"/>
        </c:manualLayout>
      </c:layout>
      <c:lineChart>
        <c:grouping val="standard"/>
        <c:varyColors val="0"/>
        <c:ser>
          <c:idx val="1"/>
          <c:order val="0"/>
          <c:tx>
            <c:strRef>
              <c:f>'Single Core Performance '!$B$52</c:f>
              <c:strCache>
                <c:ptCount val="1"/>
                <c:pt idx="0">
                  <c:v>Broadwell: Double Max-plus [LT]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63500">
                <a:noFill/>
              </a:ln>
              <a:effectLst/>
            </c:spPr>
          </c:marker>
          <c:cat>
            <c:numRef>
              <c:f>'Single Core Performance '!$C$51:$H$51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 '!$C$52:$H$52</c:f>
              <c:numCache>
                <c:formatCode>General</c:formatCode>
                <c:ptCount val="6"/>
                <c:pt idx="0">
                  <c:v>13.201269919284362</c:v>
                </c:pt>
                <c:pt idx="1">
                  <c:v>15.920570229279425</c:v>
                </c:pt>
                <c:pt idx="2">
                  <c:v>17.303534290516058</c:v>
                </c:pt>
                <c:pt idx="3">
                  <c:v>17.54436831259753</c:v>
                </c:pt>
                <c:pt idx="4">
                  <c:v>19.657323676541232</c:v>
                </c:pt>
                <c:pt idx="5">
                  <c:v>11.362227586099181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E-8C48-9C7B-1A98E27B85F5}"/>
            </c:ext>
          </c:extLst>
        </c:ser>
        <c:ser>
          <c:idx val="3"/>
          <c:order val="1"/>
          <c:tx>
            <c:strRef>
              <c:f>'Single Core Performance '!$B$53</c:f>
              <c:strCache>
                <c:ptCount val="1"/>
                <c:pt idx="0">
                  <c:v>Coffee Lake:  Double Max-plus [LT]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423469387755102E-2"/>
                  <c:y val="-2.9527559055118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CB-5244-8D1A-158C7B6D4964}"/>
                </c:ext>
              </c:extLst>
            </c:dLbl>
            <c:dLbl>
              <c:idx val="1"/>
              <c:layout>
                <c:manualLayout>
                  <c:x val="-2.5510204081632699E-2"/>
                  <c:y val="-3.14960629921260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CB-5244-8D1A-158C7B6D4964}"/>
                </c:ext>
              </c:extLst>
            </c:dLbl>
            <c:dLbl>
              <c:idx val="2"/>
              <c:layout>
                <c:manualLayout>
                  <c:x val="-2.8061224489795918E-2"/>
                  <c:y val="-3.5433070866141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CB-5244-8D1A-158C7B6D4964}"/>
                </c:ext>
              </c:extLst>
            </c:dLbl>
            <c:dLbl>
              <c:idx val="3"/>
              <c:layout>
                <c:manualLayout>
                  <c:x val="-2.1683673469387755E-2"/>
                  <c:y val="-3.3464566929133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CB-5244-8D1A-158C7B6D4964}"/>
                </c:ext>
              </c:extLst>
            </c:dLbl>
            <c:dLbl>
              <c:idx val="4"/>
              <c:layout>
                <c:manualLayout>
                  <c:x val="-2.5510204081632841E-2"/>
                  <c:y val="-2.9527559055118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CB-5244-8D1A-158C7B6D4964}"/>
                </c:ext>
              </c:extLst>
            </c:dLbl>
            <c:dLbl>
              <c:idx val="5"/>
              <c:layout>
                <c:manualLayout>
                  <c:x val="-2.8061224489795918E-2"/>
                  <c:y val="-2.952755905511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CB-5244-8D1A-158C7B6D496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'Single Core Performance '!$C$51:$H$51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 '!$C$53:$H$53</c:f>
              <c:numCache>
                <c:formatCode>General</c:formatCode>
                <c:ptCount val="6"/>
                <c:pt idx="0">
                  <c:v>19.27630797307209</c:v>
                </c:pt>
                <c:pt idx="1">
                  <c:v>25.494524940973765</c:v>
                </c:pt>
                <c:pt idx="2">
                  <c:v>29.425784301951033</c:v>
                </c:pt>
                <c:pt idx="3">
                  <c:v>30.076059964452909</c:v>
                </c:pt>
                <c:pt idx="4">
                  <c:v>31.761962835705045</c:v>
                </c:pt>
                <c:pt idx="5">
                  <c:v>32.842736848758463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56-2C40-A303-085CFA83BB25}"/>
            </c:ext>
          </c:extLst>
        </c:ser>
        <c:ser>
          <c:idx val="0"/>
          <c:order val="2"/>
          <c:tx>
            <c:strRef>
              <c:f>'Single Core Performance '!$B$54</c:f>
              <c:strCache>
                <c:ptCount val="1"/>
                <c:pt idx="0">
                  <c:v>Broadwell: Double Max-plus [MPT+RT]</c:v>
                </c:pt>
              </c:strCache>
            </c:strRef>
          </c:tx>
          <c:spPr>
            <a:ln w="28575" cap="rnd">
              <a:solidFill>
                <a:srgbClr val="0A391C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A391C"/>
              </a:solidFill>
              <a:ln w="9525">
                <a:solidFill>
                  <a:srgbClr val="0A391C"/>
                </a:solidFill>
              </a:ln>
              <a:effectLst/>
            </c:spPr>
          </c:marker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EA-F74A-8016-E3716EA2EC24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EA-F74A-8016-E3716EA2EC24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EA-F74A-8016-E3716EA2EC24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EA-F74A-8016-E3716EA2EC2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 '!$C$51:$H$51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 '!$C$54:$H$54</c:f>
              <c:numCache>
                <c:formatCode>General</c:formatCode>
                <c:ptCount val="6"/>
                <c:pt idx="0">
                  <c:v>19.798498978534571</c:v>
                </c:pt>
                <c:pt idx="1">
                  <c:v>21.211289701650738</c:v>
                </c:pt>
                <c:pt idx="2">
                  <c:v>18.690300794660285</c:v>
                </c:pt>
                <c:pt idx="3">
                  <c:v>23.392491083463373</c:v>
                </c:pt>
                <c:pt idx="4">
                  <c:v>23.338400448669201</c:v>
                </c:pt>
                <c:pt idx="5">
                  <c:v>18.767278199290551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E-8C48-9C7B-1A98E27B85F5}"/>
            </c:ext>
          </c:extLst>
        </c:ser>
        <c:ser>
          <c:idx val="5"/>
          <c:order val="3"/>
          <c:tx>
            <c:strRef>
              <c:f>'Single Core Performance '!$B$55</c:f>
              <c:strCache>
                <c:ptCount val="1"/>
                <c:pt idx="0">
                  <c:v>Coffee Lake: Double Max-plus [MPT+RT]</c:v>
                </c:pt>
              </c:strCache>
            </c:strRef>
          </c:tx>
          <c:spPr>
            <a:ln w="28575" cap="rnd">
              <a:solidFill>
                <a:srgbClr val="02030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A391C"/>
              </a:solidFill>
              <a:ln w="88900">
                <a:solidFill>
                  <a:srgbClr val="0A391C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 '!$C$51:$H$51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 '!$C$55:$H$55</c:f>
              <c:numCache>
                <c:formatCode>General</c:formatCode>
                <c:ptCount val="6"/>
                <c:pt idx="0">
                  <c:v>49.8305078187013</c:v>
                </c:pt>
                <c:pt idx="1">
                  <c:v>54.283923171984441</c:v>
                </c:pt>
                <c:pt idx="2">
                  <c:v>59.866250821210727</c:v>
                </c:pt>
                <c:pt idx="3">
                  <c:v>60.73050569745299</c:v>
                </c:pt>
                <c:pt idx="4">
                  <c:v>61.116428581741239</c:v>
                </c:pt>
                <c:pt idx="5">
                  <c:v>60.7170888847157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B-5244-8D1A-158C7B6D4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617472"/>
        <c:axId val="1401561184"/>
      </c:lineChart>
      <c:catAx>
        <c:axId val="140161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32 x N</a:t>
                </a:r>
              </a:p>
            </c:rich>
          </c:tx>
          <c:layout>
            <c:manualLayout>
              <c:xMode val="edge"/>
              <c:yMode val="edge"/>
              <c:x val="0.48804356397787146"/>
              <c:y val="0.92589645320883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561184"/>
        <c:crosses val="autoZero"/>
        <c:auto val="1"/>
        <c:lblAlgn val="ctr"/>
        <c:lblOffset val="100"/>
        <c:noMultiLvlLbl val="0"/>
      </c:catAx>
      <c:valAx>
        <c:axId val="14015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2.9958019750293646E-2"/>
              <c:y val="0.28702465198179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6174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888026864289025E-2"/>
          <c:y val="3.2548118985126856E-2"/>
          <c:w val="0.95087257617728516"/>
          <c:h val="0.12574190726159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888717035370576E-2"/>
          <c:y val="0.12899581996694859"/>
          <c:w val="0.91319858455193104"/>
          <c:h val="0.69908549625741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'Coffee Lake multi_core_results '!$B$51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rgbClr val="000201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'!$C$51:$Q$51</c:f>
              <c:numCache>
                <c:formatCode>General</c:formatCode>
                <c:ptCount val="15"/>
                <c:pt idx="0">
                  <c:v>100.80632041263158</c:v>
                </c:pt>
                <c:pt idx="1">
                  <c:v>103.32359560169492</c:v>
                </c:pt>
                <c:pt idx="2">
                  <c:v>105.12189320657535</c:v>
                </c:pt>
                <c:pt idx="3">
                  <c:v>136.16770509050278</c:v>
                </c:pt>
                <c:pt idx="4">
                  <c:v>140.20095002259038</c:v>
                </c:pt>
                <c:pt idx="5">
                  <c:v>142.14960376477438</c:v>
                </c:pt>
                <c:pt idx="6">
                  <c:v>163.7211456147775</c:v>
                </c:pt>
                <c:pt idx="7">
                  <c:v>168.72396185931126</c:v>
                </c:pt>
                <c:pt idx="8">
                  <c:v>170.02275804500542</c:v>
                </c:pt>
                <c:pt idx="9">
                  <c:v>172.17867166951453</c:v>
                </c:pt>
                <c:pt idx="10">
                  <c:v>174.34850759884168</c:v>
                </c:pt>
                <c:pt idx="11">
                  <c:v>175.75831220337639</c:v>
                </c:pt>
                <c:pt idx="12">
                  <c:v>182.08864385599523</c:v>
                </c:pt>
                <c:pt idx="13">
                  <c:v>185.71426507936508</c:v>
                </c:pt>
                <c:pt idx="14">
                  <c:v>186.70720358935361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D-B746-85C7-8DF2F98B2A85}"/>
            </c:ext>
          </c:extLst>
        </c:ser>
        <c:ser>
          <c:idx val="4"/>
          <c:order val="1"/>
          <c:tx>
            <c:strRef>
              <c:f>'Coffee Lake multi_core_results '!$B$52</c:f>
              <c:strCache>
                <c:ptCount val="1"/>
                <c:pt idx="0">
                  <c:v>10 threads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'Coffee Lake multi_core_results '!$C$52:$Q$52</c:f>
              <c:numCache>
                <c:formatCode>General</c:formatCode>
                <c:ptCount val="15"/>
                <c:pt idx="0">
                  <c:v>100.80632041263158</c:v>
                </c:pt>
                <c:pt idx="1">
                  <c:v>112.54323951692308</c:v>
                </c:pt>
                <c:pt idx="2">
                  <c:v>101.5065900010582</c:v>
                </c:pt>
                <c:pt idx="3">
                  <c:v>128.28431163789475</c:v>
                </c:pt>
                <c:pt idx="4">
                  <c:v>132.42308793029872</c:v>
                </c:pt>
                <c:pt idx="5">
                  <c:v>134.23612066859107</c:v>
                </c:pt>
                <c:pt idx="6">
                  <c:v>160.22340544552176</c:v>
                </c:pt>
                <c:pt idx="7">
                  <c:v>165.64670098910142</c:v>
                </c:pt>
                <c:pt idx="8">
                  <c:v>167.8132473884223</c:v>
                </c:pt>
                <c:pt idx="9">
                  <c:v>162.03200714444949</c:v>
                </c:pt>
                <c:pt idx="10">
                  <c:v>165.20584195646342</c:v>
                </c:pt>
                <c:pt idx="11">
                  <c:v>166.14179380609107</c:v>
                </c:pt>
                <c:pt idx="12">
                  <c:v>174.85712342857141</c:v>
                </c:pt>
                <c:pt idx="13">
                  <c:v>175.93983007518798</c:v>
                </c:pt>
                <c:pt idx="14">
                  <c:v>177.27073842599279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D-B746-85C7-8DF2F98B2A85}"/>
            </c:ext>
          </c:extLst>
        </c:ser>
        <c:ser>
          <c:idx val="1"/>
          <c:order val="2"/>
          <c:tx>
            <c:strRef>
              <c:f>'Coffee Lake multi_core_results '!$B$53</c:f>
              <c:strCache>
                <c:ptCount val="1"/>
                <c:pt idx="0">
                  <c:v>12 threads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'!$C$53:$Q$53</c:f>
              <c:numCache>
                <c:formatCode>General</c:formatCode>
                <c:ptCount val="15"/>
                <c:pt idx="0">
                  <c:v>91.205718468571419</c:v>
                </c:pt>
                <c:pt idx="1">
                  <c:v>96.254086428947375</c:v>
                </c:pt>
                <c:pt idx="2">
                  <c:v>86.710714170395477</c:v>
                </c:pt>
                <c:pt idx="3">
                  <c:v>121.87009605599999</c:v>
                </c:pt>
                <c:pt idx="4">
                  <c:v>122.49135633552632</c:v>
                </c:pt>
                <c:pt idx="5">
                  <c:v>131.08292320322147</c:v>
                </c:pt>
                <c:pt idx="6">
                  <c:v>147.83311935344958</c:v>
                </c:pt>
                <c:pt idx="7">
                  <c:v>154.83317414698544</c:v>
                </c:pt>
                <c:pt idx="8">
                  <c:v>159.27718108395516</c:v>
                </c:pt>
                <c:pt idx="9">
                  <c:v>157.6391393952</c:v>
                </c:pt>
                <c:pt idx="10">
                  <c:v>162.82306538978364</c:v>
                </c:pt>
                <c:pt idx="11">
                  <c:v>164.66904209969871</c:v>
                </c:pt>
                <c:pt idx="12">
                  <c:v>166.75747465940054</c:v>
                </c:pt>
                <c:pt idx="13">
                  <c:v>172.0588044117647</c:v>
                </c:pt>
                <c:pt idx="14">
                  <c:v>173.51234821201413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2D-B746-85C7-8DF2F98B2A85}"/>
            </c:ext>
          </c:extLst>
        </c:ser>
        <c:ser>
          <c:idx val="2"/>
          <c:order val="3"/>
          <c:tx>
            <c:strRef>
              <c:f>'Coffee Lake multi_core_results '!$B$54</c:f>
              <c:strCache>
                <c:ptCount val="1"/>
                <c:pt idx="0">
                  <c:v>14 threads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'!$C$54:$Q$54</c:f>
              <c:numCache>
                <c:formatCode>General</c:formatCode>
                <c:ptCount val="15"/>
                <c:pt idx="0">
                  <c:v>84.748676453097346</c:v>
                </c:pt>
                <c:pt idx="1">
                  <c:v>83.128529188636364</c:v>
                </c:pt>
                <c:pt idx="2">
                  <c:v>84.982261396234776</c:v>
                </c:pt>
                <c:pt idx="3">
                  <c:v>113.89728603364485</c:v>
                </c:pt>
                <c:pt idx="4">
                  <c:v>125.80193353378378</c:v>
                </c:pt>
                <c:pt idx="5">
                  <c:v>125.20099716205129</c:v>
                </c:pt>
                <c:pt idx="6">
                  <c:v>144.43843290903703</c:v>
                </c:pt>
                <c:pt idx="7">
                  <c:v>154.83317414698544</c:v>
                </c:pt>
                <c:pt idx="8">
                  <c:v>158.63037019630457</c:v>
                </c:pt>
                <c:pt idx="9">
                  <c:v>153.54461629402596</c:v>
                </c:pt>
                <c:pt idx="10">
                  <c:v>156.43047390796767</c:v>
                </c:pt>
                <c:pt idx="11">
                  <c:v>159.80813419402867</c:v>
                </c:pt>
                <c:pt idx="12">
                  <c:v>164.16307188841202</c:v>
                </c:pt>
                <c:pt idx="13">
                  <c:v>169.56519855072463</c:v>
                </c:pt>
                <c:pt idx="14">
                  <c:v>171.0940576445993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2D-B746-85C7-8DF2F98B2A85}"/>
            </c:ext>
          </c:extLst>
        </c:ser>
        <c:ser>
          <c:idx val="3"/>
          <c:order val="4"/>
          <c:tx>
            <c:strRef>
              <c:f>'Coffee Lake multi_core_results '!$B$55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'!$C$55:$Q$55</c:f>
              <c:numCache>
                <c:formatCode>General</c:formatCode>
                <c:ptCount val="15"/>
                <c:pt idx="0">
                  <c:v>81.157630840677967</c:v>
                </c:pt>
                <c:pt idx="1">
                  <c:v>89.868680203931206</c:v>
                </c:pt>
                <c:pt idx="2">
                  <c:v>78.706648246974353</c:v>
                </c:pt>
                <c:pt idx="3">
                  <c:v>108.328974272</c:v>
                </c:pt>
                <c:pt idx="4">
                  <c:v>117.83978584177214</c:v>
                </c:pt>
                <c:pt idx="5">
                  <c:v>116.74450422761507</c:v>
                </c:pt>
                <c:pt idx="6">
                  <c:v>145.51633166208953</c:v>
                </c:pt>
                <c:pt idx="7">
                  <c:v>154.22397342037689</c:v>
                </c:pt>
                <c:pt idx="8">
                  <c:v>159.11498436187372</c:v>
                </c:pt>
                <c:pt idx="9">
                  <c:v>145.602653382266</c:v>
                </c:pt>
                <c:pt idx="10">
                  <c:v>149.65619797205039</c:v>
                </c:pt>
                <c:pt idx="11">
                  <c:v>151.1801950340851</c:v>
                </c:pt>
                <c:pt idx="12">
                  <c:v>160.41937929226737</c:v>
                </c:pt>
                <c:pt idx="13">
                  <c:v>167.14283857142857</c:v>
                </c:pt>
                <c:pt idx="14">
                  <c:v>168.16436487671234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2D-B746-85C7-8DF2F98B2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191007"/>
        <c:axId val="261477535"/>
      </c:barChart>
      <c:catAx>
        <c:axId val="26119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673113453230798"/>
              <c:y val="0.906172839506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477535"/>
        <c:crosses val="autoZero"/>
        <c:auto val="1"/>
        <c:lblAlgn val="ctr"/>
        <c:lblOffset val="100"/>
        <c:noMultiLvlLbl val="0"/>
      </c:catAx>
      <c:valAx>
        <c:axId val="2614775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1.7636701662292215E-2"/>
              <c:y val="0.1703455818022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191007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493765127608077"/>
          <c:y val="3.7037037037037035E-2"/>
          <c:w val="0.47012469744783847"/>
          <c:h val="7.266258384368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Sheet2!$B$49</c:f>
              <c:strCache>
                <c:ptCount val="1"/>
                <c:pt idx="0">
                  <c:v>Broadwell: fine-grain diagonal (tiled),  single 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Sheet2!$C$48:$H$48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Sheet2!$C$49:$H$49</c:f>
              <c:numCache>
                <c:formatCode>General</c:formatCode>
                <c:ptCount val="6"/>
                <c:pt idx="0">
                  <c:v>13.201269919284362</c:v>
                </c:pt>
                <c:pt idx="1">
                  <c:v>15.920570229279425</c:v>
                </c:pt>
                <c:pt idx="2">
                  <c:v>17.303534290516058</c:v>
                </c:pt>
                <c:pt idx="3">
                  <c:v>17.54436831259753</c:v>
                </c:pt>
                <c:pt idx="4">
                  <c:v>19.657323676541232</c:v>
                </c:pt>
                <c:pt idx="5">
                  <c:v>11.362227586099181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B-FF45-BAC9-1FB16F78D738}"/>
            </c:ext>
          </c:extLst>
        </c:ser>
        <c:ser>
          <c:idx val="1"/>
          <c:order val="1"/>
          <c:tx>
            <c:strRef>
              <c:f>Sheet2!$B$50</c:f>
              <c:strCache>
                <c:ptCount val="1"/>
                <c:pt idx="0">
                  <c:v>Coffee Lake: fine-grain diagonal (tiled),  single 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Sheet2!$C$48:$H$48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Sheet2!$C$50:$H$50</c:f>
              <c:numCache>
                <c:formatCode>General</c:formatCode>
                <c:ptCount val="6"/>
                <c:pt idx="0">
                  <c:v>19.27630797307209</c:v>
                </c:pt>
                <c:pt idx="1">
                  <c:v>25.494524940973765</c:v>
                </c:pt>
                <c:pt idx="2">
                  <c:v>29.425784301951033</c:v>
                </c:pt>
                <c:pt idx="3">
                  <c:v>30.076059964452909</c:v>
                </c:pt>
                <c:pt idx="4">
                  <c:v>31.761962835705045</c:v>
                </c:pt>
                <c:pt idx="5">
                  <c:v>32.842736848758463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B-FF45-BAC9-1FB16F78D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799152"/>
        <c:axId val="1401420000"/>
      </c:lineChart>
      <c:catAx>
        <c:axId val="14127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20000"/>
        <c:crosses val="autoZero"/>
        <c:auto val="1"/>
        <c:lblAlgn val="ctr"/>
        <c:lblOffset val="100"/>
        <c:noMultiLvlLbl val="0"/>
      </c:catAx>
      <c:valAx>
        <c:axId val="14014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1790700</xdr:colOff>
      <xdr:row>41</xdr:row>
      <xdr:rowOff>38100</xdr:rowOff>
    </xdr:from>
    <xdr:to>
      <xdr:col>13</xdr:col>
      <xdr:colOff>571500</xdr:colOff>
      <xdr:row>52</xdr:row>
      <xdr:rowOff>180340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F82D1-1E26-C74D-AF7B-07E36514C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1790700</xdr:colOff>
      <xdr:row>59</xdr:row>
      <xdr:rowOff>177800</xdr:rowOff>
    </xdr:from>
    <xdr:to>
      <xdr:col>13</xdr:col>
      <xdr:colOff>571500</xdr:colOff>
      <xdr:row>71</xdr:row>
      <xdr:rowOff>116840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ADDBF-ACC2-6C45-8F43-92890E68E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36</xdr:row>
      <xdr:rowOff>12700</xdr:rowOff>
    </xdr:from>
    <xdr:to>
      <xdr:col>12</xdr:col>
      <xdr:colOff>558800</xdr:colOff>
      <xdr:row>56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A993E6-B34B-5D4A-8188-EC409ACD2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60</xdr:row>
      <xdr:rowOff>76200</xdr:rowOff>
    </xdr:from>
    <xdr:to>
      <xdr:col>12</xdr:col>
      <xdr:colOff>558800</xdr:colOff>
      <xdr:row>81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9C529C-E78F-C841-ADD5-57EF37FA7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1016000</xdr:colOff>
      <xdr:row>88</xdr:row>
      <xdr:rowOff>177800</xdr:rowOff>
    </xdr:from>
    <xdr:to>
      <xdr:col>15</xdr:col>
      <xdr:colOff>165100</xdr:colOff>
      <xdr:row>109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9050B-1F99-6349-98F8-FDB9AF93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63</xdr:row>
      <xdr:rowOff>190500</xdr:rowOff>
    </xdr:from>
    <xdr:to>
      <xdr:col>12</xdr:col>
      <xdr:colOff>215900</xdr:colOff>
      <xdr:row>81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7FDA9-58F6-3744-BD96-E31DA202E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8</xdr:row>
      <xdr:rowOff>152400</xdr:rowOff>
    </xdr:from>
    <xdr:to>
      <xdr:col>15</xdr:col>
      <xdr:colOff>558800</xdr:colOff>
      <xdr:row>32</xdr:row>
      <xdr:rowOff>67056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612A-20AA-C345-8B03-EF5D1DC5E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1016000</xdr:colOff>
      <xdr:row>77</xdr:row>
      <xdr:rowOff>177800</xdr:rowOff>
    </xdr:from>
    <xdr:to>
      <xdr:col>6</xdr:col>
      <xdr:colOff>0</xdr:colOff>
      <xdr:row>98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12CFF-9CAD-9045-BA41-9A2E4C0F3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36</xdr:row>
      <xdr:rowOff>139700</xdr:rowOff>
    </xdr:from>
    <xdr:to>
      <xdr:col>15</xdr:col>
      <xdr:colOff>368300</xdr:colOff>
      <xdr:row>55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FA01F-CB23-C84C-9AD8-7665D7CFE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21</xdr:row>
      <xdr:rowOff>63500</xdr:rowOff>
    </xdr:from>
    <xdr:to>
      <xdr:col>14</xdr:col>
      <xdr:colOff>190500</xdr:colOff>
      <xdr:row>47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6D59A6-9A29-E74D-A08E-92041721B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61</xdr:row>
      <xdr:rowOff>38100</xdr:rowOff>
    </xdr:from>
    <xdr:to>
      <xdr:col>14</xdr:col>
      <xdr:colOff>1016000</xdr:colOff>
      <xdr:row>81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7C428F-6397-1F43-B962-90ECF0A72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317496</xdr:colOff>
      <xdr:row>42</xdr:row>
      <xdr:rowOff>38100</xdr:rowOff>
    </xdr:from>
    <xdr:to>
      <xdr:col>8</xdr:col>
      <xdr:colOff>342896</xdr:colOff>
      <xdr:row>58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779A4-19DD-CC4F-9457-01BE130B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368300</xdr:colOff>
      <xdr:row>72</xdr:row>
      <xdr:rowOff>139700</xdr:rowOff>
    </xdr:from>
    <xdr:to>
      <xdr:col>10</xdr:col>
      <xdr:colOff>431800</xdr:colOff>
      <xdr:row>100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38E42-2505-D749-AAAA-FD809EAF3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59</xdr:row>
      <xdr:rowOff>114300</xdr:rowOff>
    </xdr:from>
    <xdr:to>
      <xdr:col>13</xdr:col>
      <xdr:colOff>114300</xdr:colOff>
      <xdr:row>77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B79C9-0D5F-7241-AC17-9FF5F3658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DBB7-476F-4E4B-BD60-4062C60819F1}">
  <dimension ref="A6:S38"/>
  <sheetViews>
    <sheetView topLeftCell="A27" zoomScaleNormal="100" workbookViewId="0">
      <selection activeCell="P60" sqref="P60"/>
    </sheetView>
  </sheetViews>
  <sheetFormatPr baseColWidth="10" defaultRowHeight="16" x14ac:dyDescent="0.2"/>
  <cols>
    <col min="1" max="1" width="54" style="26" customWidth="1"/>
    <col min="2" max="16384" width="10.83203125" style="26"/>
  </cols>
  <sheetData>
    <row r="6" spans="1:19" x14ac:dyDescent="0.2">
      <c r="B6" s="49" t="s">
        <v>132</v>
      </c>
      <c r="C6" s="49"/>
      <c r="D6" s="49"/>
      <c r="E6" s="49" t="s">
        <v>131</v>
      </c>
      <c r="F6" s="49"/>
      <c r="G6" s="49"/>
      <c r="H6" s="49" t="s">
        <v>79</v>
      </c>
      <c r="I6" s="49"/>
      <c r="J6" s="49"/>
      <c r="K6" s="49" t="s">
        <v>51</v>
      </c>
      <c r="L6" s="49"/>
      <c r="M6" s="49"/>
      <c r="N6" s="49" t="s">
        <v>80</v>
      </c>
      <c r="O6" s="49"/>
      <c r="P6" s="49"/>
      <c r="Q6" s="49" t="s">
        <v>133</v>
      </c>
      <c r="R6" s="49"/>
      <c r="S6" s="49"/>
    </row>
    <row r="7" spans="1:19" s="10" customFormat="1" ht="13" x14ac:dyDescent="0.15">
      <c r="A7" s="48" t="s">
        <v>19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24"/>
    </row>
    <row r="8" spans="1:19" s="10" customFormat="1" x14ac:dyDescent="0.2">
      <c r="B8" s="9" t="s">
        <v>95</v>
      </c>
      <c r="C8" s="9" t="s">
        <v>96</v>
      </c>
      <c r="D8" s="9" t="s">
        <v>90</v>
      </c>
      <c r="E8" s="9" t="s">
        <v>97</v>
      </c>
      <c r="F8" s="9" t="s">
        <v>98</v>
      </c>
      <c r="G8" s="9" t="s">
        <v>91</v>
      </c>
      <c r="H8" s="9" t="s">
        <v>99</v>
      </c>
      <c r="I8" s="9" t="s">
        <v>100</v>
      </c>
      <c r="J8" s="9" t="s">
        <v>92</v>
      </c>
      <c r="K8" s="9" t="s">
        <v>101</v>
      </c>
      <c r="L8" s="9" t="s">
        <v>102</v>
      </c>
      <c r="M8" s="9" t="s">
        <v>93</v>
      </c>
      <c r="N8" s="10" t="s">
        <v>103</v>
      </c>
      <c r="O8" s="10" t="s">
        <v>104</v>
      </c>
      <c r="P8" s="10" t="s">
        <v>94</v>
      </c>
      <c r="Q8" s="25" t="s">
        <v>128</v>
      </c>
      <c r="R8" s="25" t="s">
        <v>129</v>
      </c>
      <c r="S8" s="25" t="s">
        <v>130</v>
      </c>
    </row>
    <row r="9" spans="1:19" s="10" customFormat="1" ht="13" x14ac:dyDescent="0.15">
      <c r="A9" s="10" t="s">
        <v>16</v>
      </c>
      <c r="B9" s="10">
        <v>95766004392</v>
      </c>
      <c r="C9" s="10">
        <v>365765528430</v>
      </c>
      <c r="D9" s="10">
        <v>767389820408</v>
      </c>
      <c r="E9" s="10">
        <v>243740192112</v>
      </c>
      <c r="F9" s="10">
        <v>930934308150</v>
      </c>
      <c r="G9" s="10">
        <v>1953135555728</v>
      </c>
      <c r="H9" s="10">
        <v>1949918844272</v>
      </c>
      <c r="I9" s="10">
        <v>7447475676470</v>
      </c>
      <c r="J9" s="10">
        <v>15625091464336</v>
      </c>
      <c r="K9" s="10">
        <v>3546880636392</v>
      </c>
      <c r="L9" s="10">
        <v>13546879040430</v>
      </c>
      <c r="M9" s="10">
        <v>28421876666408</v>
      </c>
      <c r="N9" s="10">
        <v>6119999320000</v>
      </c>
      <c r="O9" s="10">
        <v>23399997400000</v>
      </c>
      <c r="P9" s="10">
        <v>49103994544000</v>
      </c>
      <c r="Q9" s="10">
        <v>14506665760000</v>
      </c>
      <c r="R9" s="10">
        <v>55466663200000</v>
      </c>
      <c r="S9" s="10">
        <v>116394659392000</v>
      </c>
    </row>
    <row r="10" spans="1:19" s="10" customFormat="1" x14ac:dyDescent="0.2">
      <c r="Q10" s="3"/>
      <c r="R10" s="3"/>
      <c r="S10" s="3"/>
    </row>
    <row r="11" spans="1:19" s="10" customFormat="1" ht="13" x14ac:dyDescent="0.15">
      <c r="A11" s="10" t="s">
        <v>20</v>
      </c>
      <c r="B11" s="11">
        <f>B9/1000000000</f>
        <v>95.766004391999999</v>
      </c>
      <c r="C11" s="11">
        <f t="shared" ref="C11:S11" si="0">C9/1000000000</f>
        <v>365.76552843000002</v>
      </c>
      <c r="D11" s="11">
        <f t="shared" si="0"/>
        <v>767.38982040799999</v>
      </c>
      <c r="E11" s="11">
        <f t="shared" si="0"/>
        <v>243.74019211199999</v>
      </c>
      <c r="F11" s="11">
        <f t="shared" si="0"/>
        <v>930.93430814999999</v>
      </c>
      <c r="G11" s="11">
        <f t="shared" si="0"/>
        <v>1953.1355557280001</v>
      </c>
      <c r="H11" s="11">
        <f t="shared" si="0"/>
        <v>1949.9188442719999</v>
      </c>
      <c r="I11" s="11">
        <f>I9/1000000000</f>
        <v>7447.4756764699996</v>
      </c>
      <c r="J11" s="11">
        <f t="shared" si="0"/>
        <v>15625.091464335999</v>
      </c>
      <c r="K11" s="11">
        <f t="shared" si="0"/>
        <v>3546.8806363919998</v>
      </c>
      <c r="L11" s="11">
        <f t="shared" si="0"/>
        <v>13546.87904043</v>
      </c>
      <c r="M11" s="11">
        <f t="shared" si="0"/>
        <v>28421.876666407999</v>
      </c>
      <c r="N11" s="11">
        <f t="shared" si="0"/>
        <v>6119.9993199999999</v>
      </c>
      <c r="O11" s="11">
        <f t="shared" si="0"/>
        <v>23399.9974</v>
      </c>
      <c r="P11" s="11">
        <f t="shared" si="0"/>
        <v>49103.994544000001</v>
      </c>
      <c r="Q11" s="11">
        <f t="shared" si="0"/>
        <v>14506.66576</v>
      </c>
      <c r="R11" s="11">
        <f t="shared" si="0"/>
        <v>55466.663200000003</v>
      </c>
      <c r="S11" s="11">
        <f t="shared" si="0"/>
        <v>116394.659392</v>
      </c>
    </row>
    <row r="12" spans="1:19" s="29" customFormat="1" ht="13" x14ac:dyDescent="0.15">
      <c r="A12" s="29" t="s">
        <v>78</v>
      </c>
      <c r="B12" s="27">
        <v>70</v>
      </c>
      <c r="C12" s="27">
        <v>249</v>
      </c>
      <c r="D12" s="27">
        <v>516</v>
      </c>
      <c r="E12" s="27">
        <v>190</v>
      </c>
      <c r="F12" s="27">
        <v>667</v>
      </c>
      <c r="G12" s="27">
        <v>1415</v>
      </c>
      <c r="H12" s="27">
        <v>1687</v>
      </c>
      <c r="I12" s="27">
        <v>6417</v>
      </c>
      <c r="J12" s="27">
        <v>15053</v>
      </c>
      <c r="K12" s="27">
        <v>3159</v>
      </c>
      <c r="L12" s="27">
        <v>12885</v>
      </c>
      <c r="M12" s="27">
        <v>30928</v>
      </c>
      <c r="N12" s="29">
        <v>5737</v>
      </c>
      <c r="O12" s="29">
        <v>24331</v>
      </c>
      <c r="P12" s="29">
        <v>58690</v>
      </c>
      <c r="Q12" s="36">
        <v>18991</v>
      </c>
    </row>
    <row r="13" spans="1:19" s="29" customFormat="1" ht="13" x14ac:dyDescent="0.15">
      <c r="A13" s="29" t="s">
        <v>76</v>
      </c>
      <c r="B13" s="27">
        <v>1.1100000000000001</v>
      </c>
      <c r="C13" s="27">
        <v>4.16</v>
      </c>
      <c r="D13" s="28">
        <v>10.57</v>
      </c>
      <c r="E13" s="27">
        <v>2.8</v>
      </c>
      <c r="F13" s="27">
        <v>10.64</v>
      </c>
      <c r="G13" s="27">
        <v>22.32</v>
      </c>
      <c r="H13" s="27">
        <v>19.09</v>
      </c>
      <c r="I13" s="27">
        <v>72.94</v>
      </c>
      <c r="J13" s="27">
        <v>152.96</v>
      </c>
      <c r="K13" s="27">
        <v>35.71</v>
      </c>
      <c r="L13" s="27">
        <v>136</v>
      </c>
      <c r="M13" s="27">
        <v>286</v>
      </c>
      <c r="N13" s="29">
        <v>71</v>
      </c>
      <c r="O13" s="29">
        <v>271</v>
      </c>
      <c r="P13" s="29">
        <v>569</v>
      </c>
      <c r="Q13" s="29">
        <v>219</v>
      </c>
      <c r="R13" s="29">
        <v>853</v>
      </c>
      <c r="S13" s="29">
        <v>1854</v>
      </c>
    </row>
    <row r="14" spans="1:19" s="29" customFormat="1" ht="13" x14ac:dyDescent="0.15">
      <c r="A14" s="29" t="s">
        <v>77</v>
      </c>
      <c r="B14" s="27">
        <v>1.1599999999999999</v>
      </c>
      <c r="C14" s="27">
        <v>4.3899999999999997</v>
      </c>
      <c r="D14" s="28">
        <v>10.91</v>
      </c>
      <c r="E14" s="27">
        <v>2.8</v>
      </c>
      <c r="F14" s="27">
        <v>10.91</v>
      </c>
      <c r="G14" s="27">
        <v>22.79</v>
      </c>
      <c r="H14" s="27">
        <v>19.32</v>
      </c>
      <c r="I14" s="27">
        <v>73.89</v>
      </c>
      <c r="J14" s="27">
        <v>154.5</v>
      </c>
      <c r="K14" s="27">
        <v>35.99</v>
      </c>
      <c r="L14" s="27">
        <v>137.30000000000001</v>
      </c>
      <c r="M14" s="27">
        <v>287.7</v>
      </c>
      <c r="N14" s="29">
        <v>71.599999999999994</v>
      </c>
      <c r="O14" s="29">
        <v>273</v>
      </c>
      <c r="P14" s="29">
        <v>572</v>
      </c>
      <c r="Q14" s="29">
        <v>218</v>
      </c>
      <c r="R14" s="29">
        <v>840</v>
      </c>
      <c r="S14" s="29">
        <v>1770</v>
      </c>
    </row>
    <row r="15" spans="1:19" s="29" customFormat="1" ht="13" x14ac:dyDescent="0.15">
      <c r="A15" s="29" t="s">
        <v>75</v>
      </c>
      <c r="B15" s="27">
        <v>1.75</v>
      </c>
      <c r="C15" s="27">
        <v>5.7</v>
      </c>
      <c r="D15" s="28">
        <v>12.37</v>
      </c>
      <c r="E15" s="27">
        <v>4.78</v>
      </c>
      <c r="F15" s="27">
        <v>16.61</v>
      </c>
      <c r="G15" s="27">
        <v>33.380000000000003</v>
      </c>
      <c r="H15" s="27">
        <v>74.790000000000006</v>
      </c>
      <c r="I15" s="27">
        <v>289</v>
      </c>
      <c r="J15" s="27">
        <v>610</v>
      </c>
      <c r="K15" s="27">
        <v>133</v>
      </c>
      <c r="L15" s="27">
        <v>509</v>
      </c>
      <c r="M15" s="27">
        <v>1067</v>
      </c>
      <c r="N15" s="29">
        <v>266</v>
      </c>
      <c r="O15" s="29">
        <v>1012</v>
      </c>
      <c r="P15" s="29">
        <v>2118</v>
      </c>
      <c r="Q15" s="29">
        <v>740</v>
      </c>
      <c r="R15" s="29">
        <v>2770</v>
      </c>
      <c r="S15" s="29">
        <v>5794</v>
      </c>
    </row>
    <row r="16" spans="1:19" s="29" customFormat="1" ht="13" x14ac:dyDescent="0.15">
      <c r="A16" s="29" t="s">
        <v>74</v>
      </c>
      <c r="B16" s="27">
        <v>0.95</v>
      </c>
      <c r="C16" s="27">
        <v>3.54</v>
      </c>
      <c r="D16" s="27">
        <v>7.3</v>
      </c>
      <c r="E16" s="27">
        <v>1.79</v>
      </c>
      <c r="F16" s="27">
        <v>6.64</v>
      </c>
      <c r="G16" s="27">
        <v>13.74</v>
      </c>
      <c r="H16" s="27">
        <v>11.91</v>
      </c>
      <c r="I16" s="27">
        <v>44.14</v>
      </c>
      <c r="J16" s="27">
        <v>91.9</v>
      </c>
      <c r="K16" s="27">
        <v>20.6</v>
      </c>
      <c r="L16" s="27">
        <v>77.7</v>
      </c>
      <c r="M16" s="27">
        <v>161.71</v>
      </c>
      <c r="N16" s="29">
        <v>33.61</v>
      </c>
      <c r="O16" s="29">
        <v>126</v>
      </c>
      <c r="P16" s="29">
        <v>263</v>
      </c>
      <c r="Q16" s="29">
        <v>78.7</v>
      </c>
      <c r="R16" s="29">
        <v>297</v>
      </c>
      <c r="S16" s="29">
        <v>624</v>
      </c>
    </row>
    <row r="17" spans="1:19" s="10" customFormat="1" ht="13" x14ac:dyDescent="0.15">
      <c r="B17" s="10">
        <v>0.46399999999999997</v>
      </c>
      <c r="C17" s="10">
        <v>1.6579999999999999</v>
      </c>
      <c r="D17" s="10">
        <v>3.4840000000000004</v>
      </c>
      <c r="E17" s="10">
        <v>0.99</v>
      </c>
      <c r="F17" s="10">
        <v>3.6539999999999999</v>
      </c>
      <c r="G17" s="10">
        <v>7.6039999999999992</v>
      </c>
      <c r="H17" s="10">
        <v>5.8079999999999998</v>
      </c>
      <c r="I17" s="10">
        <v>23.058</v>
      </c>
      <c r="J17" s="10">
        <v>50.432000000000002</v>
      </c>
      <c r="K17" s="10">
        <v>10.315999999999999</v>
      </c>
      <c r="L17" s="10">
        <v>42.53</v>
      </c>
      <c r="M17" s="10">
        <v>89.924000000000007</v>
      </c>
      <c r="N17" s="10">
        <v>17.82</v>
      </c>
      <c r="O17" s="10">
        <v>70.77000000000001</v>
      </c>
      <c r="P17" s="10">
        <v>148.95666666666668</v>
      </c>
    </row>
    <row r="18" spans="1:19" s="10" customFormat="1" ht="13" x14ac:dyDescent="0.15"/>
    <row r="19" spans="1:19" s="10" customFormat="1" ht="13" x14ac:dyDescent="0.15"/>
    <row r="20" spans="1:19" s="10" customFormat="1" ht="13" x14ac:dyDescent="0.15"/>
    <row r="21" spans="1:19" s="10" customFormat="1" ht="13" x14ac:dyDescent="0.15"/>
    <row r="22" spans="1:19" s="10" customFormat="1" ht="13" x14ac:dyDescent="0.15"/>
    <row r="23" spans="1:19" s="10" customFormat="1" ht="13" x14ac:dyDescent="0.15"/>
    <row r="24" spans="1:19" s="10" customFormat="1" ht="13" x14ac:dyDescent="0.15">
      <c r="A24" s="48" t="s">
        <v>18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</row>
    <row r="25" spans="1:19" s="10" customFormat="1" ht="13" x14ac:dyDescent="0.15">
      <c r="A25" s="35" t="s">
        <v>84</v>
      </c>
      <c r="B25" s="35">
        <f>B11/B12</f>
        <v>1.3680857770285715</v>
      </c>
      <c r="C25" s="35">
        <f t="shared" ref="C25:S25" si="1">C11/C12</f>
        <v>1.468937865180723</v>
      </c>
      <c r="D25" s="35">
        <f t="shared" si="1"/>
        <v>1.4871895744341086</v>
      </c>
      <c r="E25" s="35">
        <f t="shared" si="1"/>
        <v>1.2828431163789473</v>
      </c>
      <c r="F25" s="35">
        <f t="shared" si="1"/>
        <v>1.3957036104197902</v>
      </c>
      <c r="G25" s="35">
        <f t="shared" si="1"/>
        <v>1.3803078132353357</v>
      </c>
      <c r="H25" s="35">
        <f t="shared" si="1"/>
        <v>1.1558499373278008</v>
      </c>
      <c r="I25" s="35">
        <f t="shared" si="1"/>
        <v>1.1605852698254635</v>
      </c>
      <c r="J25" s="35">
        <f t="shared" si="1"/>
        <v>1.0380051461061581</v>
      </c>
      <c r="K25" s="35">
        <f t="shared" si="1"/>
        <v>1.1227858931282051</v>
      </c>
      <c r="L25" s="35">
        <f t="shared" si="1"/>
        <v>1.0513681831920838</v>
      </c>
      <c r="M25" s="35">
        <f t="shared" si="1"/>
        <v>0.91896911104526646</v>
      </c>
      <c r="N25" s="35">
        <f t="shared" si="1"/>
        <v>1.0667595119400384</v>
      </c>
      <c r="O25" s="35">
        <f t="shared" si="1"/>
        <v>0.96173595002260492</v>
      </c>
      <c r="P25" s="35">
        <f t="shared" si="1"/>
        <v>0.83666714165956724</v>
      </c>
      <c r="Q25" s="35">
        <f t="shared" si="1"/>
        <v>0.76387055763256284</v>
      </c>
      <c r="R25" s="35" t="e">
        <f t="shared" si="1"/>
        <v>#DIV/0!</v>
      </c>
      <c r="S25" s="35" t="e">
        <f t="shared" si="1"/>
        <v>#DIV/0!</v>
      </c>
    </row>
    <row r="26" spans="1:19" s="10" customFormat="1" ht="13" x14ac:dyDescent="0.15">
      <c r="A26" s="35" t="s">
        <v>85</v>
      </c>
      <c r="B26" s="35">
        <f t="shared" ref="B26:S26" si="2">B11/B15</f>
        <v>54.723431081142856</v>
      </c>
      <c r="C26" s="35">
        <f t="shared" si="2"/>
        <v>64.169390952631574</v>
      </c>
      <c r="D26" s="35">
        <f t="shared" si="2"/>
        <v>62.036363816329832</v>
      </c>
      <c r="E26" s="35">
        <f t="shared" si="2"/>
        <v>50.991671989958157</v>
      </c>
      <c r="F26" s="35">
        <f t="shared" si="2"/>
        <v>56.04661698675497</v>
      </c>
      <c r="G26" s="35">
        <f t="shared" si="2"/>
        <v>58.512149662312758</v>
      </c>
      <c r="H26" s="35">
        <f t="shared" si="2"/>
        <v>26.071919297660113</v>
      </c>
      <c r="I26" s="35">
        <f t="shared" si="2"/>
        <v>25.769812029307957</v>
      </c>
      <c r="J26" s="35">
        <f t="shared" si="2"/>
        <v>25.61490403989508</v>
      </c>
      <c r="K26" s="35">
        <f t="shared" si="2"/>
        <v>26.668275461593982</v>
      </c>
      <c r="L26" s="35">
        <f t="shared" si="2"/>
        <v>26.614693596129666</v>
      </c>
      <c r="M26" s="35">
        <f t="shared" si="2"/>
        <v>26.637185254365509</v>
      </c>
      <c r="N26" s="35">
        <f t="shared" si="2"/>
        <v>23.007516240601504</v>
      </c>
      <c r="O26" s="35">
        <f t="shared" si="2"/>
        <v>23.122527075098816</v>
      </c>
      <c r="P26" s="35">
        <f t="shared" si="2"/>
        <v>23.184133401322001</v>
      </c>
      <c r="Q26" s="35">
        <f t="shared" si="2"/>
        <v>19.60360237837838</v>
      </c>
      <c r="R26" s="35">
        <f t="shared" si="2"/>
        <v>20.024066137184118</v>
      </c>
      <c r="S26" s="35">
        <f t="shared" si="2"/>
        <v>20.088826267172937</v>
      </c>
    </row>
    <row r="27" spans="1:19" s="10" customFormat="1" ht="13" x14ac:dyDescent="0.15">
      <c r="A27" s="35" t="s">
        <v>86</v>
      </c>
      <c r="B27" s="35">
        <f t="shared" ref="B27:S27" si="3">B11/B13</f>
        <v>86.275679632432428</v>
      </c>
      <c r="C27" s="35">
        <f t="shared" si="3"/>
        <v>87.924405872596154</v>
      </c>
      <c r="D27" s="35">
        <f t="shared" si="3"/>
        <v>72.600739868306519</v>
      </c>
      <c r="E27" s="35">
        <f t="shared" si="3"/>
        <v>87.050068611428571</v>
      </c>
      <c r="F27" s="35">
        <f t="shared" si="3"/>
        <v>87.493825953947365</v>
      </c>
      <c r="G27" s="35">
        <f t="shared" si="3"/>
        <v>87.506073285304666</v>
      </c>
      <c r="H27" s="35">
        <f t="shared" si="3"/>
        <v>102.14347010330015</v>
      </c>
      <c r="I27" s="35">
        <f t="shared" si="3"/>
        <v>102.10413595379764</v>
      </c>
      <c r="J27" s="35">
        <f t="shared" si="3"/>
        <v>102.15148708378661</v>
      </c>
      <c r="K27" s="35">
        <f t="shared" si="3"/>
        <v>99.32457676818818</v>
      </c>
      <c r="L27" s="35">
        <f t="shared" si="3"/>
        <v>99.609404709044114</v>
      </c>
      <c r="M27" s="35">
        <f t="shared" si="3"/>
        <v>99.377191141286715</v>
      </c>
      <c r="N27" s="35">
        <f t="shared" si="3"/>
        <v>86.197173521126757</v>
      </c>
      <c r="O27" s="35">
        <f t="shared" si="3"/>
        <v>86.346853874538752</v>
      </c>
      <c r="P27" s="35">
        <f t="shared" si="3"/>
        <v>86.298760182776803</v>
      </c>
      <c r="Q27" s="35">
        <f t="shared" si="3"/>
        <v>66.240482922374426</v>
      </c>
      <c r="R27" s="35">
        <f t="shared" si="3"/>
        <v>65.025396483001174</v>
      </c>
      <c r="S27" s="35">
        <f t="shared" si="3"/>
        <v>62.78029093419633</v>
      </c>
    </row>
    <row r="28" spans="1:19" s="10" customFormat="1" ht="13" x14ac:dyDescent="0.15">
      <c r="A28" s="35" t="s">
        <v>87</v>
      </c>
      <c r="B28" s="35">
        <f t="shared" ref="B28:S28" si="4">B11/B14</f>
        <v>82.55690033793104</v>
      </c>
      <c r="C28" s="35">
        <f t="shared" si="4"/>
        <v>83.317888025056959</v>
      </c>
      <c r="D28" s="35">
        <f t="shared" si="4"/>
        <v>70.338205353620523</v>
      </c>
      <c r="E28" s="35">
        <f t="shared" si="4"/>
        <v>87.050068611428571</v>
      </c>
      <c r="F28" s="35">
        <f t="shared" si="4"/>
        <v>85.328534202566445</v>
      </c>
      <c r="G28" s="35">
        <f t="shared" si="4"/>
        <v>85.701428509346215</v>
      </c>
      <c r="H28" s="35">
        <f t="shared" si="4"/>
        <v>100.9274764115942</v>
      </c>
      <c r="I28" s="35">
        <f t="shared" si="4"/>
        <v>100.79138823210177</v>
      </c>
      <c r="J28" s="35">
        <f t="shared" si="4"/>
        <v>101.13327808631715</v>
      </c>
      <c r="K28" s="35">
        <f t="shared" si="4"/>
        <v>98.551837632453456</v>
      </c>
      <c r="L28" s="35">
        <f t="shared" si="4"/>
        <v>98.666271234013095</v>
      </c>
      <c r="M28" s="35">
        <f t="shared" si="4"/>
        <v>98.789977985429275</v>
      </c>
      <c r="N28" s="35">
        <f t="shared" si="4"/>
        <v>85.474850837988839</v>
      </c>
      <c r="O28" s="35">
        <f t="shared" si="4"/>
        <v>85.714276190476198</v>
      </c>
      <c r="P28" s="35">
        <f t="shared" si="4"/>
        <v>85.846144307692313</v>
      </c>
      <c r="Q28" s="35">
        <f t="shared" si="4"/>
        <v>66.544338348623853</v>
      </c>
      <c r="R28" s="35">
        <f t="shared" si="4"/>
        <v>66.031741904761901</v>
      </c>
      <c r="S28" s="35">
        <f t="shared" si="4"/>
        <v>65.75969457175141</v>
      </c>
    </row>
    <row r="29" spans="1:19" s="10" customFormat="1" ht="13" x14ac:dyDescent="0.15">
      <c r="A29" s="35" t="s">
        <v>154</v>
      </c>
      <c r="B29" s="35">
        <f t="shared" ref="B29:S29" si="5">B11/B16</f>
        <v>100.80632041263158</v>
      </c>
      <c r="C29" s="35">
        <f t="shared" si="5"/>
        <v>103.32359560169492</v>
      </c>
      <c r="D29" s="35">
        <f t="shared" si="5"/>
        <v>105.12189320657535</v>
      </c>
      <c r="E29" s="35">
        <f t="shared" si="5"/>
        <v>136.16770509050278</v>
      </c>
      <c r="F29" s="35">
        <f t="shared" si="5"/>
        <v>140.20095002259038</v>
      </c>
      <c r="G29" s="35">
        <f t="shared" si="5"/>
        <v>142.14960376477438</v>
      </c>
      <c r="H29" s="35">
        <f t="shared" si="5"/>
        <v>163.7211456147775</v>
      </c>
      <c r="I29" s="35">
        <f t="shared" si="5"/>
        <v>168.72396185931126</v>
      </c>
      <c r="J29" s="35">
        <f t="shared" si="5"/>
        <v>170.02275804500542</v>
      </c>
      <c r="K29" s="35">
        <f t="shared" si="5"/>
        <v>172.17867166951453</v>
      </c>
      <c r="L29" s="35">
        <f t="shared" si="5"/>
        <v>174.34850759884168</v>
      </c>
      <c r="M29" s="35">
        <f t="shared" si="5"/>
        <v>175.75831220337639</v>
      </c>
      <c r="N29" s="35">
        <f t="shared" si="5"/>
        <v>182.08864385599523</v>
      </c>
      <c r="O29" s="35">
        <f t="shared" si="5"/>
        <v>185.71426507936508</v>
      </c>
      <c r="P29" s="35">
        <f t="shared" si="5"/>
        <v>186.70720358935361</v>
      </c>
      <c r="Q29" s="35">
        <f t="shared" si="5"/>
        <v>184.3286627700127</v>
      </c>
      <c r="R29" s="35">
        <f t="shared" si="5"/>
        <v>186.75644175084176</v>
      </c>
      <c r="S29" s="35">
        <f t="shared" si="5"/>
        <v>186.52990287179486</v>
      </c>
    </row>
    <row r="30" spans="1:19" s="10" customFormat="1" ht="13" x14ac:dyDescent="0.15">
      <c r="A30" s="10" t="s">
        <v>153</v>
      </c>
      <c r="B30" s="35">
        <f>B11/B17</f>
        <v>206.3922508448276</v>
      </c>
      <c r="C30" s="35">
        <f t="shared" ref="C30:S30" si="6">C11/C17</f>
        <v>220.60647070566949</v>
      </c>
      <c r="D30" s="35">
        <f t="shared" si="6"/>
        <v>220.26114248220432</v>
      </c>
      <c r="E30" s="35">
        <f t="shared" si="6"/>
        <v>246.20221425454545</v>
      </c>
      <c r="F30" s="35">
        <f t="shared" si="6"/>
        <v>254.77129396551726</v>
      </c>
      <c r="G30" s="35">
        <f t="shared" si="6"/>
        <v>256.85633294687011</v>
      </c>
      <c r="H30" s="35">
        <f t="shared" si="6"/>
        <v>335.72982855922862</v>
      </c>
      <c r="I30" s="35">
        <f t="shared" si="6"/>
        <v>322.98879679373749</v>
      </c>
      <c r="J30" s="35">
        <f t="shared" si="6"/>
        <v>309.82494178965732</v>
      </c>
      <c r="K30" s="35">
        <f t="shared" si="6"/>
        <v>343.82324897169445</v>
      </c>
      <c r="L30" s="35">
        <f t="shared" si="6"/>
        <v>318.52525371337879</v>
      </c>
      <c r="M30" s="35">
        <f t="shared" si="6"/>
        <v>316.0655294071438</v>
      </c>
      <c r="N30" s="35">
        <f t="shared" si="6"/>
        <v>343.4343052749719</v>
      </c>
      <c r="O30" s="35">
        <f t="shared" si="6"/>
        <v>330.64854316800898</v>
      </c>
      <c r="P30" s="35">
        <f t="shared" si="6"/>
        <v>329.6528825653993</v>
      </c>
      <c r="Q30" s="35" t="e">
        <f t="shared" si="6"/>
        <v>#DIV/0!</v>
      </c>
      <c r="R30" s="35" t="e">
        <f t="shared" si="6"/>
        <v>#DIV/0!</v>
      </c>
      <c r="S30" s="35" t="e">
        <f t="shared" si="6"/>
        <v>#DIV/0!</v>
      </c>
    </row>
    <row r="31" spans="1:19" s="10" customFormat="1" ht="13" x14ac:dyDescent="0.15"/>
    <row r="32" spans="1:19" s="10" customFormat="1" ht="13" x14ac:dyDescent="0.15">
      <c r="A32" s="48" t="s">
        <v>17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</row>
    <row r="33" spans="1:19" s="10" customFormat="1" ht="13" x14ac:dyDescent="0.15"/>
    <row r="34" spans="1:19" s="10" customFormat="1" ht="13" x14ac:dyDescent="0.15">
      <c r="A34" s="35" t="s">
        <v>86</v>
      </c>
      <c r="B34" s="35">
        <f t="shared" ref="B34:S34" si="7">B12/B13</f>
        <v>63.063063063063055</v>
      </c>
      <c r="C34" s="35">
        <f t="shared" si="7"/>
        <v>59.855769230769226</v>
      </c>
      <c r="D34" s="35">
        <f t="shared" si="7"/>
        <v>48.817407757805107</v>
      </c>
      <c r="E34" s="35">
        <f t="shared" si="7"/>
        <v>67.857142857142861</v>
      </c>
      <c r="F34" s="35">
        <f t="shared" si="7"/>
        <v>62.687969924812023</v>
      </c>
      <c r="G34" s="35">
        <f t="shared" si="7"/>
        <v>63.396057347670251</v>
      </c>
      <c r="H34" s="35">
        <f t="shared" si="7"/>
        <v>88.370874803562074</v>
      </c>
      <c r="I34" s="35">
        <f t="shared" si="7"/>
        <v>87.976418974499595</v>
      </c>
      <c r="J34" s="35">
        <f t="shared" si="7"/>
        <v>98.411349372384933</v>
      </c>
      <c r="K34" s="35">
        <f t="shared" si="7"/>
        <v>88.462615513861664</v>
      </c>
      <c r="L34" s="35">
        <f t="shared" si="7"/>
        <v>94.742647058823536</v>
      </c>
      <c r="M34" s="35">
        <f t="shared" si="7"/>
        <v>108.13986013986013</v>
      </c>
      <c r="N34" s="35">
        <f t="shared" si="7"/>
        <v>80.802816901408448</v>
      </c>
      <c r="O34" s="35">
        <f t="shared" si="7"/>
        <v>89.782287822878232</v>
      </c>
      <c r="P34" s="35">
        <f t="shared" si="7"/>
        <v>103.14586994727593</v>
      </c>
      <c r="Q34" s="35">
        <f t="shared" si="7"/>
        <v>86.716894977168948</v>
      </c>
      <c r="R34" s="35">
        <f t="shared" si="7"/>
        <v>0</v>
      </c>
      <c r="S34" s="35">
        <f t="shared" si="7"/>
        <v>0</v>
      </c>
    </row>
    <row r="35" spans="1:19" s="10" customFormat="1" ht="13" x14ac:dyDescent="0.15">
      <c r="A35" s="35" t="s">
        <v>87</v>
      </c>
      <c r="B35" s="35">
        <f t="shared" ref="B35:S35" si="8">B12/B14</f>
        <v>60.344827586206904</v>
      </c>
      <c r="C35" s="35">
        <f t="shared" si="8"/>
        <v>56.719817767653765</v>
      </c>
      <c r="D35" s="35">
        <f t="shared" si="8"/>
        <v>47.296058661778183</v>
      </c>
      <c r="E35" s="35">
        <f t="shared" si="8"/>
        <v>67.857142857142861</v>
      </c>
      <c r="F35" s="35">
        <f t="shared" si="8"/>
        <v>61.136571952337306</v>
      </c>
      <c r="G35" s="35">
        <f t="shared" si="8"/>
        <v>62.088635366388772</v>
      </c>
      <c r="H35" s="35">
        <f t="shared" si="8"/>
        <v>87.318840579710141</v>
      </c>
      <c r="I35" s="35">
        <f t="shared" si="8"/>
        <v>86.84531059683313</v>
      </c>
      <c r="J35" s="35">
        <f t="shared" si="8"/>
        <v>97.430420711974108</v>
      </c>
      <c r="K35" s="35">
        <f t="shared" si="8"/>
        <v>87.774381772714634</v>
      </c>
      <c r="L35" s="35">
        <f t="shared" si="8"/>
        <v>93.845593590677339</v>
      </c>
      <c r="M35" s="35">
        <f t="shared" si="8"/>
        <v>107.50086896072298</v>
      </c>
      <c r="N35" s="35">
        <f t="shared" si="8"/>
        <v>80.125698324022352</v>
      </c>
      <c r="O35" s="35">
        <f t="shared" si="8"/>
        <v>89.124542124542131</v>
      </c>
      <c r="P35" s="35">
        <f t="shared" si="8"/>
        <v>102.60489510489511</v>
      </c>
      <c r="Q35" s="35">
        <f t="shared" si="8"/>
        <v>87.114678899082563</v>
      </c>
      <c r="R35" s="35">
        <f t="shared" si="8"/>
        <v>0</v>
      </c>
      <c r="S35" s="35">
        <f t="shared" si="8"/>
        <v>0</v>
      </c>
    </row>
    <row r="36" spans="1:19" s="10" customFormat="1" ht="13" x14ac:dyDescent="0.15">
      <c r="A36" s="35" t="s">
        <v>85</v>
      </c>
      <c r="B36" s="35">
        <f t="shared" ref="B36:S36" si="9">B12/B15</f>
        <v>40</v>
      </c>
      <c r="C36" s="35">
        <f t="shared" si="9"/>
        <v>43.684210526315788</v>
      </c>
      <c r="D36" s="35">
        <f t="shared" si="9"/>
        <v>41.71382376717866</v>
      </c>
      <c r="E36" s="35">
        <f t="shared" si="9"/>
        <v>39.748953974895393</v>
      </c>
      <c r="F36" s="35">
        <f t="shared" si="9"/>
        <v>40.156532209512342</v>
      </c>
      <c r="G36" s="35">
        <f t="shared" si="9"/>
        <v>42.390653085680043</v>
      </c>
      <c r="H36" s="35">
        <f t="shared" si="9"/>
        <v>22.5564915095601</v>
      </c>
      <c r="I36" s="35">
        <f t="shared" si="9"/>
        <v>22.20415224913495</v>
      </c>
      <c r="J36" s="35">
        <f t="shared" si="9"/>
        <v>24.67704918032787</v>
      </c>
      <c r="K36" s="35">
        <f t="shared" si="9"/>
        <v>23.751879699248121</v>
      </c>
      <c r="L36" s="35">
        <f t="shared" si="9"/>
        <v>25.314341846758349</v>
      </c>
      <c r="M36" s="35">
        <f t="shared" si="9"/>
        <v>28.985941893158387</v>
      </c>
      <c r="N36" s="35">
        <f t="shared" si="9"/>
        <v>21.56766917293233</v>
      </c>
      <c r="O36" s="35">
        <f t="shared" si="9"/>
        <v>24.042490118577074</v>
      </c>
      <c r="P36" s="35">
        <f t="shared" si="9"/>
        <v>27.710103871576958</v>
      </c>
      <c r="Q36" s="35">
        <f t="shared" si="9"/>
        <v>25.663513513513514</v>
      </c>
      <c r="R36" s="35">
        <f t="shared" si="9"/>
        <v>0</v>
      </c>
      <c r="S36" s="35">
        <f t="shared" si="9"/>
        <v>0</v>
      </c>
    </row>
    <row r="37" spans="1:19" s="10" customFormat="1" ht="13" x14ac:dyDescent="0.15">
      <c r="A37" s="35" t="s">
        <v>154</v>
      </c>
      <c r="B37" s="35">
        <f t="shared" ref="B37:S37" si="10">B12/B16</f>
        <v>73.684210526315795</v>
      </c>
      <c r="C37" s="35">
        <f t="shared" si="10"/>
        <v>70.33898305084746</v>
      </c>
      <c r="D37" s="35">
        <f t="shared" si="10"/>
        <v>70.68493150684931</v>
      </c>
      <c r="E37" s="35">
        <f t="shared" si="10"/>
        <v>106.14525139664805</v>
      </c>
      <c r="F37" s="35">
        <f t="shared" si="10"/>
        <v>100.45180722891567</v>
      </c>
      <c r="G37" s="35">
        <f t="shared" si="10"/>
        <v>102.9839883551674</v>
      </c>
      <c r="H37" s="35">
        <f t="shared" si="10"/>
        <v>141.64567590260285</v>
      </c>
      <c r="I37" s="35">
        <f t="shared" si="10"/>
        <v>145.37834164023562</v>
      </c>
      <c r="J37" s="35">
        <f t="shared" si="10"/>
        <v>163.79760609357996</v>
      </c>
      <c r="K37" s="35">
        <f t="shared" si="10"/>
        <v>153.34951456310679</v>
      </c>
      <c r="L37" s="35">
        <f t="shared" si="10"/>
        <v>165.83011583011583</v>
      </c>
      <c r="M37" s="35">
        <f t="shared" si="10"/>
        <v>191.25595201286251</v>
      </c>
      <c r="N37" s="35">
        <f t="shared" si="10"/>
        <v>170.69324605772093</v>
      </c>
      <c r="O37" s="35">
        <f t="shared" si="10"/>
        <v>193.10317460317461</v>
      </c>
      <c r="P37" s="35">
        <f t="shared" si="10"/>
        <v>223.15589353612168</v>
      </c>
      <c r="Q37" s="35">
        <f t="shared" si="10"/>
        <v>241.30876747141042</v>
      </c>
      <c r="R37" s="35">
        <f t="shared" si="10"/>
        <v>0</v>
      </c>
      <c r="S37" s="35">
        <f t="shared" si="10"/>
        <v>0</v>
      </c>
    </row>
    <row r="38" spans="1:19" s="10" customFormat="1" ht="13" x14ac:dyDescent="0.15">
      <c r="A38" s="10" t="s">
        <v>153</v>
      </c>
      <c r="B38" s="35">
        <f>B12/B17</f>
        <v>150.86206896551724</v>
      </c>
      <c r="C38" s="35">
        <f t="shared" ref="C38:S38" si="11">C12/C17</f>
        <v>150.18094089264176</v>
      </c>
      <c r="D38" s="35">
        <f t="shared" si="11"/>
        <v>148.105625717566</v>
      </c>
      <c r="E38" s="35">
        <f t="shared" si="11"/>
        <v>191.91919191919192</v>
      </c>
      <c r="F38" s="35">
        <f t="shared" si="11"/>
        <v>182.53968253968253</v>
      </c>
      <c r="G38" s="35">
        <f t="shared" si="11"/>
        <v>186.08627038400843</v>
      </c>
      <c r="H38" s="35">
        <f t="shared" si="11"/>
        <v>290.46143250688704</v>
      </c>
      <c r="I38" s="35">
        <f t="shared" si="11"/>
        <v>278.2982045277127</v>
      </c>
      <c r="J38" s="35">
        <f t="shared" si="11"/>
        <v>298.48112309644671</v>
      </c>
      <c r="K38" s="35">
        <f t="shared" si="11"/>
        <v>306.22334238076775</v>
      </c>
      <c r="L38" s="35">
        <f t="shared" si="11"/>
        <v>302.96261462497063</v>
      </c>
      <c r="M38" s="35">
        <f t="shared" si="11"/>
        <v>343.93487834171077</v>
      </c>
      <c r="N38" s="35">
        <f t="shared" si="11"/>
        <v>321.94163860830525</v>
      </c>
      <c r="O38" s="35">
        <f t="shared" si="11"/>
        <v>343.8038716970467</v>
      </c>
      <c r="P38" s="35">
        <f t="shared" si="11"/>
        <v>394.0072056750285</v>
      </c>
      <c r="Q38" s="35" t="e">
        <f t="shared" si="11"/>
        <v>#DIV/0!</v>
      </c>
      <c r="R38" s="35" t="e">
        <f t="shared" si="11"/>
        <v>#DIV/0!</v>
      </c>
      <c r="S38" s="35" t="e">
        <f t="shared" si="11"/>
        <v>#DIV/0!</v>
      </c>
    </row>
  </sheetData>
  <mergeCells count="9">
    <mergeCell ref="A7:L7"/>
    <mergeCell ref="A24:M24"/>
    <mergeCell ref="A32:M32"/>
    <mergeCell ref="Q6:S6"/>
    <mergeCell ref="B6:D6"/>
    <mergeCell ref="E6:G6"/>
    <mergeCell ref="N6:P6"/>
    <mergeCell ref="H6:J6"/>
    <mergeCell ref="K6:M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2343F-FA88-B643-8276-4B6B11D9D4F4}">
  <dimension ref="A7:AR19"/>
  <sheetViews>
    <sheetView topLeftCell="A58" workbookViewId="0">
      <selection activeCell="R79" sqref="R79"/>
    </sheetView>
  </sheetViews>
  <sheetFormatPr baseColWidth="10" defaultRowHeight="16" x14ac:dyDescent="0.2"/>
  <cols>
    <col min="6" max="6" width="18.83203125" customWidth="1"/>
    <col min="7" max="7" width="13.83203125" customWidth="1"/>
    <col min="8" max="8" width="14.83203125" customWidth="1"/>
    <col min="9" max="9" width="13.5" customWidth="1"/>
    <col min="10" max="10" width="15.33203125" customWidth="1"/>
    <col min="11" max="11" width="12.5" customWidth="1"/>
    <col min="12" max="12" width="13.1640625" customWidth="1"/>
    <col min="13" max="13" width="11.83203125" customWidth="1"/>
    <col min="14" max="14" width="13.83203125" customWidth="1"/>
    <col min="15" max="15" width="16.83203125" customWidth="1"/>
    <col min="16" max="16" width="18.6640625" customWidth="1"/>
    <col min="20" max="20" width="13" customWidth="1"/>
    <col min="22" max="22" width="13.33203125" customWidth="1"/>
    <col min="23" max="23" width="12.83203125" customWidth="1"/>
    <col min="25" max="25" width="13.83203125" customWidth="1"/>
  </cols>
  <sheetData>
    <row r="7" spans="1:44" s="1" customFormat="1" x14ac:dyDescent="0.2">
      <c r="E7" s="1">
        <v>3546880636392</v>
      </c>
      <c r="F7" s="1">
        <v>3546880636392</v>
      </c>
      <c r="G7" s="1">
        <v>3546880636392</v>
      </c>
      <c r="H7" s="1">
        <v>3546880636392</v>
      </c>
      <c r="I7" s="1">
        <v>3546880636392</v>
      </c>
      <c r="J7" s="1">
        <v>3546880636392</v>
      </c>
      <c r="K7" s="1">
        <v>3546880636392</v>
      </c>
      <c r="L7" s="1">
        <v>3546880636392</v>
      </c>
      <c r="M7" s="1">
        <v>3546880636392</v>
      </c>
      <c r="N7" s="1">
        <v>3546880636392</v>
      </c>
      <c r="O7" s="1">
        <v>3546880636392</v>
      </c>
      <c r="P7" s="1">
        <v>3546880636392</v>
      </c>
      <c r="Q7" s="1">
        <v>3546880636392</v>
      </c>
      <c r="R7" s="1">
        <v>3546880636392</v>
      </c>
      <c r="S7" s="1">
        <v>3546880636392</v>
      </c>
      <c r="T7" s="1">
        <v>3546880636392</v>
      </c>
      <c r="U7" s="1">
        <v>3546880636392</v>
      </c>
      <c r="V7" s="1">
        <v>3546880636392</v>
      </c>
      <c r="W7" s="1">
        <v>3546880636392</v>
      </c>
      <c r="X7" s="1">
        <v>3546880636392</v>
      </c>
      <c r="Y7" s="1">
        <v>3546880636392</v>
      </c>
      <c r="Z7" s="1">
        <v>3546880636392</v>
      </c>
      <c r="AA7" s="1">
        <v>3546880636392</v>
      </c>
      <c r="AB7" s="1">
        <v>3546880636392</v>
      </c>
      <c r="AC7" s="1">
        <v>3546880636392</v>
      </c>
      <c r="AD7" s="1">
        <v>3546880636392</v>
      </c>
      <c r="AE7" s="1">
        <v>3546880636392</v>
      </c>
      <c r="AF7" s="1">
        <v>3546880636392</v>
      </c>
      <c r="AG7" s="1">
        <v>3546880636392</v>
      </c>
      <c r="AH7" s="1">
        <v>3546880636392</v>
      </c>
      <c r="AI7" s="1">
        <v>3546880636392</v>
      </c>
      <c r="AJ7" s="1">
        <v>3546880636392</v>
      </c>
      <c r="AK7" s="1">
        <v>3546880636392</v>
      </c>
      <c r="AL7" s="1">
        <v>3546880636392</v>
      </c>
      <c r="AM7" s="1">
        <v>3546880636392</v>
      </c>
      <c r="AN7" s="1">
        <v>3546880636392</v>
      </c>
      <c r="AO7" s="1">
        <v>3546880636392</v>
      </c>
      <c r="AP7" s="1">
        <v>3546880636392</v>
      </c>
      <c r="AQ7" s="1">
        <v>3546880636392</v>
      </c>
      <c r="AR7" s="1">
        <v>3546880636392</v>
      </c>
    </row>
    <row r="8" spans="1:44" s="1" customFormat="1" x14ac:dyDescent="0.2"/>
    <row r="9" spans="1:44" s="1" customFormat="1" x14ac:dyDescent="0.2">
      <c r="D9" s="1" t="s">
        <v>44</v>
      </c>
      <c r="E9" s="1">
        <f t="shared" ref="E9:AR9" si="0">E7/1000000000</f>
        <v>3546.8806363919998</v>
      </c>
      <c r="F9" s="1">
        <f t="shared" si="0"/>
        <v>3546.8806363919998</v>
      </c>
      <c r="G9" s="1">
        <f t="shared" si="0"/>
        <v>3546.8806363919998</v>
      </c>
      <c r="H9" s="1">
        <f t="shared" si="0"/>
        <v>3546.8806363919998</v>
      </c>
      <c r="I9" s="1">
        <f t="shared" si="0"/>
        <v>3546.8806363919998</v>
      </c>
      <c r="J9" s="1">
        <f t="shared" si="0"/>
        <v>3546.8806363919998</v>
      </c>
      <c r="K9" s="1">
        <f t="shared" si="0"/>
        <v>3546.8806363919998</v>
      </c>
      <c r="L9" s="1">
        <f t="shared" si="0"/>
        <v>3546.8806363919998</v>
      </c>
      <c r="M9" s="1">
        <f t="shared" si="0"/>
        <v>3546.8806363919998</v>
      </c>
      <c r="N9" s="1">
        <f t="shared" si="0"/>
        <v>3546.8806363919998</v>
      </c>
      <c r="O9" s="1">
        <f t="shared" si="0"/>
        <v>3546.8806363919998</v>
      </c>
      <c r="P9" s="1">
        <f t="shared" si="0"/>
        <v>3546.8806363919998</v>
      </c>
      <c r="Q9" s="1">
        <f t="shared" si="0"/>
        <v>3546.8806363919998</v>
      </c>
      <c r="R9" s="1">
        <f t="shared" si="0"/>
        <v>3546.8806363919998</v>
      </c>
      <c r="S9" s="1">
        <f t="shared" si="0"/>
        <v>3546.8806363919998</v>
      </c>
      <c r="T9" s="1">
        <f t="shared" si="0"/>
        <v>3546.8806363919998</v>
      </c>
      <c r="U9" s="1">
        <f t="shared" si="0"/>
        <v>3546.8806363919998</v>
      </c>
      <c r="V9" s="1">
        <f t="shared" si="0"/>
        <v>3546.8806363919998</v>
      </c>
      <c r="W9" s="1">
        <f t="shared" si="0"/>
        <v>3546.8806363919998</v>
      </c>
      <c r="X9" s="1">
        <f t="shared" si="0"/>
        <v>3546.8806363919998</v>
      </c>
      <c r="Y9" s="1">
        <f t="shared" si="0"/>
        <v>3546.8806363919998</v>
      </c>
      <c r="Z9" s="1">
        <f t="shared" si="0"/>
        <v>3546.8806363919998</v>
      </c>
      <c r="AA9" s="1">
        <f t="shared" si="0"/>
        <v>3546.8806363919998</v>
      </c>
      <c r="AB9" s="1">
        <f t="shared" si="0"/>
        <v>3546.8806363919998</v>
      </c>
      <c r="AC9" s="1">
        <f t="shared" si="0"/>
        <v>3546.8806363919998</v>
      </c>
      <c r="AD9" s="1">
        <f t="shared" si="0"/>
        <v>3546.8806363919998</v>
      </c>
      <c r="AE9" s="1">
        <f t="shared" si="0"/>
        <v>3546.8806363919998</v>
      </c>
      <c r="AF9" s="1">
        <f t="shared" si="0"/>
        <v>3546.8806363919998</v>
      </c>
      <c r="AG9" s="1">
        <f t="shared" si="0"/>
        <v>3546.8806363919998</v>
      </c>
      <c r="AH9" s="1">
        <f t="shared" si="0"/>
        <v>3546.8806363919998</v>
      </c>
      <c r="AI9" s="1">
        <f t="shared" si="0"/>
        <v>3546.8806363919998</v>
      </c>
      <c r="AJ9" s="1">
        <f t="shared" si="0"/>
        <v>3546.8806363919998</v>
      </c>
      <c r="AK9" s="1">
        <f t="shared" si="0"/>
        <v>3546.8806363919998</v>
      </c>
      <c r="AL9" s="1">
        <f t="shared" si="0"/>
        <v>3546.8806363919998</v>
      </c>
      <c r="AM9" s="1">
        <f t="shared" si="0"/>
        <v>3546.8806363919998</v>
      </c>
      <c r="AN9" s="1">
        <f t="shared" si="0"/>
        <v>3546.8806363919998</v>
      </c>
      <c r="AO9" s="1">
        <f t="shared" si="0"/>
        <v>3546.8806363919998</v>
      </c>
      <c r="AP9" s="1">
        <f t="shared" si="0"/>
        <v>3546.8806363919998</v>
      </c>
      <c r="AQ9" s="1">
        <f t="shared" si="0"/>
        <v>3546.8806363919998</v>
      </c>
      <c r="AR9" s="1">
        <f t="shared" si="0"/>
        <v>3546.8806363919998</v>
      </c>
    </row>
    <row r="10" spans="1:44" s="1" customFormat="1" x14ac:dyDescent="0.2"/>
    <row r="11" spans="1:44" s="23" customFormat="1" x14ac:dyDescent="0.2">
      <c r="A11" s="23" t="s">
        <v>58</v>
      </c>
      <c r="F11" s="23" t="s">
        <v>59</v>
      </c>
      <c r="G11" s="23" t="s">
        <v>35</v>
      </c>
      <c r="H11" s="23" t="s">
        <v>21</v>
      </c>
      <c r="I11" s="23" t="s">
        <v>48</v>
      </c>
      <c r="J11" s="23" t="s">
        <v>32</v>
      </c>
      <c r="K11" s="23" t="s">
        <v>33</v>
      </c>
      <c r="L11" s="23" t="s">
        <v>45</v>
      </c>
      <c r="M11" s="23" t="s">
        <v>46</v>
      </c>
      <c r="N11" s="23" t="s">
        <v>47</v>
      </c>
      <c r="O11" s="23" t="s">
        <v>49</v>
      </c>
      <c r="P11" s="23" t="s">
        <v>34</v>
      </c>
      <c r="Q11" s="23" t="s">
        <v>50</v>
      </c>
      <c r="S11" s="23" t="s">
        <v>31</v>
      </c>
      <c r="T11" s="23" t="s">
        <v>51</v>
      </c>
      <c r="U11" s="23" t="s">
        <v>52</v>
      </c>
      <c r="V11" s="23" t="s">
        <v>53</v>
      </c>
      <c r="W11" s="23" t="s">
        <v>22</v>
      </c>
      <c r="X11" s="23" t="s">
        <v>82</v>
      </c>
      <c r="Y11" s="23" t="s">
        <v>54</v>
      </c>
      <c r="Z11" s="23" t="s">
        <v>55</v>
      </c>
      <c r="AA11" s="23" t="s">
        <v>56</v>
      </c>
      <c r="AB11" s="23" t="s">
        <v>57</v>
      </c>
      <c r="AC11" s="23" t="s">
        <v>83</v>
      </c>
      <c r="AD11" s="23" t="s">
        <v>23</v>
      </c>
      <c r="AE11" s="23" t="s">
        <v>24</v>
      </c>
      <c r="AF11" s="23" t="s">
        <v>25</v>
      </c>
      <c r="AG11" s="23" t="s">
        <v>26</v>
      </c>
      <c r="AH11" s="23" t="s">
        <v>27</v>
      </c>
      <c r="AI11" s="23" t="s">
        <v>28</v>
      </c>
      <c r="AJ11" s="23" t="s">
        <v>29</v>
      </c>
      <c r="AK11" s="23" t="s">
        <v>43</v>
      </c>
      <c r="AL11" s="23" t="s">
        <v>36</v>
      </c>
      <c r="AM11" s="23" t="s">
        <v>37</v>
      </c>
      <c r="AN11" s="23" t="s">
        <v>38</v>
      </c>
      <c r="AO11" s="23" t="s">
        <v>39</v>
      </c>
      <c r="AP11" s="23" t="s">
        <v>40</v>
      </c>
      <c r="AQ11" s="23" t="s">
        <v>41</v>
      </c>
      <c r="AR11" s="23" t="s">
        <v>42</v>
      </c>
    </row>
    <row r="12" spans="1:44" s="23" customFormat="1" x14ac:dyDescent="0.2">
      <c r="F12" s="23">
        <v>31.51</v>
      </c>
      <c r="G12" s="23">
        <v>72.5</v>
      </c>
      <c r="H12" s="23">
        <v>38.799999999999997</v>
      </c>
      <c r="I12" s="23">
        <v>30.6</v>
      </c>
      <c r="J12" s="23">
        <v>24.07</v>
      </c>
      <c r="K12" s="23">
        <v>22.23</v>
      </c>
      <c r="L12" s="23">
        <v>23.1</v>
      </c>
      <c r="M12" s="23">
        <v>29.15</v>
      </c>
      <c r="N12" s="23">
        <v>25.5</v>
      </c>
      <c r="O12" s="23">
        <v>21.8</v>
      </c>
      <c r="P12" s="23">
        <v>24.56</v>
      </c>
      <c r="Q12" s="23">
        <v>46.4</v>
      </c>
      <c r="R12" s="23">
        <v>21.32</v>
      </c>
      <c r="S12" s="23">
        <v>20.34</v>
      </c>
      <c r="T12" s="23">
        <v>20.100000000000001</v>
      </c>
      <c r="U12" s="23">
        <v>69.290000000000006</v>
      </c>
      <c r="V12" s="23">
        <v>32.229999999999997</v>
      </c>
      <c r="W12" s="23">
        <v>27.82</v>
      </c>
      <c r="X12" s="23">
        <v>21.53</v>
      </c>
      <c r="Y12" s="23">
        <v>20.350000000000001</v>
      </c>
      <c r="Z12" s="23">
        <v>20.2</v>
      </c>
      <c r="AA12" s="23">
        <v>20.350000000000001</v>
      </c>
      <c r="AB12" s="23">
        <v>21.28</v>
      </c>
      <c r="AC12" s="23">
        <v>22.47</v>
      </c>
      <c r="AD12" s="23">
        <v>25.82</v>
      </c>
      <c r="AE12" s="23">
        <v>25.76</v>
      </c>
      <c r="AF12" s="23">
        <v>25.02</v>
      </c>
      <c r="AG12" s="23">
        <v>26.06</v>
      </c>
      <c r="AH12" s="23">
        <v>21.49</v>
      </c>
      <c r="AI12" s="23">
        <v>20.8</v>
      </c>
      <c r="AJ12" s="23">
        <v>22.04</v>
      </c>
      <c r="AK12" s="23">
        <v>105.19</v>
      </c>
      <c r="AL12" s="23">
        <v>22.07</v>
      </c>
      <c r="AM12" s="23">
        <v>21.51</v>
      </c>
      <c r="AN12" s="23">
        <v>20.82</v>
      </c>
      <c r="AO12" s="23">
        <v>26.06</v>
      </c>
      <c r="AP12" s="23">
        <v>22.87</v>
      </c>
      <c r="AQ12" s="23">
        <v>20.7</v>
      </c>
      <c r="AR12" s="23">
        <v>21.72</v>
      </c>
    </row>
    <row r="13" spans="1:44" s="23" customFormat="1" x14ac:dyDescent="0.2">
      <c r="F13" s="23">
        <v>53</v>
      </c>
      <c r="G13" s="23">
        <v>88.48</v>
      </c>
      <c r="H13" s="23">
        <v>58.61</v>
      </c>
      <c r="I13" s="23">
        <v>41.28</v>
      </c>
      <c r="J13" s="23">
        <v>38.549999999999997</v>
      </c>
      <c r="K13" s="23">
        <v>35</v>
      </c>
      <c r="L13" s="23">
        <v>36.119999999999997</v>
      </c>
      <c r="M13" s="23">
        <v>41.98</v>
      </c>
      <c r="N13" s="23">
        <v>37.58</v>
      </c>
      <c r="O13" s="23">
        <v>32.770000000000003</v>
      </c>
      <c r="P13" s="23">
        <v>36.42</v>
      </c>
      <c r="Q13" s="23">
        <v>77.561999999999998</v>
      </c>
      <c r="R13" s="23">
        <v>21.32</v>
      </c>
      <c r="S13" s="23">
        <v>34.89</v>
      </c>
      <c r="T13" s="23">
        <v>32.35</v>
      </c>
      <c r="U13" s="23">
        <v>120</v>
      </c>
      <c r="V13" s="23">
        <v>42</v>
      </c>
      <c r="W13" s="23">
        <v>40</v>
      </c>
      <c r="X13" s="23">
        <v>37.659999999999997</v>
      </c>
      <c r="Y13" s="23">
        <v>32.85</v>
      </c>
      <c r="Z13" s="23">
        <v>34.72</v>
      </c>
      <c r="AA13" s="23">
        <v>34.28</v>
      </c>
      <c r="AB13" s="23">
        <v>34.47</v>
      </c>
      <c r="AC13" s="23">
        <v>35.67</v>
      </c>
      <c r="AD13" s="23">
        <v>41.23</v>
      </c>
      <c r="AE13" s="23">
        <v>40.380000000000003</v>
      </c>
      <c r="AF13" s="23">
        <v>39.119999999999997</v>
      </c>
      <c r="AG13" s="23">
        <v>42.5</v>
      </c>
      <c r="AH13" s="23">
        <v>34.04</v>
      </c>
      <c r="AI13" s="23">
        <v>34.42</v>
      </c>
      <c r="AJ13" s="23">
        <v>36.25</v>
      </c>
      <c r="AK13" s="23">
        <v>151</v>
      </c>
      <c r="AL13" s="23">
        <v>34.71</v>
      </c>
      <c r="AM13" s="23">
        <v>35.156999999999996</v>
      </c>
      <c r="AN13" s="23">
        <v>35.770000000000003</v>
      </c>
      <c r="AO13" s="23">
        <v>40</v>
      </c>
      <c r="AP13" s="23">
        <v>35.659999999999997</v>
      </c>
      <c r="AQ13" s="23">
        <v>34.659999999999997</v>
      </c>
      <c r="AR13" s="23">
        <v>34.46</v>
      </c>
    </row>
    <row r="14" spans="1:44" s="1" customFormat="1" x14ac:dyDescent="0.2"/>
    <row r="15" spans="1:44" s="1" customFormat="1" x14ac:dyDescent="0.2">
      <c r="AH15" s="1" t="s">
        <v>112</v>
      </c>
    </row>
    <row r="16" spans="1:44" s="1" customFormat="1" x14ac:dyDescent="0.2">
      <c r="F16" s="23"/>
      <c r="G16" s="22"/>
      <c r="H16" s="60" t="s">
        <v>109</v>
      </c>
      <c r="I16" s="60"/>
      <c r="J16" s="60"/>
      <c r="K16" s="60"/>
      <c r="L16" s="60"/>
      <c r="M16" s="60"/>
      <c r="N16" s="60"/>
      <c r="O16" s="60"/>
      <c r="P16" s="60"/>
      <c r="Q16" s="60" t="s">
        <v>109</v>
      </c>
      <c r="R16" s="60"/>
      <c r="S16" s="60"/>
      <c r="T16" s="60"/>
      <c r="U16" s="60" t="s">
        <v>109</v>
      </c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 t="s">
        <v>109</v>
      </c>
      <c r="AL16" s="60"/>
      <c r="AM16" s="60"/>
      <c r="AN16" s="60"/>
      <c r="AO16" s="60"/>
      <c r="AP16" s="60"/>
      <c r="AQ16" s="60"/>
      <c r="AR16" s="60"/>
    </row>
    <row r="17" spans="1:44" s="23" customFormat="1" x14ac:dyDescent="0.2">
      <c r="A17" s="23" t="s">
        <v>58</v>
      </c>
      <c r="F17" s="23" t="s">
        <v>59</v>
      </c>
      <c r="G17" s="23" t="s">
        <v>35</v>
      </c>
      <c r="H17" s="23" t="s">
        <v>21</v>
      </c>
      <c r="I17" s="23" t="s">
        <v>48</v>
      </c>
      <c r="J17" s="23" t="s">
        <v>32</v>
      </c>
      <c r="K17" s="23" t="s">
        <v>33</v>
      </c>
      <c r="L17" s="23" t="s">
        <v>45</v>
      </c>
      <c r="M17" s="23" t="s">
        <v>46</v>
      </c>
      <c r="N17" s="23" t="s">
        <v>47</v>
      </c>
      <c r="O17" s="23" t="s">
        <v>49</v>
      </c>
      <c r="P17" s="23" t="s">
        <v>34</v>
      </c>
      <c r="Q17" s="23" t="s">
        <v>50</v>
      </c>
      <c r="R17" s="23" t="s">
        <v>30</v>
      </c>
      <c r="S17" s="23" t="s">
        <v>31</v>
      </c>
      <c r="T17" s="23" t="s">
        <v>51</v>
      </c>
      <c r="U17" s="23" t="s">
        <v>52</v>
      </c>
      <c r="V17" s="23" t="s">
        <v>53</v>
      </c>
      <c r="W17" s="23" t="s">
        <v>22</v>
      </c>
      <c r="X17" s="23" t="s">
        <v>82</v>
      </c>
      <c r="Y17" s="23" t="s">
        <v>54</v>
      </c>
      <c r="Z17" s="23" t="s">
        <v>55</v>
      </c>
      <c r="AA17" s="23" t="s">
        <v>56</v>
      </c>
      <c r="AB17" s="23" t="s">
        <v>57</v>
      </c>
      <c r="AC17" s="23" t="s">
        <v>113</v>
      </c>
      <c r="AD17" s="23" t="s">
        <v>23</v>
      </c>
      <c r="AE17" s="23" t="s">
        <v>24</v>
      </c>
      <c r="AF17" s="23" t="s">
        <v>25</v>
      </c>
      <c r="AG17" s="23" t="s">
        <v>114</v>
      </c>
      <c r="AH17" s="23" t="s">
        <v>27</v>
      </c>
      <c r="AI17" s="23" t="s">
        <v>28</v>
      </c>
      <c r="AJ17" s="23" t="s">
        <v>29</v>
      </c>
      <c r="AK17" s="23" t="s">
        <v>43</v>
      </c>
      <c r="AL17" s="23" t="s">
        <v>36</v>
      </c>
      <c r="AM17" s="23" t="s">
        <v>37</v>
      </c>
      <c r="AN17" s="23" t="s">
        <v>38</v>
      </c>
      <c r="AO17" s="23" t="s">
        <v>39</v>
      </c>
      <c r="AP17" s="23" t="s">
        <v>40</v>
      </c>
      <c r="AQ17" s="23" t="s">
        <v>41</v>
      </c>
      <c r="AR17" s="23" t="s">
        <v>42</v>
      </c>
    </row>
    <row r="18" spans="1:44" s="16" customFormat="1" x14ac:dyDescent="0.2">
      <c r="E18" s="16" t="s">
        <v>110</v>
      </c>
      <c r="F18" s="21">
        <f>F9/F12</f>
        <v>112.56365078997143</v>
      </c>
      <c r="G18" s="21">
        <f>G9/G12</f>
        <v>48.922491536441377</v>
      </c>
      <c r="H18" s="21">
        <f t="shared" ref="H18:AR18" si="1">H9/H12</f>
        <v>91.414449391546398</v>
      </c>
      <c r="I18" s="21">
        <f t="shared" si="1"/>
        <v>115.91113190823528</v>
      </c>
      <c r="J18" s="21">
        <f t="shared" si="1"/>
        <v>147.35690221819692</v>
      </c>
      <c r="K18" s="21">
        <f t="shared" si="1"/>
        <v>159.55378481295546</v>
      </c>
      <c r="L18" s="21">
        <f t="shared" si="1"/>
        <v>153.54461629402596</v>
      </c>
      <c r="M18" s="21">
        <f t="shared" si="1"/>
        <v>121.67686574243568</v>
      </c>
      <c r="N18" s="21">
        <f t="shared" si="1"/>
        <v>139.09335828988233</v>
      </c>
      <c r="O18" s="21">
        <f t="shared" si="1"/>
        <v>162.70094662348623</v>
      </c>
      <c r="P18" s="21">
        <f t="shared" si="1"/>
        <v>144.41696402247558</v>
      </c>
      <c r="Q18" s="21">
        <f>Q9/Q12</f>
        <v>76.441393025689649</v>
      </c>
      <c r="R18" s="21">
        <f t="shared" si="1"/>
        <v>166.36400733545966</v>
      </c>
      <c r="S18" s="21">
        <f t="shared" si="1"/>
        <v>174.37957897699116</v>
      </c>
      <c r="T18" s="21">
        <f t="shared" si="1"/>
        <v>176.46172320358207</v>
      </c>
      <c r="U18" s="21">
        <f>U9/U12</f>
        <v>51.188925333987584</v>
      </c>
      <c r="V18" s="21">
        <f t="shared" si="1"/>
        <v>110.04904239503568</v>
      </c>
      <c r="W18" s="21">
        <f t="shared" si="1"/>
        <v>127.49391216362328</v>
      </c>
      <c r="X18" s="21">
        <f t="shared" si="1"/>
        <v>164.74132077993497</v>
      </c>
      <c r="Y18" s="21">
        <f t="shared" si="1"/>
        <v>174.29388876619163</v>
      </c>
      <c r="Z18" s="21">
        <f t="shared" si="1"/>
        <v>175.58815031643564</v>
      </c>
      <c r="AA18" s="21">
        <f t="shared" si="1"/>
        <v>174.29388876619163</v>
      </c>
      <c r="AB18" s="21">
        <f t="shared" si="1"/>
        <v>166.67672163496238</v>
      </c>
      <c r="AC18" s="21">
        <f t="shared" si="1"/>
        <v>157.84960553591455</v>
      </c>
      <c r="AD18" s="21">
        <f t="shared" si="1"/>
        <v>137.36950566971339</v>
      </c>
      <c r="AE18" s="21">
        <f t="shared" si="1"/>
        <v>137.68946569844718</v>
      </c>
      <c r="AF18" s="21">
        <f t="shared" si="1"/>
        <v>141.76181600287768</v>
      </c>
      <c r="AG18" s="21">
        <f t="shared" si="1"/>
        <v>136.10439894059863</v>
      </c>
      <c r="AH18" s="21">
        <f t="shared" si="1"/>
        <v>165.04795888282922</v>
      </c>
      <c r="AI18" s="21">
        <f t="shared" si="1"/>
        <v>170.52310751884613</v>
      </c>
      <c r="AJ18" s="21">
        <f t="shared" si="1"/>
        <v>160.92924847513612</v>
      </c>
      <c r="AK18" s="21">
        <f t="shared" si="1"/>
        <v>33.718800612149444</v>
      </c>
      <c r="AL18" s="21">
        <f t="shared" si="1"/>
        <v>160.71049553203443</v>
      </c>
      <c r="AM18" s="21">
        <f t="shared" si="1"/>
        <v>164.8944972753138</v>
      </c>
      <c r="AN18" s="21">
        <f t="shared" si="1"/>
        <v>170.35930049913543</v>
      </c>
      <c r="AO18" s="21">
        <f t="shared" si="1"/>
        <v>136.10439894059863</v>
      </c>
      <c r="AP18" s="21">
        <f t="shared" si="1"/>
        <v>155.08879039755135</v>
      </c>
      <c r="AQ18" s="21">
        <f t="shared" si="1"/>
        <v>171.34689064695652</v>
      </c>
      <c r="AR18" s="21">
        <f t="shared" si="1"/>
        <v>163.30021346187846</v>
      </c>
    </row>
    <row r="19" spans="1:44" x14ac:dyDescent="0.2">
      <c r="E19" s="16" t="s">
        <v>111</v>
      </c>
      <c r="F19" s="21">
        <f>F9/F13</f>
        <v>66.922276158339614</v>
      </c>
      <c r="G19" s="21">
        <f>G9/G13</f>
        <v>40.086806469168167</v>
      </c>
      <c r="H19" s="21">
        <f t="shared" ref="H19:AR19" si="2">H9/H13</f>
        <v>60.51664624453165</v>
      </c>
      <c r="I19" s="21">
        <f t="shared" si="2"/>
        <v>85.922496036627905</v>
      </c>
      <c r="J19" s="21">
        <f t="shared" si="2"/>
        <v>92.007279802645911</v>
      </c>
      <c r="K19" s="21">
        <f t="shared" si="2"/>
        <v>101.33944675405714</v>
      </c>
      <c r="L19" s="21">
        <f t="shared" si="2"/>
        <v>98.197138327574748</v>
      </c>
      <c r="M19" s="21">
        <f t="shared" si="2"/>
        <v>84.489772186565034</v>
      </c>
      <c r="N19" s="21">
        <f t="shared" si="2"/>
        <v>94.382135082277813</v>
      </c>
      <c r="O19" s="21">
        <f t="shared" si="2"/>
        <v>108.23560074433932</v>
      </c>
      <c r="P19" s="21">
        <f t="shared" si="2"/>
        <v>97.388265688962093</v>
      </c>
      <c r="Q19" s="21">
        <f t="shared" si="2"/>
        <v>45.72961806544442</v>
      </c>
      <c r="R19" s="21">
        <f t="shared" si="2"/>
        <v>166.36400733545966</v>
      </c>
      <c r="S19" s="21">
        <f t="shared" si="2"/>
        <v>101.65894629957008</v>
      </c>
      <c r="T19" s="21">
        <f t="shared" si="2"/>
        <v>109.64082338151468</v>
      </c>
      <c r="U19" s="21">
        <f t="shared" si="2"/>
        <v>29.557338636599997</v>
      </c>
      <c r="V19" s="21">
        <f t="shared" si="2"/>
        <v>84.449538961714282</v>
      </c>
      <c r="W19" s="21">
        <f t="shared" si="2"/>
        <v>88.672015909799995</v>
      </c>
      <c r="X19" s="21">
        <f t="shared" si="2"/>
        <v>94.181641964737125</v>
      </c>
      <c r="Y19" s="21">
        <f t="shared" si="2"/>
        <v>107.97201328438355</v>
      </c>
      <c r="Z19" s="21">
        <f t="shared" si="2"/>
        <v>102.15670035691244</v>
      </c>
      <c r="AA19" s="21">
        <f t="shared" si="2"/>
        <v>103.4679298830805</v>
      </c>
      <c r="AB19" s="21">
        <f t="shared" si="2"/>
        <v>102.89761057127937</v>
      </c>
      <c r="AC19" s="21">
        <f t="shared" si="2"/>
        <v>99.435958407401174</v>
      </c>
      <c r="AD19" s="21">
        <f t="shared" si="2"/>
        <v>86.026695037399961</v>
      </c>
      <c r="AE19" s="21">
        <f t="shared" si="2"/>
        <v>87.837559098365517</v>
      </c>
      <c r="AF19" s="21">
        <f t="shared" si="2"/>
        <v>90.666682934355833</v>
      </c>
      <c r="AG19" s="21">
        <f t="shared" si="2"/>
        <v>83.456014973929413</v>
      </c>
      <c r="AH19" s="21">
        <f t="shared" si="2"/>
        <v>104.19743350152761</v>
      </c>
      <c r="AI19" s="21">
        <f t="shared" si="2"/>
        <v>103.04708414851829</v>
      </c>
      <c r="AJ19" s="21">
        <f t="shared" si="2"/>
        <v>97.844983072882755</v>
      </c>
      <c r="AK19" s="21">
        <f t="shared" si="2"/>
        <v>23.489275737695362</v>
      </c>
      <c r="AL19" s="21">
        <f t="shared" si="2"/>
        <v>102.18613184649956</v>
      </c>
      <c r="AM19" s="21">
        <f t="shared" si="2"/>
        <v>100.8868969591262</v>
      </c>
      <c r="AN19" s="21">
        <f t="shared" si="2"/>
        <v>99.157971383617536</v>
      </c>
      <c r="AO19" s="21">
        <f t="shared" si="2"/>
        <v>88.672015909799995</v>
      </c>
      <c r="AP19" s="21">
        <f t="shared" si="2"/>
        <v>99.463842860123393</v>
      </c>
      <c r="AQ19" s="21">
        <f t="shared" si="2"/>
        <v>102.33354403900751</v>
      </c>
      <c r="AR19" s="21">
        <f t="shared" si="2"/>
        <v>102.92747058595472</v>
      </c>
    </row>
  </sheetData>
  <mergeCells count="4">
    <mergeCell ref="H16:P16"/>
    <mergeCell ref="Q16:T16"/>
    <mergeCell ref="U16:AJ16"/>
    <mergeCell ref="AK16:AR1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DA5D-1DAA-5047-AA81-EA72D5E4AAD3}">
  <dimension ref="B3:AA34"/>
  <sheetViews>
    <sheetView topLeftCell="A4" workbookViewId="0">
      <selection activeCell="J47" sqref="J47"/>
    </sheetView>
  </sheetViews>
  <sheetFormatPr baseColWidth="10" defaultRowHeight="13" x14ac:dyDescent="0.15"/>
  <cols>
    <col min="1" max="1" width="10.83203125" style="8"/>
    <col min="2" max="2" width="58" style="8" customWidth="1"/>
    <col min="3" max="3" width="12.33203125" style="8" bestFit="1" customWidth="1"/>
    <col min="4" max="5" width="12.6640625" style="8" bestFit="1" customWidth="1"/>
    <col min="6" max="7" width="11.6640625" style="8" bestFit="1" customWidth="1"/>
    <col min="8" max="18" width="12.6640625" style="8" bestFit="1" customWidth="1"/>
    <col min="19" max="19" width="11" style="8" bestFit="1" customWidth="1"/>
    <col min="20" max="20" width="11.5" style="8" bestFit="1" customWidth="1"/>
    <col min="21" max="21" width="11" style="8" bestFit="1" customWidth="1"/>
    <col min="22" max="22" width="11.5" style="8" bestFit="1" customWidth="1"/>
    <col min="23" max="16384" width="10.83203125" style="8"/>
  </cols>
  <sheetData>
    <row r="3" spans="2:27" ht="28" x14ac:dyDescent="0.3">
      <c r="C3" s="51" t="s">
        <v>81</v>
      </c>
      <c r="D3" s="51"/>
      <c r="E3" s="51"/>
      <c r="F3" s="51"/>
      <c r="G3" s="51" t="s">
        <v>57</v>
      </c>
      <c r="H3" s="51"/>
      <c r="I3" s="51"/>
      <c r="J3" s="51"/>
      <c r="K3" s="51" t="s">
        <v>79</v>
      </c>
      <c r="L3" s="51"/>
      <c r="M3" s="51"/>
      <c r="N3" s="51"/>
      <c r="O3" s="51" t="s">
        <v>51</v>
      </c>
      <c r="P3" s="51"/>
      <c r="Q3" s="51"/>
      <c r="R3" s="51"/>
      <c r="S3" s="50" t="s">
        <v>80</v>
      </c>
      <c r="T3" s="50"/>
      <c r="U3" s="50"/>
      <c r="V3" s="50"/>
    </row>
    <row r="4" spans="2:27" x14ac:dyDescent="0.15">
      <c r="B4" s="48" t="s">
        <v>19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2:27" x14ac:dyDescent="0.15">
      <c r="C5" s="9" t="s">
        <v>0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15</v>
      </c>
      <c r="S5" s="10" t="s">
        <v>70</v>
      </c>
      <c r="T5" s="10" t="s">
        <v>71</v>
      </c>
      <c r="U5" s="10" t="s">
        <v>72</v>
      </c>
      <c r="V5" s="10" t="s">
        <v>73</v>
      </c>
      <c r="W5" s="10"/>
      <c r="X5" s="10"/>
      <c r="Y5" s="10"/>
      <c r="Z5" s="10"/>
      <c r="AA5" s="10"/>
    </row>
    <row r="6" spans="2:27" x14ac:dyDescent="0.15">
      <c r="B6" s="8" t="s">
        <v>16</v>
      </c>
      <c r="C6" s="8">
        <v>95766004392</v>
      </c>
      <c r="D6" s="8">
        <v>249187608938</v>
      </c>
      <c r="E6" s="8">
        <v>365765528430</v>
      </c>
      <c r="F6" s="8">
        <v>767389820408</v>
      </c>
      <c r="G6" s="8">
        <v>243740192112</v>
      </c>
      <c r="H6" s="8">
        <v>634223932008</v>
      </c>
      <c r="I6" s="8">
        <v>930934308150</v>
      </c>
      <c r="J6" s="8">
        <v>1953135555728</v>
      </c>
      <c r="K6" s="8">
        <v>1949918844272</v>
      </c>
      <c r="L6" s="8">
        <v>5073790981736</v>
      </c>
      <c r="M6" s="8">
        <v>7447475676470</v>
      </c>
      <c r="N6" s="8">
        <v>15625091464336</v>
      </c>
      <c r="O6" s="8">
        <v>3546880636392</v>
      </c>
      <c r="P6" s="8">
        <v>9229171396188</v>
      </c>
      <c r="Q6" s="8">
        <v>13546879040430</v>
      </c>
      <c r="R6" s="8">
        <v>28421876666408</v>
      </c>
      <c r="S6" s="8">
        <v>6119999320000</v>
      </c>
      <c r="T6" s="8">
        <v>15938998229000</v>
      </c>
      <c r="U6" s="8">
        <v>23399997400000</v>
      </c>
      <c r="V6" s="8">
        <v>49103994544000</v>
      </c>
    </row>
    <row r="8" spans="2:27" x14ac:dyDescent="0.15">
      <c r="B8" s="8" t="s">
        <v>20</v>
      </c>
      <c r="C8" s="11">
        <f>C6/1000000000</f>
        <v>95.766004391999999</v>
      </c>
      <c r="D8" s="11">
        <f t="shared" ref="D8:V8" si="0">D6/1000000000</f>
        <v>249.18760893800001</v>
      </c>
      <c r="E8" s="11">
        <f t="shared" si="0"/>
        <v>365.76552843000002</v>
      </c>
      <c r="F8" s="11">
        <f t="shared" si="0"/>
        <v>767.38982040799999</v>
      </c>
      <c r="G8" s="11">
        <f t="shared" si="0"/>
        <v>243.74019211199999</v>
      </c>
      <c r="H8" s="11">
        <f t="shared" si="0"/>
        <v>634.22393200800002</v>
      </c>
      <c r="I8" s="11">
        <f t="shared" si="0"/>
        <v>930.93430814999999</v>
      </c>
      <c r="J8" s="11">
        <f t="shared" si="0"/>
        <v>1953.1355557280001</v>
      </c>
      <c r="K8" s="11">
        <f t="shared" si="0"/>
        <v>1949.9188442719999</v>
      </c>
      <c r="L8" s="11">
        <f t="shared" si="0"/>
        <v>5073.7909817359996</v>
      </c>
      <c r="M8" s="11">
        <f>M6/1000000000</f>
        <v>7447.4756764699996</v>
      </c>
      <c r="N8" s="11">
        <f t="shared" si="0"/>
        <v>15625.091464335999</v>
      </c>
      <c r="O8" s="11">
        <f t="shared" si="0"/>
        <v>3546.8806363919998</v>
      </c>
      <c r="P8" s="11">
        <f t="shared" si="0"/>
        <v>9229.1713961879996</v>
      </c>
      <c r="Q8" s="11">
        <f t="shared" si="0"/>
        <v>13546.87904043</v>
      </c>
      <c r="R8" s="11">
        <f t="shared" si="0"/>
        <v>28421.876666407999</v>
      </c>
      <c r="S8" s="11">
        <f t="shared" si="0"/>
        <v>6119.9993199999999</v>
      </c>
      <c r="T8" s="11">
        <f t="shared" si="0"/>
        <v>15938.998229000001</v>
      </c>
      <c r="U8" s="11">
        <f t="shared" si="0"/>
        <v>23399.9974</v>
      </c>
      <c r="V8" s="11">
        <f t="shared" si="0"/>
        <v>49103.994544000001</v>
      </c>
      <c r="W8" s="11"/>
      <c r="X8" s="11"/>
      <c r="Y8" s="11"/>
      <c r="Z8" s="11"/>
      <c r="AA8" s="11"/>
    </row>
    <row r="9" spans="2:27" x14ac:dyDescent="0.15">
      <c r="B9" s="8" t="s">
        <v>78</v>
      </c>
      <c r="C9" s="12">
        <v>120</v>
      </c>
      <c r="D9" s="12">
        <v>291</v>
      </c>
      <c r="E9" s="12">
        <v>412</v>
      </c>
      <c r="F9" s="12">
        <v>819</v>
      </c>
      <c r="G9" s="12">
        <v>320</v>
      </c>
      <c r="H9" s="12">
        <v>750</v>
      </c>
      <c r="I9" s="12">
        <v>1069</v>
      </c>
      <c r="J9" s="12">
        <v>2161</v>
      </c>
      <c r="K9" s="12">
        <v>2643</v>
      </c>
      <c r="L9" s="11">
        <v>6326</v>
      </c>
      <c r="M9" s="11">
        <v>9277</v>
      </c>
      <c r="N9" s="11">
        <v>20471</v>
      </c>
      <c r="O9" s="11">
        <v>4858</v>
      </c>
      <c r="P9" s="11">
        <v>12245</v>
      </c>
      <c r="Q9" s="11">
        <v>17625</v>
      </c>
      <c r="R9" s="11">
        <v>38923</v>
      </c>
      <c r="S9" s="10">
        <v>8513</v>
      </c>
      <c r="T9" s="10">
        <v>21597</v>
      </c>
      <c r="U9" s="10">
        <v>32521</v>
      </c>
      <c r="V9" s="10">
        <v>74635</v>
      </c>
      <c r="W9" s="10"/>
      <c r="X9" s="10"/>
      <c r="Y9" s="10"/>
      <c r="Z9" s="10"/>
    </row>
    <row r="10" spans="2:27" x14ac:dyDescent="0.15">
      <c r="B10" s="13" t="s">
        <v>76</v>
      </c>
      <c r="C10" s="11">
        <v>1.55</v>
      </c>
      <c r="D10" s="11">
        <v>3.96</v>
      </c>
      <c r="E10" s="11">
        <v>5.8</v>
      </c>
      <c r="F10" s="14">
        <v>12.12</v>
      </c>
      <c r="G10" s="11">
        <v>3.89</v>
      </c>
      <c r="H10" s="11">
        <v>10.029999999999999</v>
      </c>
      <c r="I10" s="11">
        <v>14.7</v>
      </c>
      <c r="J10" s="11">
        <v>30.75</v>
      </c>
      <c r="K10" s="11">
        <v>27.02</v>
      </c>
      <c r="L10" s="11">
        <v>69.400000000000006</v>
      </c>
      <c r="M10" s="11">
        <v>101.95</v>
      </c>
      <c r="N10" s="11">
        <v>214.44</v>
      </c>
      <c r="O10" s="11">
        <v>51.8</v>
      </c>
      <c r="P10" s="11">
        <v>134.72999999999999</v>
      </c>
      <c r="Q10" s="11">
        <v>198.44</v>
      </c>
      <c r="R10" s="11">
        <v>429.3</v>
      </c>
      <c r="S10" s="10">
        <v>149</v>
      </c>
      <c r="T10" s="10">
        <v>393.67</v>
      </c>
      <c r="U10" s="10">
        <v>580</v>
      </c>
      <c r="V10" s="10">
        <v>1324</v>
      </c>
      <c r="W10" s="10"/>
      <c r="X10" s="10"/>
      <c r="Y10" s="10"/>
      <c r="Z10" s="10"/>
    </row>
    <row r="11" spans="2:27" x14ac:dyDescent="0.15">
      <c r="B11" s="13" t="s">
        <v>77</v>
      </c>
      <c r="C11" s="11">
        <v>1.89</v>
      </c>
      <c r="D11" s="11">
        <v>4.8</v>
      </c>
      <c r="E11" s="11">
        <v>7</v>
      </c>
      <c r="F11" s="14">
        <v>14.75</v>
      </c>
      <c r="G11" s="11">
        <v>3.96</v>
      </c>
      <c r="H11" s="11">
        <v>10.24</v>
      </c>
      <c r="I11" s="11">
        <v>14.99</v>
      </c>
      <c r="J11" s="11">
        <v>31.27</v>
      </c>
      <c r="K11" s="11">
        <v>26.41</v>
      </c>
      <c r="L11" s="11">
        <v>68.5</v>
      </c>
      <c r="M11" s="11">
        <v>100.5</v>
      </c>
      <c r="N11" s="11">
        <v>212.23</v>
      </c>
      <c r="O11" s="11">
        <v>51.13</v>
      </c>
      <c r="P11" s="11">
        <v>133.58000000000001</v>
      </c>
      <c r="Q11" s="11">
        <v>200.12</v>
      </c>
      <c r="R11" s="11">
        <v>439.54</v>
      </c>
      <c r="S11" s="10">
        <v>148</v>
      </c>
      <c r="T11" s="10">
        <v>390</v>
      </c>
      <c r="U11" s="10">
        <v>572</v>
      </c>
      <c r="V11" s="10">
        <v>1223</v>
      </c>
      <c r="W11" s="10"/>
      <c r="X11" s="10"/>
      <c r="Y11" s="10"/>
      <c r="Z11" s="10"/>
    </row>
    <row r="12" spans="2:27" x14ac:dyDescent="0.15">
      <c r="B12" s="13" t="s">
        <v>75</v>
      </c>
      <c r="C12" s="11">
        <v>2.6</v>
      </c>
      <c r="D12" s="11">
        <v>6.11</v>
      </c>
      <c r="E12" s="11">
        <v>8.69</v>
      </c>
      <c r="F12" s="14">
        <v>17.25</v>
      </c>
      <c r="G12" s="11">
        <v>6.42</v>
      </c>
      <c r="H12" s="11">
        <v>15.35</v>
      </c>
      <c r="I12" s="11">
        <v>22.05</v>
      </c>
      <c r="J12" s="11">
        <v>44.15</v>
      </c>
      <c r="K12" s="11">
        <v>119.04</v>
      </c>
      <c r="L12" s="11">
        <v>306.77</v>
      </c>
      <c r="M12" s="11">
        <v>448.85</v>
      </c>
      <c r="N12" s="11">
        <v>914</v>
      </c>
      <c r="O12" s="11">
        <v>236</v>
      </c>
      <c r="P12" s="11">
        <v>613</v>
      </c>
      <c r="Q12" s="11">
        <v>902.08</v>
      </c>
      <c r="R12" s="11">
        <v>1893.6</v>
      </c>
      <c r="S12" s="10">
        <v>432</v>
      </c>
      <c r="T12" s="10">
        <v>1116</v>
      </c>
      <c r="U12" s="10">
        <v>1617</v>
      </c>
      <c r="V12" s="10">
        <v>3383</v>
      </c>
      <c r="W12" s="10"/>
      <c r="X12" s="10"/>
      <c r="Y12" s="10"/>
      <c r="Z12" s="10"/>
    </row>
    <row r="13" spans="2:27" x14ac:dyDescent="0.15">
      <c r="B13" s="8" t="s">
        <v>74</v>
      </c>
      <c r="C13" s="11">
        <v>1.29</v>
      </c>
      <c r="D13" s="11">
        <v>3.3</v>
      </c>
      <c r="E13" s="11">
        <v>4.8600000000000003</v>
      </c>
      <c r="F13" s="15">
        <v>10.1</v>
      </c>
      <c r="G13" s="11">
        <v>2.6</v>
      </c>
      <c r="H13" s="11">
        <v>6.86</v>
      </c>
      <c r="I13" s="11">
        <v>10.050000000000001</v>
      </c>
      <c r="J13" s="11">
        <v>21.04</v>
      </c>
      <c r="K13" s="11">
        <v>18.36</v>
      </c>
      <c r="L13" s="11">
        <v>47.67</v>
      </c>
      <c r="M13" s="11">
        <v>69.92</v>
      </c>
      <c r="N13" s="11">
        <v>146.71</v>
      </c>
      <c r="O13" s="11">
        <v>32.479999999999997</v>
      </c>
      <c r="P13" s="11">
        <v>84.48</v>
      </c>
      <c r="Q13" s="11">
        <v>123.89400000000001</v>
      </c>
      <c r="R13" s="11">
        <v>259.64</v>
      </c>
      <c r="S13" s="10">
        <v>52.14</v>
      </c>
      <c r="T13" s="10">
        <v>135.66</v>
      </c>
      <c r="U13" s="10">
        <v>199</v>
      </c>
      <c r="V13" s="10">
        <v>419</v>
      </c>
      <c r="W13" s="10"/>
      <c r="X13" s="10"/>
      <c r="Y13" s="10"/>
      <c r="Z13" s="10"/>
    </row>
    <row r="14" spans="2:27" x14ac:dyDescent="0.15">
      <c r="C14" s="11"/>
      <c r="D14" s="11"/>
      <c r="E14" s="11"/>
      <c r="F14" s="15"/>
    </row>
    <row r="21" spans="2:22" x14ac:dyDescent="0.15">
      <c r="B21" s="48" t="s">
        <v>18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</row>
    <row r="22" spans="2:22" s="18" customFormat="1" x14ac:dyDescent="0.15">
      <c r="B22" s="18" t="s">
        <v>84</v>
      </c>
      <c r="C22" s="18">
        <f>C8/C9</f>
        <v>0.79805003659999996</v>
      </c>
      <c r="D22" s="18">
        <f t="shared" ref="D22:V22" si="1">D8/D9</f>
        <v>0.8563148073470791</v>
      </c>
      <c r="E22" s="18">
        <f t="shared" si="1"/>
        <v>0.88778040881067966</v>
      </c>
      <c r="F22" s="18">
        <f t="shared" si="1"/>
        <v>0.93698390770207574</v>
      </c>
      <c r="G22" s="18">
        <f t="shared" si="1"/>
        <v>0.76168810035000001</v>
      </c>
      <c r="H22" s="18">
        <f t="shared" si="1"/>
        <v>0.84563190934400001</v>
      </c>
      <c r="I22" s="18">
        <f t="shared" si="1"/>
        <v>0.87084593840037416</v>
      </c>
      <c r="J22" s="18">
        <f t="shared" si="1"/>
        <v>0.90381099293290146</v>
      </c>
      <c r="K22" s="18">
        <f t="shared" si="1"/>
        <v>0.73776725095421869</v>
      </c>
      <c r="L22" s="18">
        <f t="shared" si="1"/>
        <v>0.80205358547834327</v>
      </c>
      <c r="M22" s="18">
        <f t="shared" si="1"/>
        <v>0.80278922889619486</v>
      </c>
      <c r="N22" s="18">
        <f t="shared" si="1"/>
        <v>0.76327934465028568</v>
      </c>
      <c r="O22" s="18">
        <f t="shared" si="1"/>
        <v>0.7301112878534376</v>
      </c>
      <c r="P22" s="18">
        <f t="shared" si="1"/>
        <v>0.75370938311049407</v>
      </c>
      <c r="Q22" s="18">
        <f t="shared" si="1"/>
        <v>0.76861725052085106</v>
      </c>
      <c r="R22" s="18">
        <f t="shared" si="1"/>
        <v>0.73020776061475223</v>
      </c>
      <c r="S22" s="18">
        <f t="shared" si="1"/>
        <v>0.71890042523199815</v>
      </c>
      <c r="T22" s="18">
        <f t="shared" si="1"/>
        <v>0.73801908732694355</v>
      </c>
      <c r="U22" s="18">
        <f t="shared" si="1"/>
        <v>0.71953498969896379</v>
      </c>
      <c r="V22" s="18">
        <f t="shared" si="1"/>
        <v>0.65792181341193812</v>
      </c>
    </row>
    <row r="23" spans="2:22" s="18" customFormat="1" x14ac:dyDescent="0.15">
      <c r="B23" s="17" t="s">
        <v>85</v>
      </c>
      <c r="C23" s="18">
        <f t="shared" ref="C23:V23" si="2">C8/C12</f>
        <v>36.833078612307688</v>
      </c>
      <c r="D23" s="18">
        <f t="shared" si="2"/>
        <v>40.78356938428805</v>
      </c>
      <c r="E23" s="18">
        <f t="shared" si="2"/>
        <v>42.090394525891831</v>
      </c>
      <c r="F23" s="18">
        <f t="shared" si="2"/>
        <v>44.486366400463766</v>
      </c>
      <c r="G23" s="18">
        <f t="shared" si="2"/>
        <v>37.965762011214949</v>
      </c>
      <c r="H23" s="18">
        <f t="shared" si="2"/>
        <v>41.317520000521178</v>
      </c>
      <c r="I23" s="18">
        <f t="shared" si="2"/>
        <v>42.219242999999999</v>
      </c>
      <c r="J23" s="18">
        <f t="shared" si="2"/>
        <v>44.238630933816538</v>
      </c>
      <c r="K23" s="18">
        <f t="shared" si="2"/>
        <v>16.380366635349461</v>
      </c>
      <c r="L23" s="18">
        <f t="shared" si="2"/>
        <v>16.539397534752421</v>
      </c>
      <c r="M23" s="18">
        <f t="shared" si="2"/>
        <v>16.592348616397459</v>
      </c>
      <c r="N23" s="18">
        <f t="shared" si="2"/>
        <v>17.095286066013127</v>
      </c>
      <c r="O23" s="18">
        <f t="shared" si="2"/>
        <v>15.029155238949151</v>
      </c>
      <c r="P23" s="18">
        <f t="shared" si="2"/>
        <v>15.055744528854811</v>
      </c>
      <c r="Q23" s="18">
        <f t="shared" si="2"/>
        <v>15.017380986641982</v>
      </c>
      <c r="R23" s="18">
        <f t="shared" si="2"/>
        <v>15.009440571613858</v>
      </c>
      <c r="S23" s="18">
        <f t="shared" si="2"/>
        <v>14.166665092592593</v>
      </c>
      <c r="T23" s="18">
        <f t="shared" si="2"/>
        <v>14.282256477598567</v>
      </c>
      <c r="U23" s="18">
        <f t="shared" si="2"/>
        <v>14.47124143475572</v>
      </c>
      <c r="V23" s="18">
        <f t="shared" si="2"/>
        <v>14.5149259663021</v>
      </c>
    </row>
    <row r="24" spans="2:22" s="18" customFormat="1" x14ac:dyDescent="0.15">
      <c r="B24" s="17" t="s">
        <v>86</v>
      </c>
      <c r="C24" s="18">
        <f t="shared" ref="C24:V24" si="3">C8/C10</f>
        <v>61.784518962580641</v>
      </c>
      <c r="D24" s="18">
        <f t="shared" si="3"/>
        <v>62.926163873232326</v>
      </c>
      <c r="E24" s="18">
        <f t="shared" si="3"/>
        <v>63.063022143103453</v>
      </c>
      <c r="F24" s="18">
        <f t="shared" si="3"/>
        <v>63.315991782838289</v>
      </c>
      <c r="G24" s="18">
        <f t="shared" si="3"/>
        <v>62.65814707249357</v>
      </c>
      <c r="H24" s="18">
        <f t="shared" si="3"/>
        <v>63.232695115453645</v>
      </c>
      <c r="I24" s="18">
        <f t="shared" si="3"/>
        <v>63.328864500000002</v>
      </c>
      <c r="J24" s="18">
        <f t="shared" si="3"/>
        <v>63.516603438308948</v>
      </c>
      <c r="K24" s="18">
        <f t="shared" si="3"/>
        <v>72.165760335751287</v>
      </c>
      <c r="L24" s="18">
        <f t="shared" si="3"/>
        <v>73.109380140288167</v>
      </c>
      <c r="M24" s="18">
        <f t="shared" si="3"/>
        <v>73.050276375380079</v>
      </c>
      <c r="N24" s="18">
        <f t="shared" si="3"/>
        <v>72.864630965939185</v>
      </c>
      <c r="O24" s="18">
        <f t="shared" si="3"/>
        <v>68.472599158146721</v>
      </c>
      <c r="P24" s="18">
        <f t="shared" si="3"/>
        <v>68.501235034424411</v>
      </c>
      <c r="Q24" s="18">
        <f t="shared" si="3"/>
        <v>68.266876841513806</v>
      </c>
      <c r="R24" s="18">
        <f t="shared" si="3"/>
        <v>66.205163443764263</v>
      </c>
      <c r="S24" s="18">
        <f t="shared" si="3"/>
        <v>41.073820939597312</v>
      </c>
      <c r="T24" s="18">
        <f t="shared" si="3"/>
        <v>40.488221680595423</v>
      </c>
      <c r="U24" s="18">
        <f t="shared" si="3"/>
        <v>40.344823103448277</v>
      </c>
      <c r="V24" s="18">
        <f t="shared" si="3"/>
        <v>37.08760917220544</v>
      </c>
    </row>
    <row r="25" spans="2:22" s="18" customFormat="1" x14ac:dyDescent="0.15">
      <c r="B25" s="17" t="s">
        <v>87</v>
      </c>
      <c r="C25" s="18">
        <f t="shared" ref="C25:V25" si="4">C8/C11</f>
        <v>50.669843593650796</v>
      </c>
      <c r="D25" s="18">
        <f t="shared" si="4"/>
        <v>51.914085195416668</v>
      </c>
      <c r="E25" s="18">
        <f t="shared" si="4"/>
        <v>52.252218347142858</v>
      </c>
      <c r="F25" s="18">
        <f t="shared" si="4"/>
        <v>52.026428502237287</v>
      </c>
      <c r="G25" s="18">
        <f t="shared" si="4"/>
        <v>61.550553563636363</v>
      </c>
      <c r="H25" s="18">
        <f t="shared" si="4"/>
        <v>61.935930860156247</v>
      </c>
      <c r="I25" s="18">
        <f t="shared" si="4"/>
        <v>62.103689669779854</v>
      </c>
      <c r="J25" s="18">
        <f t="shared" si="4"/>
        <v>62.460363150879438</v>
      </c>
      <c r="K25" s="18">
        <f t="shared" si="4"/>
        <v>73.832595390836801</v>
      </c>
      <c r="L25" s="18">
        <f t="shared" si="4"/>
        <v>74.069941339211667</v>
      </c>
      <c r="M25" s="18">
        <f t="shared" si="4"/>
        <v>74.104235586766166</v>
      </c>
      <c r="N25" s="18">
        <f t="shared" si="4"/>
        <v>73.62338719472271</v>
      </c>
      <c r="O25" s="18">
        <f t="shared" si="4"/>
        <v>69.369854026833551</v>
      </c>
      <c r="P25" s="18">
        <f t="shared" si="4"/>
        <v>69.090967182123066</v>
      </c>
      <c r="Q25" s="18">
        <f t="shared" si="4"/>
        <v>67.693778934789123</v>
      </c>
      <c r="R25" s="18">
        <f t="shared" si="4"/>
        <v>64.662776235173126</v>
      </c>
      <c r="S25" s="18">
        <f t="shared" si="4"/>
        <v>41.351346756756755</v>
      </c>
      <c r="T25" s="18">
        <f t="shared" si="4"/>
        <v>40.869226228205129</v>
      </c>
      <c r="U25" s="18">
        <f t="shared" si="4"/>
        <v>40.909086363636362</v>
      </c>
      <c r="V25" s="18">
        <f t="shared" si="4"/>
        <v>40.150445252657398</v>
      </c>
    </row>
    <row r="26" spans="2:22" s="18" customFormat="1" x14ac:dyDescent="0.15">
      <c r="B26" s="18" t="s">
        <v>88</v>
      </c>
      <c r="C26" s="18">
        <f t="shared" ref="C26:V26" si="5">C8/C13</f>
        <v>74.237212706976734</v>
      </c>
      <c r="D26" s="18">
        <f t="shared" si="5"/>
        <v>75.511396647878797</v>
      </c>
      <c r="E26" s="18">
        <f t="shared" si="5"/>
        <v>75.260396796296291</v>
      </c>
      <c r="F26" s="18">
        <f t="shared" si="5"/>
        <v>75.979190139405944</v>
      </c>
      <c r="G26" s="18">
        <f t="shared" si="5"/>
        <v>93.746227735384608</v>
      </c>
      <c r="H26" s="18">
        <f t="shared" si="5"/>
        <v>92.452468222740521</v>
      </c>
      <c r="I26" s="18">
        <f t="shared" si="5"/>
        <v>92.630279417910444</v>
      </c>
      <c r="J26" s="18">
        <f t="shared" si="5"/>
        <v>92.829636679087457</v>
      </c>
      <c r="K26" s="18">
        <f t="shared" si="5"/>
        <v>106.20473008017429</v>
      </c>
      <c r="L26" s="18">
        <f t="shared" si="5"/>
        <v>106.43572439135724</v>
      </c>
      <c r="M26" s="18">
        <f t="shared" si="5"/>
        <v>106.51424022411327</v>
      </c>
      <c r="N26" s="18">
        <f t="shared" si="5"/>
        <v>106.50324766093654</v>
      </c>
      <c r="O26" s="18">
        <f t="shared" si="5"/>
        <v>109.20199003669951</v>
      </c>
      <c r="P26" s="18">
        <f t="shared" si="5"/>
        <v>109.24682050411931</v>
      </c>
      <c r="Q26" s="18">
        <f t="shared" si="5"/>
        <v>109.3424947166933</v>
      </c>
      <c r="R26" s="18">
        <f t="shared" si="5"/>
        <v>109.4664792266523</v>
      </c>
      <c r="S26" s="18">
        <f t="shared" si="5"/>
        <v>117.37628154967395</v>
      </c>
      <c r="T26" s="18">
        <f t="shared" si="5"/>
        <v>117.49224700722395</v>
      </c>
      <c r="U26" s="18">
        <f t="shared" si="5"/>
        <v>117.58792663316584</v>
      </c>
      <c r="V26" s="18">
        <f t="shared" si="5"/>
        <v>117.19330440095466</v>
      </c>
    </row>
    <row r="29" spans="2:22" x14ac:dyDescent="0.15">
      <c r="B29" s="48" t="s">
        <v>17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</row>
    <row r="31" spans="2:22" s="18" customFormat="1" x14ac:dyDescent="0.15">
      <c r="B31" s="17" t="s">
        <v>86</v>
      </c>
      <c r="C31" s="18">
        <f t="shared" ref="C31:V31" si="6">C9/C10</f>
        <v>77.41935483870968</v>
      </c>
      <c r="D31" s="18">
        <f t="shared" si="6"/>
        <v>73.484848484848484</v>
      </c>
      <c r="E31" s="18">
        <f t="shared" si="6"/>
        <v>71.034482758620697</v>
      </c>
      <c r="F31" s="18">
        <f t="shared" si="6"/>
        <v>67.574257425742573</v>
      </c>
      <c r="G31" s="18">
        <f t="shared" si="6"/>
        <v>82.26221079691517</v>
      </c>
      <c r="H31" s="18">
        <f t="shared" si="6"/>
        <v>74.775672981056829</v>
      </c>
      <c r="I31" s="18">
        <f t="shared" si="6"/>
        <v>72.721088435374156</v>
      </c>
      <c r="J31" s="18">
        <f t="shared" si="6"/>
        <v>70.276422764227647</v>
      </c>
      <c r="K31" s="18">
        <f t="shared" si="6"/>
        <v>97.816432272390827</v>
      </c>
      <c r="L31" s="18">
        <f t="shared" si="6"/>
        <v>91.152737752161372</v>
      </c>
      <c r="M31" s="18">
        <f t="shared" si="6"/>
        <v>90.995586071603725</v>
      </c>
      <c r="N31" s="18">
        <f t="shared" si="6"/>
        <v>95.462600261145312</v>
      </c>
      <c r="O31" s="18">
        <f t="shared" si="6"/>
        <v>93.78378378378379</v>
      </c>
      <c r="P31" s="18">
        <f t="shared" si="6"/>
        <v>90.885474653009723</v>
      </c>
      <c r="Q31" s="18">
        <f t="shared" si="6"/>
        <v>88.817778673654502</v>
      </c>
      <c r="R31" s="18">
        <f t="shared" si="6"/>
        <v>90.666200791986952</v>
      </c>
      <c r="S31" s="18">
        <f t="shared" si="6"/>
        <v>57.134228187919462</v>
      </c>
      <c r="T31" s="18">
        <f t="shared" si="6"/>
        <v>54.860670104402161</v>
      </c>
      <c r="U31" s="18">
        <f t="shared" si="6"/>
        <v>56.070689655172416</v>
      </c>
      <c r="V31" s="18">
        <f t="shared" si="6"/>
        <v>56.370845921450154</v>
      </c>
    </row>
    <row r="32" spans="2:22" s="18" customFormat="1" x14ac:dyDescent="0.15">
      <c r="B32" s="17" t="s">
        <v>87</v>
      </c>
      <c r="C32" s="18">
        <f t="shared" ref="C32:V32" si="7">C9/C11</f>
        <v>63.492063492063494</v>
      </c>
      <c r="D32" s="18">
        <f t="shared" si="7"/>
        <v>60.625</v>
      </c>
      <c r="E32" s="18">
        <f t="shared" si="7"/>
        <v>58.857142857142854</v>
      </c>
      <c r="F32" s="18">
        <f t="shared" si="7"/>
        <v>55.525423728813557</v>
      </c>
      <c r="G32" s="18">
        <f t="shared" si="7"/>
        <v>80.808080808080803</v>
      </c>
      <c r="H32" s="18">
        <f t="shared" si="7"/>
        <v>73.2421875</v>
      </c>
      <c r="I32" s="18">
        <f t="shared" si="7"/>
        <v>71.314209472981986</v>
      </c>
      <c r="J32" s="18">
        <f t="shared" si="7"/>
        <v>69.10777102654302</v>
      </c>
      <c r="K32" s="18">
        <f t="shared" si="7"/>
        <v>100.07572889057175</v>
      </c>
      <c r="L32" s="18">
        <f t="shared" si="7"/>
        <v>92.350364963503651</v>
      </c>
      <c r="M32" s="18">
        <f t="shared" si="7"/>
        <v>92.308457711442784</v>
      </c>
      <c r="N32" s="18">
        <f t="shared" si="7"/>
        <v>96.456674362719696</v>
      </c>
      <c r="O32" s="18">
        <f t="shared" si="7"/>
        <v>95.012712693135143</v>
      </c>
      <c r="P32" s="18">
        <f t="shared" si="7"/>
        <v>91.667914358436889</v>
      </c>
      <c r="Q32" s="18">
        <f t="shared" si="7"/>
        <v>88.072156705976411</v>
      </c>
      <c r="R32" s="18">
        <f t="shared" si="7"/>
        <v>88.553942758338252</v>
      </c>
      <c r="S32" s="18">
        <f t="shared" si="7"/>
        <v>57.520270270270274</v>
      </c>
      <c r="T32" s="18">
        <f t="shared" si="7"/>
        <v>55.376923076923077</v>
      </c>
      <c r="U32" s="18">
        <f t="shared" si="7"/>
        <v>56.854895104895107</v>
      </c>
      <c r="V32" s="18">
        <f t="shared" si="7"/>
        <v>61.026165167620604</v>
      </c>
    </row>
    <row r="33" spans="2:22" s="18" customFormat="1" x14ac:dyDescent="0.15">
      <c r="B33" s="17" t="s">
        <v>85</v>
      </c>
      <c r="C33" s="18">
        <f t="shared" ref="C33:V33" si="8">C9/C12</f>
        <v>46.153846153846153</v>
      </c>
      <c r="D33" s="18">
        <f t="shared" si="8"/>
        <v>47.626841243862515</v>
      </c>
      <c r="E33" s="18">
        <f t="shared" si="8"/>
        <v>47.410817031070195</v>
      </c>
      <c r="F33" s="18">
        <f t="shared" si="8"/>
        <v>47.478260869565219</v>
      </c>
      <c r="G33" s="18">
        <f t="shared" si="8"/>
        <v>49.844236760124609</v>
      </c>
      <c r="H33" s="18">
        <f t="shared" si="8"/>
        <v>48.859934853420199</v>
      </c>
      <c r="I33" s="18">
        <f t="shared" si="8"/>
        <v>48.480725623582764</v>
      </c>
      <c r="J33" s="18">
        <f t="shared" si="8"/>
        <v>48.946772366930922</v>
      </c>
      <c r="K33" s="18">
        <f t="shared" si="8"/>
        <v>22.202620967741936</v>
      </c>
      <c r="L33" s="18">
        <f t="shared" si="8"/>
        <v>20.621312383870652</v>
      </c>
      <c r="M33" s="18">
        <f t="shared" si="8"/>
        <v>20.668374735434998</v>
      </c>
      <c r="N33" s="18">
        <f t="shared" si="8"/>
        <v>22.397155361050327</v>
      </c>
      <c r="O33" s="18">
        <f t="shared" si="8"/>
        <v>20.584745762711865</v>
      </c>
      <c r="P33" s="18">
        <f t="shared" si="8"/>
        <v>19.97553017944535</v>
      </c>
      <c r="Q33" s="18">
        <f t="shared" si="8"/>
        <v>19.538178432068108</v>
      </c>
      <c r="R33" s="18">
        <f t="shared" si="8"/>
        <v>20.555027460920996</v>
      </c>
      <c r="S33" s="18">
        <f t="shared" si="8"/>
        <v>19.706018518518519</v>
      </c>
      <c r="T33" s="18">
        <f t="shared" si="8"/>
        <v>19.352150537634408</v>
      </c>
      <c r="U33" s="18">
        <f t="shared" si="8"/>
        <v>20.111935683364255</v>
      </c>
      <c r="V33" s="18">
        <f t="shared" si="8"/>
        <v>22.061779485663614</v>
      </c>
    </row>
    <row r="34" spans="2:22" s="18" customFormat="1" x14ac:dyDescent="0.15">
      <c r="B34" s="18" t="s">
        <v>89</v>
      </c>
      <c r="C34" s="18">
        <f t="shared" ref="C34:S34" si="9">C9/C13</f>
        <v>93.023255813953483</v>
      </c>
      <c r="D34" s="18">
        <f t="shared" si="9"/>
        <v>88.181818181818187</v>
      </c>
      <c r="E34" s="18">
        <f t="shared" si="9"/>
        <v>84.773662551440324</v>
      </c>
      <c r="F34" s="18">
        <f t="shared" si="9"/>
        <v>81.089108910891099</v>
      </c>
      <c r="G34" s="18">
        <f t="shared" si="9"/>
        <v>123.07692307692307</v>
      </c>
      <c r="H34" s="18">
        <f t="shared" si="9"/>
        <v>109.32944606413993</v>
      </c>
      <c r="I34" s="18">
        <f t="shared" si="9"/>
        <v>106.3681592039801</v>
      </c>
      <c r="J34" s="18">
        <f t="shared" si="9"/>
        <v>102.70912547528518</v>
      </c>
      <c r="K34" s="18">
        <f t="shared" si="9"/>
        <v>143.95424836601308</v>
      </c>
      <c r="L34" s="18">
        <f t="shared" si="9"/>
        <v>132.70400671281729</v>
      </c>
      <c r="M34" s="18">
        <f t="shared" si="9"/>
        <v>132.68020594965674</v>
      </c>
      <c r="N34" s="18">
        <f t="shared" si="9"/>
        <v>139.53377411219412</v>
      </c>
      <c r="O34" s="18">
        <f t="shared" si="9"/>
        <v>149.56896551724139</v>
      </c>
      <c r="P34" s="18">
        <f t="shared" si="9"/>
        <v>144.94554924242425</v>
      </c>
      <c r="Q34" s="18">
        <f t="shared" si="9"/>
        <v>142.25870502203495</v>
      </c>
      <c r="R34" s="18">
        <f t="shared" si="9"/>
        <v>149.91141580650131</v>
      </c>
      <c r="S34" s="18">
        <f t="shared" si="9"/>
        <v>163.27196010740315</v>
      </c>
      <c r="T34" s="18">
        <f>T9/T13</f>
        <v>159.19946926138877</v>
      </c>
      <c r="U34" s="18">
        <f t="shared" ref="U34:V34" si="10">U9/U13</f>
        <v>163.42211055276383</v>
      </c>
      <c r="V34" s="18">
        <f t="shared" si="10"/>
        <v>178.12649164677805</v>
      </c>
    </row>
  </sheetData>
  <mergeCells count="8">
    <mergeCell ref="B4:R4"/>
    <mergeCell ref="B21:R21"/>
    <mergeCell ref="B29:R29"/>
    <mergeCell ref="S3:V3"/>
    <mergeCell ref="O3:R3"/>
    <mergeCell ref="K3:N3"/>
    <mergeCell ref="G3:J3"/>
    <mergeCell ref="C3:F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66BF-5908-5048-BC19-102E19AFC6AD}">
  <dimension ref="B16:Q58"/>
  <sheetViews>
    <sheetView topLeftCell="A35" workbookViewId="0">
      <selection activeCell="P44" sqref="P44"/>
    </sheetView>
  </sheetViews>
  <sheetFormatPr baseColWidth="10" defaultRowHeight="16" x14ac:dyDescent="0.2"/>
  <cols>
    <col min="1" max="1" width="10.83203125" style="5"/>
    <col min="2" max="2" width="20.6640625" style="5" customWidth="1"/>
    <col min="3" max="3" width="12.1640625" style="5" bestFit="1" customWidth="1"/>
    <col min="4" max="4" width="12.5" style="5" bestFit="1" customWidth="1"/>
    <col min="5" max="6" width="11.5" style="5" bestFit="1" customWidth="1"/>
    <col min="7" max="14" width="12.5" style="5" bestFit="1" customWidth="1"/>
    <col min="15" max="16384" width="10.83203125" style="5"/>
  </cols>
  <sheetData>
    <row r="16" spans="3:14" x14ac:dyDescent="0.2">
      <c r="C16" s="2" t="s">
        <v>0</v>
      </c>
      <c r="D16" s="2" t="s">
        <v>2</v>
      </c>
      <c r="E16" s="2" t="s">
        <v>3</v>
      </c>
      <c r="F16" s="2" t="s">
        <v>4</v>
      </c>
      <c r="G16" s="2" t="s">
        <v>6</v>
      </c>
      <c r="H16" s="2" t="s">
        <v>7</v>
      </c>
      <c r="I16" s="2" t="s">
        <v>8</v>
      </c>
      <c r="J16" s="2" t="s">
        <v>10</v>
      </c>
      <c r="K16" s="2" t="s">
        <v>11</v>
      </c>
      <c r="L16" s="2" t="s">
        <v>12</v>
      </c>
      <c r="M16" s="2" t="s">
        <v>14</v>
      </c>
      <c r="N16" s="2" t="s">
        <v>15</v>
      </c>
    </row>
    <row r="17" spans="2:17" x14ac:dyDescent="0.2">
      <c r="B17" s="5" t="s">
        <v>60</v>
      </c>
      <c r="C17" s="3">
        <v>1.29</v>
      </c>
      <c r="D17" s="3">
        <v>4.8600000000000003</v>
      </c>
      <c r="E17" s="4">
        <v>10.1</v>
      </c>
      <c r="F17" s="3">
        <v>2.6</v>
      </c>
      <c r="G17" s="3">
        <v>10.050000000000001</v>
      </c>
      <c r="H17" s="3">
        <v>21.04</v>
      </c>
      <c r="I17" s="3">
        <v>19.579999999999998</v>
      </c>
      <c r="J17" s="3">
        <v>74.53</v>
      </c>
      <c r="K17" s="3">
        <v>156.27000000000001</v>
      </c>
      <c r="L17" s="3">
        <v>34.28</v>
      </c>
      <c r="M17" s="3">
        <v>129.44</v>
      </c>
      <c r="N17" s="3">
        <v>272.12</v>
      </c>
    </row>
    <row r="18" spans="2:17" x14ac:dyDescent="0.2">
      <c r="B18" s="5" t="s">
        <v>61</v>
      </c>
      <c r="C18" s="5">
        <v>1.3</v>
      </c>
      <c r="I18" s="5">
        <v>21.79</v>
      </c>
      <c r="J18" s="5">
        <v>76.989999999999995</v>
      </c>
      <c r="K18" s="5">
        <v>152.41999999999999</v>
      </c>
    </row>
    <row r="19" spans="2:17" x14ac:dyDescent="0.2">
      <c r="B19" s="5" t="s">
        <v>62</v>
      </c>
      <c r="I19" s="5">
        <v>20.07</v>
      </c>
      <c r="J19" s="5">
        <v>75.27</v>
      </c>
      <c r="K19" s="5">
        <v>154.78</v>
      </c>
    </row>
    <row r="20" spans="2:17" x14ac:dyDescent="0.2">
      <c r="B20" s="5" t="s">
        <v>63</v>
      </c>
    </row>
    <row r="31" spans="2:17" x14ac:dyDescent="0.2">
      <c r="B31" s="5" t="s">
        <v>16</v>
      </c>
      <c r="C31" s="5">
        <v>95766004392</v>
      </c>
      <c r="D31" s="5">
        <v>365765528430</v>
      </c>
      <c r="E31" s="5">
        <v>767389820408</v>
      </c>
      <c r="F31" s="5">
        <v>243740192112</v>
      </c>
      <c r="G31" s="5">
        <v>930934308150</v>
      </c>
      <c r="H31" s="5">
        <v>1953135555728</v>
      </c>
      <c r="I31" s="5">
        <v>1949918844272</v>
      </c>
      <c r="J31" s="5">
        <v>7447475676470</v>
      </c>
      <c r="K31" s="5">
        <v>15625091464336</v>
      </c>
      <c r="L31" s="5">
        <v>3546880636392</v>
      </c>
      <c r="M31" s="5">
        <v>13546879040430</v>
      </c>
      <c r="N31" s="5">
        <v>28421876666408</v>
      </c>
      <c r="O31" s="5">
        <v>6119999320000</v>
      </c>
      <c r="P31" s="5">
        <v>23399997400000</v>
      </c>
      <c r="Q31" s="7">
        <v>49103994544000</v>
      </c>
    </row>
    <row r="32" spans="2:17" x14ac:dyDescent="0.2">
      <c r="B32" s="5" t="s">
        <v>20</v>
      </c>
      <c r="C32" s="3">
        <f>C31/1000000000</f>
        <v>95.766004391999999</v>
      </c>
      <c r="D32" s="3">
        <f t="shared" ref="D32:Q32" si="0">D31/1000000000</f>
        <v>365.76552843000002</v>
      </c>
      <c r="E32" s="3">
        <f t="shared" si="0"/>
        <v>767.38982040799999</v>
      </c>
      <c r="F32" s="3">
        <f t="shared" si="0"/>
        <v>243.74019211199999</v>
      </c>
      <c r="G32" s="3">
        <f t="shared" si="0"/>
        <v>930.93430814999999</v>
      </c>
      <c r="H32" s="3">
        <f t="shared" si="0"/>
        <v>1953.1355557280001</v>
      </c>
      <c r="I32" s="3">
        <f t="shared" si="0"/>
        <v>1949.9188442719999</v>
      </c>
      <c r="J32" s="3">
        <f t="shared" si="0"/>
        <v>7447.4756764699996</v>
      </c>
      <c r="K32" s="3">
        <f t="shared" si="0"/>
        <v>15625.091464335999</v>
      </c>
      <c r="L32" s="3">
        <f t="shared" si="0"/>
        <v>3546.8806363919998</v>
      </c>
      <c r="M32" s="3">
        <f t="shared" si="0"/>
        <v>13546.87904043</v>
      </c>
      <c r="N32" s="3">
        <f t="shared" si="0"/>
        <v>28421.876666407999</v>
      </c>
      <c r="O32" s="3">
        <f t="shared" si="0"/>
        <v>6119.9993199999999</v>
      </c>
      <c r="P32" s="3">
        <f t="shared" si="0"/>
        <v>23399.9974</v>
      </c>
      <c r="Q32" s="3">
        <f t="shared" si="0"/>
        <v>49103.994544000001</v>
      </c>
    </row>
    <row r="38" spans="2:17" x14ac:dyDescent="0.2">
      <c r="C38" s="2" t="s">
        <v>0</v>
      </c>
      <c r="D38" s="2" t="s">
        <v>2</v>
      </c>
      <c r="E38" s="2" t="s">
        <v>3</v>
      </c>
      <c r="F38" s="2" t="s">
        <v>4</v>
      </c>
      <c r="G38" s="2" t="s">
        <v>6</v>
      </c>
      <c r="H38" s="2" t="s">
        <v>7</v>
      </c>
      <c r="I38" s="2" t="s">
        <v>8</v>
      </c>
      <c r="J38" s="2" t="s">
        <v>10</v>
      </c>
      <c r="K38" s="2" t="s">
        <v>11</v>
      </c>
      <c r="L38" s="2" t="s">
        <v>12</v>
      </c>
      <c r="M38" s="2" t="s">
        <v>14</v>
      </c>
      <c r="N38" s="2" t="s">
        <v>15</v>
      </c>
      <c r="O38" s="5" t="s">
        <v>70</v>
      </c>
      <c r="P38" s="5" t="s">
        <v>72</v>
      </c>
      <c r="Q38" s="5" t="s">
        <v>73</v>
      </c>
    </row>
    <row r="39" spans="2:17" x14ac:dyDescent="0.2">
      <c r="B39" s="5" t="s">
        <v>65</v>
      </c>
      <c r="C39" s="3">
        <v>1.29</v>
      </c>
      <c r="D39" s="3">
        <v>4.8600000000000003</v>
      </c>
      <c r="E39" s="4">
        <v>10.1</v>
      </c>
      <c r="F39" s="3">
        <v>2.6</v>
      </c>
      <c r="G39" s="3">
        <v>10.050000000000001</v>
      </c>
      <c r="H39" s="3">
        <v>21.04</v>
      </c>
      <c r="I39" s="3">
        <v>19.579999999999998</v>
      </c>
      <c r="J39" s="3">
        <v>74.53</v>
      </c>
      <c r="K39" s="3">
        <v>156.27000000000001</v>
      </c>
      <c r="L39" s="3">
        <v>34.28</v>
      </c>
      <c r="M39" s="3">
        <v>129.44</v>
      </c>
      <c r="N39" s="3">
        <v>272.12</v>
      </c>
      <c r="O39" s="5">
        <v>57.16</v>
      </c>
      <c r="P39" s="5">
        <v>222.21</v>
      </c>
      <c r="Q39" s="5">
        <v>492.9</v>
      </c>
    </row>
    <row r="40" spans="2:17" x14ac:dyDescent="0.2">
      <c r="B40" s="5" t="s">
        <v>67</v>
      </c>
      <c r="C40" s="5">
        <v>1.31</v>
      </c>
      <c r="D40" s="5">
        <v>4.88</v>
      </c>
      <c r="E40" s="5">
        <v>10.16</v>
      </c>
      <c r="F40" s="5">
        <v>2.65</v>
      </c>
      <c r="G40" s="5">
        <v>9.9</v>
      </c>
      <c r="H40" s="5">
        <v>20.89</v>
      </c>
      <c r="I40" s="5">
        <v>18.899999999999999</v>
      </c>
      <c r="J40" s="5">
        <v>70.400000000000006</v>
      </c>
      <c r="K40" s="5">
        <v>144.41999999999999</v>
      </c>
      <c r="L40" s="5">
        <v>37.01</v>
      </c>
      <c r="M40" s="5">
        <v>133.69999999999999</v>
      </c>
      <c r="N40" s="5">
        <v>280</v>
      </c>
      <c r="O40" s="5">
        <v>58.76</v>
      </c>
      <c r="P40" s="5">
        <v>222.79</v>
      </c>
      <c r="Q40" s="5">
        <v>478.3</v>
      </c>
    </row>
    <row r="41" spans="2:17" x14ac:dyDescent="0.2">
      <c r="B41" s="5" t="s">
        <v>66</v>
      </c>
      <c r="C41" s="5">
        <v>1.26</v>
      </c>
      <c r="D41" s="5">
        <v>4.6500000000000004</v>
      </c>
      <c r="E41" s="5">
        <v>9.6300000000000008</v>
      </c>
      <c r="F41" s="5">
        <v>2.74</v>
      </c>
      <c r="G41" s="5">
        <v>10.199999999999999</v>
      </c>
      <c r="H41" s="5">
        <v>21.1</v>
      </c>
      <c r="I41" s="5">
        <v>18.3</v>
      </c>
      <c r="J41" s="5">
        <v>69.022999999999996</v>
      </c>
      <c r="K41" s="5">
        <v>143.12</v>
      </c>
      <c r="L41" s="5">
        <v>34.36</v>
      </c>
      <c r="M41" s="5">
        <v>129.99</v>
      </c>
      <c r="N41" s="5">
        <v>271.63</v>
      </c>
      <c r="O41" s="5">
        <v>58.83</v>
      </c>
      <c r="P41" s="5">
        <v>222.5</v>
      </c>
      <c r="Q41" s="5">
        <v>478.2</v>
      </c>
    </row>
    <row r="42" spans="2:17" x14ac:dyDescent="0.2">
      <c r="B42" s="5" t="s">
        <v>64</v>
      </c>
      <c r="C42" s="5">
        <v>1.24</v>
      </c>
      <c r="D42" s="5">
        <v>4.5</v>
      </c>
      <c r="E42" s="5">
        <v>9.23</v>
      </c>
      <c r="F42" s="5">
        <v>2.6</v>
      </c>
      <c r="G42" s="5">
        <v>10.26</v>
      </c>
      <c r="H42" s="5">
        <v>21.23</v>
      </c>
      <c r="I42" s="5">
        <v>18.87</v>
      </c>
      <c r="J42" s="5">
        <v>70.322000000000003</v>
      </c>
      <c r="K42" s="5">
        <v>144.4</v>
      </c>
      <c r="L42" s="5">
        <v>34.4</v>
      </c>
      <c r="M42" s="5">
        <v>128.25</v>
      </c>
      <c r="N42" s="5">
        <v>265.23</v>
      </c>
      <c r="O42" s="5">
        <v>59.1</v>
      </c>
      <c r="P42" s="5">
        <v>221</v>
      </c>
      <c r="Q42" s="5">
        <v>473.9</v>
      </c>
    </row>
    <row r="43" spans="2:17" x14ac:dyDescent="0.2">
      <c r="B43" s="5" t="s">
        <v>69</v>
      </c>
      <c r="C43" s="5">
        <v>7.22</v>
      </c>
      <c r="D43" s="5">
        <v>24.97</v>
      </c>
      <c r="E43" s="5">
        <v>58.13</v>
      </c>
      <c r="F43" s="5">
        <v>15.15</v>
      </c>
      <c r="G43" s="5">
        <v>57.91</v>
      </c>
      <c r="H43" s="5">
        <v>122.68</v>
      </c>
      <c r="I43" s="5">
        <v>114</v>
      </c>
      <c r="J43" s="5">
        <v>435</v>
      </c>
      <c r="K43" s="5">
        <v>903</v>
      </c>
      <c r="L43" s="5">
        <v>201</v>
      </c>
      <c r="M43" s="5">
        <v>770</v>
      </c>
      <c r="N43" s="5">
        <v>1620</v>
      </c>
      <c r="P43" s="5">
        <v>1118</v>
      </c>
    </row>
    <row r="49" spans="2:17" x14ac:dyDescent="0.2">
      <c r="B49" s="2" t="s">
        <v>0</v>
      </c>
      <c r="C49" s="2" t="s">
        <v>95</v>
      </c>
      <c r="D49" s="2" t="s">
        <v>96</v>
      </c>
      <c r="E49" s="2" t="s">
        <v>90</v>
      </c>
      <c r="F49" s="2" t="s">
        <v>97</v>
      </c>
      <c r="G49" s="2" t="s">
        <v>98</v>
      </c>
      <c r="H49" s="2" t="s">
        <v>91</v>
      </c>
      <c r="I49" s="2" t="s">
        <v>99</v>
      </c>
      <c r="J49" s="2" t="s">
        <v>100</v>
      </c>
      <c r="K49" s="2" t="s">
        <v>92</v>
      </c>
      <c r="L49" s="2" t="s">
        <v>101</v>
      </c>
      <c r="M49" s="2" t="s">
        <v>102</v>
      </c>
      <c r="N49" s="2" t="s">
        <v>93</v>
      </c>
      <c r="O49" s="5" t="s">
        <v>103</v>
      </c>
      <c r="P49" s="5" t="s">
        <v>104</v>
      </c>
      <c r="Q49" s="5" t="s">
        <v>94</v>
      </c>
    </row>
    <row r="50" spans="2:17" x14ac:dyDescent="0.2">
      <c r="B50" s="5" t="s">
        <v>108</v>
      </c>
      <c r="C50" s="5">
        <f t="shared" ref="C50:Q50" si="1">C32/C39</f>
        <v>74.237212706976734</v>
      </c>
      <c r="D50" s="5">
        <f t="shared" si="1"/>
        <v>75.260396796296291</v>
      </c>
      <c r="E50" s="5">
        <f t="shared" si="1"/>
        <v>75.979190139405944</v>
      </c>
      <c r="F50" s="5">
        <f t="shared" si="1"/>
        <v>93.746227735384608</v>
      </c>
      <c r="G50" s="5">
        <f t="shared" si="1"/>
        <v>92.630279417910444</v>
      </c>
      <c r="H50" s="5">
        <f t="shared" si="1"/>
        <v>92.829636679087457</v>
      </c>
      <c r="I50" s="5">
        <f t="shared" si="1"/>
        <v>99.587274988355475</v>
      </c>
      <c r="J50" s="5">
        <f t="shared" si="1"/>
        <v>99.925877854152688</v>
      </c>
      <c r="K50" s="5">
        <f t="shared" si="1"/>
        <v>99.987786935022712</v>
      </c>
      <c r="L50" s="5">
        <f t="shared" si="1"/>
        <v>103.4679298830805</v>
      </c>
      <c r="M50" s="5">
        <f t="shared" si="1"/>
        <v>104.65759456450866</v>
      </c>
      <c r="N50" s="5">
        <f t="shared" si="1"/>
        <v>104.4461144583566</v>
      </c>
      <c r="O50" s="5">
        <f t="shared" si="1"/>
        <v>107.06786773967811</v>
      </c>
      <c r="P50" s="5">
        <f t="shared" si="1"/>
        <v>105.30578011790648</v>
      </c>
      <c r="Q50" s="5">
        <f t="shared" si="1"/>
        <v>99.622630440251584</v>
      </c>
    </row>
    <row r="51" spans="2:17" x14ac:dyDescent="0.2">
      <c r="B51" s="5" t="s">
        <v>107</v>
      </c>
      <c r="C51" s="5">
        <f>C32/C40</f>
        <v>73.103820146564885</v>
      </c>
      <c r="D51" s="5">
        <f t="shared" ref="D51:Q51" si="2">D32/D40</f>
        <v>74.951952547131157</v>
      </c>
      <c r="E51" s="5">
        <f t="shared" si="2"/>
        <v>75.530494134645664</v>
      </c>
      <c r="F51" s="5">
        <f t="shared" si="2"/>
        <v>91.977430985660376</v>
      </c>
      <c r="G51" s="5">
        <f t="shared" si="2"/>
        <v>94.033768499999994</v>
      </c>
      <c r="H51" s="5">
        <f t="shared" si="2"/>
        <v>93.496197019052175</v>
      </c>
      <c r="I51" s="5">
        <f t="shared" si="2"/>
        <v>103.17030922074075</v>
      </c>
      <c r="J51" s="5">
        <f t="shared" si="2"/>
        <v>105.78800676803976</v>
      </c>
      <c r="K51" s="5">
        <f t="shared" si="2"/>
        <v>108.19201955640493</v>
      </c>
      <c r="L51" s="5">
        <f t="shared" si="2"/>
        <v>95.835737270791682</v>
      </c>
      <c r="M51" s="5">
        <f t="shared" si="2"/>
        <v>101.32295467786089</v>
      </c>
      <c r="N51" s="5">
        <f t="shared" si="2"/>
        <v>101.50670238002857</v>
      </c>
      <c r="O51" s="5">
        <f t="shared" si="2"/>
        <v>104.15247311095983</v>
      </c>
      <c r="P51" s="5">
        <f t="shared" si="2"/>
        <v>105.03163247901612</v>
      </c>
      <c r="Q51" s="5">
        <f t="shared" si="2"/>
        <v>102.66358884382187</v>
      </c>
    </row>
    <row r="52" spans="2:17" x14ac:dyDescent="0.2">
      <c r="B52" s="5" t="s">
        <v>105</v>
      </c>
      <c r="C52" s="5">
        <f>C32/C41</f>
        <v>76.004765390476194</v>
      </c>
      <c r="D52" s="5">
        <f t="shared" ref="D52:Q52" si="3">D32/D41</f>
        <v>78.659253425806455</v>
      </c>
      <c r="E52" s="5">
        <f t="shared" si="3"/>
        <v>79.687416449428866</v>
      </c>
      <c r="F52" s="5">
        <f t="shared" si="3"/>
        <v>88.956274493430641</v>
      </c>
      <c r="G52" s="5">
        <f t="shared" si="3"/>
        <v>91.268069426470589</v>
      </c>
      <c r="H52" s="5">
        <f t="shared" si="3"/>
        <v>92.56566614824645</v>
      </c>
      <c r="I52" s="5">
        <f t="shared" si="3"/>
        <v>106.55294230994535</v>
      </c>
      <c r="J52" s="5">
        <f t="shared" si="3"/>
        <v>107.89846393912174</v>
      </c>
      <c r="K52" s="5">
        <f t="shared" si="3"/>
        <v>109.17475869435438</v>
      </c>
      <c r="L52" s="5">
        <f t="shared" si="3"/>
        <v>103.22702667031432</v>
      </c>
      <c r="M52" s="5">
        <f t="shared" si="3"/>
        <v>104.21477837087467</v>
      </c>
      <c r="N52" s="5">
        <f t="shared" si="3"/>
        <v>104.63452735856865</v>
      </c>
      <c r="O52" s="5">
        <f t="shared" si="3"/>
        <v>104.028545300017</v>
      </c>
      <c r="P52" s="5">
        <f t="shared" si="3"/>
        <v>105.16852764044944</v>
      </c>
      <c r="Q52" s="5">
        <f t="shared" si="3"/>
        <v>102.68505759933083</v>
      </c>
    </row>
    <row r="53" spans="2:17" x14ac:dyDescent="0.2">
      <c r="B53" s="5" t="s">
        <v>106</v>
      </c>
      <c r="C53" s="5">
        <f>C32/C42</f>
        <v>77.23064870322581</v>
      </c>
      <c r="D53" s="5">
        <f t="shared" ref="D53:Q53" si="4">D32/D42</f>
        <v>81.281228540000001</v>
      </c>
      <c r="E53" s="5">
        <f t="shared" si="4"/>
        <v>83.140825613001084</v>
      </c>
      <c r="F53" s="5">
        <f t="shared" si="4"/>
        <v>93.746227735384608</v>
      </c>
      <c r="G53" s="5">
        <f t="shared" si="4"/>
        <v>90.734338026315797</v>
      </c>
      <c r="H53" s="5">
        <f t="shared" si="4"/>
        <v>91.998848597644852</v>
      </c>
      <c r="I53" s="5">
        <f t="shared" si="4"/>
        <v>103.3343319698993</v>
      </c>
      <c r="J53" s="5">
        <f t="shared" si="4"/>
        <v>105.90534507650521</v>
      </c>
      <c r="K53" s="5">
        <f t="shared" si="4"/>
        <v>108.20700460066482</v>
      </c>
      <c r="L53" s="5">
        <f t="shared" si="4"/>
        <v>103.10699524395349</v>
      </c>
      <c r="M53" s="5">
        <f t="shared" si="4"/>
        <v>105.62868647508772</v>
      </c>
      <c r="N53" s="5">
        <f t="shared" si="4"/>
        <v>107.15935854318138</v>
      </c>
      <c r="O53" s="5">
        <f t="shared" si="4"/>
        <v>103.55328798646362</v>
      </c>
      <c r="P53" s="5">
        <f t="shared" si="4"/>
        <v>105.88234117647059</v>
      </c>
      <c r="Q53" s="5">
        <f t="shared" si="4"/>
        <v>103.61678527959486</v>
      </c>
    </row>
    <row r="57" spans="2:17" x14ac:dyDescent="0.2">
      <c r="B57" s="2" t="s">
        <v>0</v>
      </c>
      <c r="C57" s="6" t="s">
        <v>0</v>
      </c>
      <c r="D57" s="6" t="s">
        <v>2</v>
      </c>
      <c r="E57" s="6" t="s">
        <v>3</v>
      </c>
      <c r="F57" s="6" t="s">
        <v>4</v>
      </c>
      <c r="G57" s="6" t="s">
        <v>6</v>
      </c>
      <c r="H57" s="6" t="s">
        <v>7</v>
      </c>
      <c r="I57" s="6" t="s">
        <v>8</v>
      </c>
      <c r="J57" s="6" t="s">
        <v>10</v>
      </c>
      <c r="K57" s="6" t="s">
        <v>11</v>
      </c>
      <c r="L57" s="6" t="s">
        <v>12</v>
      </c>
      <c r="M57" s="6" t="s">
        <v>14</v>
      </c>
      <c r="N57" s="6" t="s">
        <v>15</v>
      </c>
    </row>
    <row r="58" spans="2:17" x14ac:dyDescent="0.2">
      <c r="B58" s="5" t="s">
        <v>68</v>
      </c>
      <c r="C58" s="5">
        <f>C32/C43</f>
        <v>13.26398952797784</v>
      </c>
      <c r="D58" s="5">
        <f t="shared" ref="D58:Q58" si="5">D32/D43</f>
        <v>14.648198975971166</v>
      </c>
      <c r="E58" s="5">
        <f t="shared" si="5"/>
        <v>13.201269919284362</v>
      </c>
      <c r="F58" s="5">
        <f t="shared" si="5"/>
        <v>16.088461525544552</v>
      </c>
      <c r="G58" s="5">
        <f t="shared" si="5"/>
        <v>16.075536317561735</v>
      </c>
      <c r="H58" s="5">
        <f t="shared" si="5"/>
        <v>15.920570229279425</v>
      </c>
      <c r="I58" s="5">
        <f t="shared" si="5"/>
        <v>17.104551265543858</v>
      </c>
      <c r="J58" s="5">
        <f t="shared" si="5"/>
        <v>17.120633739011492</v>
      </c>
      <c r="K58" s="5">
        <f t="shared" si="5"/>
        <v>17.303534290516058</v>
      </c>
      <c r="L58" s="5">
        <f t="shared" si="5"/>
        <v>17.646172320358207</v>
      </c>
      <c r="M58" s="5">
        <f t="shared" si="5"/>
        <v>17.593349403155845</v>
      </c>
      <c r="N58" s="5">
        <f t="shared" si="5"/>
        <v>17.54436831259753</v>
      </c>
      <c r="O58" s="5" t="e">
        <f t="shared" si="5"/>
        <v>#DIV/0!</v>
      </c>
      <c r="P58" s="5">
        <f t="shared" si="5"/>
        <v>20.930230232558138</v>
      </c>
      <c r="Q58" s="5" t="e">
        <f t="shared" si="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8A14-BCC4-4E43-B6A9-5F777B55E1F3}">
  <dimension ref="A3:Q34"/>
  <sheetViews>
    <sheetView topLeftCell="A14" workbookViewId="0">
      <selection activeCell="A26" sqref="A26"/>
    </sheetView>
  </sheetViews>
  <sheetFormatPr baseColWidth="10" defaultRowHeight="13" x14ac:dyDescent="0.15"/>
  <cols>
    <col min="1" max="1" width="33.33203125" style="8" customWidth="1"/>
    <col min="2" max="3" width="12.6640625" style="8" bestFit="1" customWidth="1"/>
    <col min="4" max="4" width="12.6640625" style="8" customWidth="1"/>
    <col min="5" max="6" width="12.6640625" style="8" bestFit="1" customWidth="1"/>
    <col min="7" max="7" width="12.6640625" style="8" customWidth="1"/>
    <col min="8" max="8" width="11.5" style="8" bestFit="1" customWidth="1"/>
    <col min="9" max="16384" width="10.83203125" style="8"/>
  </cols>
  <sheetData>
    <row r="3" spans="1:17" ht="28" x14ac:dyDescent="0.3">
      <c r="B3" s="51"/>
      <c r="C3" s="51"/>
      <c r="D3" s="20"/>
      <c r="E3" s="51"/>
      <c r="F3" s="51"/>
      <c r="G3" s="20"/>
      <c r="H3" s="51"/>
      <c r="I3" s="51"/>
      <c r="J3" s="20"/>
      <c r="K3" s="51"/>
      <c r="L3" s="51"/>
      <c r="M3" s="20"/>
      <c r="N3" s="50"/>
      <c r="O3" s="50"/>
      <c r="P3" s="50"/>
      <c r="Q3" s="50"/>
    </row>
    <row r="4" spans="1:17" x14ac:dyDescent="0.15">
      <c r="A4" s="48" t="s">
        <v>19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19"/>
    </row>
    <row r="5" spans="1:17" x14ac:dyDescent="0.15">
      <c r="B5" s="9" t="s">
        <v>95</v>
      </c>
      <c r="C5" s="9" t="s">
        <v>96</v>
      </c>
      <c r="D5" s="9" t="s">
        <v>90</v>
      </c>
      <c r="E5" s="9" t="s">
        <v>97</v>
      </c>
      <c r="F5" s="9" t="s">
        <v>98</v>
      </c>
      <c r="G5" s="9" t="s">
        <v>91</v>
      </c>
      <c r="H5" s="9" t="s">
        <v>99</v>
      </c>
      <c r="I5" s="9" t="s">
        <v>100</v>
      </c>
      <c r="J5" s="9" t="s">
        <v>92</v>
      </c>
      <c r="K5" s="9" t="s">
        <v>101</v>
      </c>
      <c r="L5" s="9" t="s">
        <v>102</v>
      </c>
      <c r="M5" s="9" t="s">
        <v>93</v>
      </c>
      <c r="N5" s="10" t="s">
        <v>103</v>
      </c>
      <c r="O5" s="10" t="s">
        <v>104</v>
      </c>
      <c r="P5" s="10" t="s">
        <v>94</v>
      </c>
      <c r="Q5" s="10"/>
    </row>
    <row r="6" spans="1:17" x14ac:dyDescent="0.15">
      <c r="A6" s="8" t="s">
        <v>16</v>
      </c>
      <c r="B6" s="8">
        <v>95766004392</v>
      </c>
      <c r="C6" s="8">
        <v>365765528430</v>
      </c>
      <c r="D6" s="8">
        <v>767389820408</v>
      </c>
      <c r="E6" s="8">
        <v>243740192112</v>
      </c>
      <c r="F6" s="8">
        <v>930934308150</v>
      </c>
      <c r="G6" s="8">
        <v>1953135555728</v>
      </c>
      <c r="H6" s="8">
        <v>1949918844272</v>
      </c>
      <c r="I6" s="8">
        <v>7447475676470</v>
      </c>
      <c r="J6" s="8">
        <v>15625091464336</v>
      </c>
      <c r="K6" s="8">
        <v>3546880636392</v>
      </c>
      <c r="L6" s="8">
        <v>13546879040430</v>
      </c>
      <c r="M6" s="8">
        <v>28421876666408</v>
      </c>
      <c r="N6" s="8">
        <v>6119999320000</v>
      </c>
      <c r="O6" s="8">
        <v>23399997400000</v>
      </c>
      <c r="P6" s="8">
        <v>49103994544000</v>
      </c>
    </row>
    <row r="8" spans="1:17" x14ac:dyDescent="0.15">
      <c r="A8" s="8" t="s">
        <v>20</v>
      </c>
      <c r="B8" s="11">
        <f>B6/1000000000</f>
        <v>95.766004391999999</v>
      </c>
      <c r="C8" s="11">
        <f t="shared" ref="C8:P8" si="0">C6/1000000000</f>
        <v>365.76552843000002</v>
      </c>
      <c r="D8" s="11">
        <f t="shared" si="0"/>
        <v>767.38982040799999</v>
      </c>
      <c r="E8" s="11">
        <f t="shared" si="0"/>
        <v>243.74019211199999</v>
      </c>
      <c r="F8" s="11">
        <f t="shared" si="0"/>
        <v>930.93430814999999</v>
      </c>
      <c r="G8" s="11">
        <f t="shared" si="0"/>
        <v>1953.1355557280001</v>
      </c>
      <c r="H8" s="11">
        <f t="shared" si="0"/>
        <v>1949.9188442719999</v>
      </c>
      <c r="I8" s="11">
        <f>I6/1000000000</f>
        <v>7447.4756764699996</v>
      </c>
      <c r="J8" s="11">
        <f t="shared" si="0"/>
        <v>15625.091464335999</v>
      </c>
      <c r="K8" s="11">
        <f t="shared" si="0"/>
        <v>3546.8806363919998</v>
      </c>
      <c r="L8" s="11">
        <f t="shared" si="0"/>
        <v>13546.87904043</v>
      </c>
      <c r="M8" s="11">
        <f t="shared" si="0"/>
        <v>28421.876666407999</v>
      </c>
      <c r="N8" s="11">
        <f t="shared" si="0"/>
        <v>6119.9993199999999</v>
      </c>
      <c r="O8" s="11">
        <f t="shared" si="0"/>
        <v>23399.9974</v>
      </c>
      <c r="P8" s="11">
        <f t="shared" si="0"/>
        <v>49103.994544000001</v>
      </c>
      <c r="Q8" s="11"/>
    </row>
    <row r="9" spans="1:17" x14ac:dyDescent="0.15">
      <c r="A9" s="8" t="s">
        <v>78</v>
      </c>
      <c r="B9" s="12">
        <v>120</v>
      </c>
      <c r="C9" s="12">
        <v>412</v>
      </c>
      <c r="D9" s="12">
        <v>819</v>
      </c>
      <c r="E9" s="12">
        <v>320</v>
      </c>
      <c r="F9" s="12">
        <v>1069</v>
      </c>
      <c r="G9" s="12">
        <v>2161</v>
      </c>
      <c r="H9" s="12">
        <v>2643</v>
      </c>
      <c r="I9" s="11">
        <v>9277</v>
      </c>
      <c r="J9" s="11">
        <v>20471</v>
      </c>
      <c r="K9" s="11">
        <v>4858</v>
      </c>
      <c r="L9" s="11">
        <v>17625</v>
      </c>
      <c r="M9" s="11">
        <v>38923</v>
      </c>
      <c r="N9" s="10">
        <v>8513</v>
      </c>
      <c r="O9" s="10">
        <v>32521</v>
      </c>
      <c r="P9" s="10">
        <v>74635</v>
      </c>
      <c r="Q9" s="10"/>
    </row>
    <row r="10" spans="1:17" x14ac:dyDescent="0.15">
      <c r="A10" s="13" t="s">
        <v>76</v>
      </c>
      <c r="B10" s="11">
        <v>1.55</v>
      </c>
      <c r="C10" s="11">
        <v>5.8</v>
      </c>
      <c r="D10" s="14">
        <v>12.12</v>
      </c>
      <c r="E10" s="11">
        <v>3.89</v>
      </c>
      <c r="F10" s="11">
        <v>14.7</v>
      </c>
      <c r="G10" s="11">
        <v>30.75</v>
      </c>
      <c r="H10" s="11">
        <v>27.02</v>
      </c>
      <c r="I10" s="11">
        <v>101.95</v>
      </c>
      <c r="J10" s="11">
        <v>214.44</v>
      </c>
      <c r="K10" s="11">
        <v>51.8</v>
      </c>
      <c r="L10" s="11">
        <v>198.44</v>
      </c>
      <c r="M10" s="11">
        <v>429.3</v>
      </c>
      <c r="N10" s="10">
        <v>149</v>
      </c>
      <c r="O10" s="10">
        <v>580</v>
      </c>
      <c r="P10" s="10">
        <v>1324</v>
      </c>
      <c r="Q10" s="10"/>
    </row>
    <row r="11" spans="1:17" x14ac:dyDescent="0.15">
      <c r="A11" s="13" t="s">
        <v>77</v>
      </c>
      <c r="B11" s="11">
        <v>1.89</v>
      </c>
      <c r="C11" s="11">
        <v>7</v>
      </c>
      <c r="D11" s="14">
        <v>14.75</v>
      </c>
      <c r="E11" s="11">
        <v>3.96</v>
      </c>
      <c r="F11" s="11">
        <v>14.99</v>
      </c>
      <c r="G11" s="11">
        <v>31.27</v>
      </c>
      <c r="H11" s="11">
        <v>26.41</v>
      </c>
      <c r="I11" s="11">
        <v>100.5</v>
      </c>
      <c r="J11" s="11">
        <v>212.23</v>
      </c>
      <c r="K11" s="11">
        <v>51.13</v>
      </c>
      <c r="L11" s="11">
        <v>200.12</v>
      </c>
      <c r="M11" s="11">
        <v>439.54</v>
      </c>
      <c r="N11" s="10">
        <v>148</v>
      </c>
      <c r="O11" s="10">
        <v>572</v>
      </c>
      <c r="P11" s="10">
        <v>1223</v>
      </c>
      <c r="Q11" s="10"/>
    </row>
    <row r="12" spans="1:17" x14ac:dyDescent="0.15">
      <c r="A12" s="13" t="s">
        <v>75</v>
      </c>
      <c r="B12" s="11">
        <v>2.6</v>
      </c>
      <c r="C12" s="11">
        <v>8.69</v>
      </c>
      <c r="D12" s="14">
        <v>17.25</v>
      </c>
      <c r="E12" s="11">
        <v>6.42</v>
      </c>
      <c r="F12" s="11">
        <v>22.05</v>
      </c>
      <c r="G12" s="11">
        <v>44.15</v>
      </c>
      <c r="H12" s="11">
        <v>119.04</v>
      </c>
      <c r="I12" s="11">
        <v>448.85</v>
      </c>
      <c r="J12" s="11">
        <v>914</v>
      </c>
      <c r="K12" s="11">
        <v>236</v>
      </c>
      <c r="L12" s="11">
        <v>902.08</v>
      </c>
      <c r="M12" s="11">
        <v>1893.6</v>
      </c>
      <c r="N12" s="10">
        <v>432</v>
      </c>
      <c r="O12" s="10">
        <v>1617</v>
      </c>
      <c r="P12" s="10">
        <v>3383</v>
      </c>
      <c r="Q12" s="10"/>
    </row>
    <row r="13" spans="1:17" x14ac:dyDescent="0.15">
      <c r="A13" s="8" t="s">
        <v>74</v>
      </c>
      <c r="B13" s="11">
        <v>1.29</v>
      </c>
      <c r="C13" s="11">
        <v>4.8600000000000003</v>
      </c>
      <c r="D13" s="15">
        <v>10.1</v>
      </c>
      <c r="E13" s="11">
        <v>2.6</v>
      </c>
      <c r="F13" s="11">
        <v>10.050000000000001</v>
      </c>
      <c r="G13" s="11">
        <v>21.04</v>
      </c>
      <c r="H13" s="11">
        <v>18.36</v>
      </c>
      <c r="I13" s="11">
        <v>69.92</v>
      </c>
      <c r="J13" s="11">
        <v>146.71</v>
      </c>
      <c r="K13" s="11">
        <v>32.479999999999997</v>
      </c>
      <c r="L13" s="11">
        <v>123.89400000000001</v>
      </c>
      <c r="M13" s="11">
        <v>259.64</v>
      </c>
      <c r="N13" s="10">
        <v>52.14</v>
      </c>
      <c r="O13" s="10">
        <v>199</v>
      </c>
      <c r="P13" s="10">
        <v>419</v>
      </c>
      <c r="Q13" s="10"/>
    </row>
    <row r="14" spans="1:17" x14ac:dyDescent="0.15">
      <c r="B14" s="11"/>
      <c r="C14" s="11"/>
      <c r="D14" s="15"/>
    </row>
    <row r="21" spans="1:17" x14ac:dyDescent="0.15">
      <c r="A21" s="48" t="s">
        <v>18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</row>
    <row r="22" spans="1:17" x14ac:dyDescent="0.15">
      <c r="A22" s="18" t="s">
        <v>84</v>
      </c>
      <c r="B22" s="18">
        <f>B8/B9</f>
        <v>0.79805003659999996</v>
      </c>
      <c r="C22" s="18">
        <f t="shared" ref="C22:P22" si="1">C8/C9</f>
        <v>0.88778040881067966</v>
      </c>
      <c r="D22" s="18">
        <f t="shared" si="1"/>
        <v>0.93698390770207574</v>
      </c>
      <c r="E22" s="18">
        <f t="shared" si="1"/>
        <v>0.76168810035000001</v>
      </c>
      <c r="F22" s="18">
        <f t="shared" si="1"/>
        <v>0.87084593840037416</v>
      </c>
      <c r="G22" s="18">
        <f t="shared" si="1"/>
        <v>0.90381099293290146</v>
      </c>
      <c r="H22" s="18">
        <f t="shared" si="1"/>
        <v>0.73776725095421869</v>
      </c>
      <c r="I22" s="18">
        <f t="shared" si="1"/>
        <v>0.80278922889619486</v>
      </c>
      <c r="J22" s="18">
        <f t="shared" si="1"/>
        <v>0.76327934465028568</v>
      </c>
      <c r="K22" s="18">
        <f t="shared" si="1"/>
        <v>0.7301112878534376</v>
      </c>
      <c r="L22" s="18">
        <f t="shared" si="1"/>
        <v>0.76861725052085106</v>
      </c>
      <c r="M22" s="18">
        <f t="shared" si="1"/>
        <v>0.73020776061475223</v>
      </c>
      <c r="N22" s="18">
        <f t="shared" si="1"/>
        <v>0.71890042523199815</v>
      </c>
      <c r="O22" s="18">
        <f t="shared" si="1"/>
        <v>0.71953498969896379</v>
      </c>
      <c r="P22" s="18">
        <f t="shared" si="1"/>
        <v>0.65792181341193812</v>
      </c>
      <c r="Q22" s="18"/>
    </row>
    <row r="23" spans="1:17" x14ac:dyDescent="0.15">
      <c r="A23" s="17" t="s">
        <v>85</v>
      </c>
      <c r="B23" s="18">
        <f t="shared" ref="B23:P23" si="2">B8/B12</f>
        <v>36.833078612307688</v>
      </c>
      <c r="C23" s="18">
        <f t="shared" si="2"/>
        <v>42.090394525891831</v>
      </c>
      <c r="D23" s="18">
        <f t="shared" si="2"/>
        <v>44.486366400463766</v>
      </c>
      <c r="E23" s="18">
        <f t="shared" si="2"/>
        <v>37.965762011214949</v>
      </c>
      <c r="F23" s="18">
        <f t="shared" si="2"/>
        <v>42.219242999999999</v>
      </c>
      <c r="G23" s="18">
        <f t="shared" si="2"/>
        <v>44.238630933816538</v>
      </c>
      <c r="H23" s="18">
        <f t="shared" si="2"/>
        <v>16.380366635349461</v>
      </c>
      <c r="I23" s="18">
        <f t="shared" si="2"/>
        <v>16.592348616397459</v>
      </c>
      <c r="J23" s="18">
        <f t="shared" si="2"/>
        <v>17.095286066013127</v>
      </c>
      <c r="K23" s="18">
        <f t="shared" si="2"/>
        <v>15.029155238949151</v>
      </c>
      <c r="L23" s="18">
        <f t="shared" si="2"/>
        <v>15.017380986641982</v>
      </c>
      <c r="M23" s="18">
        <f t="shared" si="2"/>
        <v>15.009440571613858</v>
      </c>
      <c r="N23" s="18">
        <f t="shared" si="2"/>
        <v>14.166665092592593</v>
      </c>
      <c r="O23" s="18">
        <f t="shared" si="2"/>
        <v>14.47124143475572</v>
      </c>
      <c r="P23" s="18">
        <f t="shared" si="2"/>
        <v>14.5149259663021</v>
      </c>
      <c r="Q23" s="18"/>
    </row>
    <row r="24" spans="1:17" x14ac:dyDescent="0.15">
      <c r="A24" s="17" t="s">
        <v>86</v>
      </c>
      <c r="B24" s="18">
        <f t="shared" ref="B24:P24" si="3">B8/B10</f>
        <v>61.784518962580641</v>
      </c>
      <c r="C24" s="18">
        <f t="shared" si="3"/>
        <v>63.063022143103453</v>
      </c>
      <c r="D24" s="18">
        <f t="shared" si="3"/>
        <v>63.315991782838289</v>
      </c>
      <c r="E24" s="18">
        <f t="shared" si="3"/>
        <v>62.65814707249357</v>
      </c>
      <c r="F24" s="18">
        <f t="shared" si="3"/>
        <v>63.328864500000002</v>
      </c>
      <c r="G24" s="18">
        <f t="shared" si="3"/>
        <v>63.516603438308948</v>
      </c>
      <c r="H24" s="18">
        <f t="shared" si="3"/>
        <v>72.165760335751287</v>
      </c>
      <c r="I24" s="18">
        <f t="shared" si="3"/>
        <v>73.050276375380079</v>
      </c>
      <c r="J24" s="18">
        <f t="shared" si="3"/>
        <v>72.864630965939185</v>
      </c>
      <c r="K24" s="18">
        <f t="shared" si="3"/>
        <v>68.472599158146721</v>
      </c>
      <c r="L24" s="18">
        <f t="shared" si="3"/>
        <v>68.266876841513806</v>
      </c>
      <c r="M24" s="18">
        <f t="shared" si="3"/>
        <v>66.205163443764263</v>
      </c>
      <c r="N24" s="18">
        <f t="shared" si="3"/>
        <v>41.073820939597312</v>
      </c>
      <c r="O24" s="18">
        <f t="shared" si="3"/>
        <v>40.344823103448277</v>
      </c>
      <c r="P24" s="18">
        <f t="shared" si="3"/>
        <v>37.08760917220544</v>
      </c>
      <c r="Q24" s="18"/>
    </row>
    <row r="25" spans="1:17" x14ac:dyDescent="0.15">
      <c r="A25" s="17" t="s">
        <v>87</v>
      </c>
      <c r="B25" s="18">
        <f t="shared" ref="B25:P25" si="4">B8/B11</f>
        <v>50.669843593650796</v>
      </c>
      <c r="C25" s="18">
        <f t="shared" si="4"/>
        <v>52.252218347142858</v>
      </c>
      <c r="D25" s="18">
        <f t="shared" si="4"/>
        <v>52.026428502237287</v>
      </c>
      <c r="E25" s="18">
        <f t="shared" si="4"/>
        <v>61.550553563636363</v>
      </c>
      <c r="F25" s="18">
        <f t="shared" si="4"/>
        <v>62.103689669779854</v>
      </c>
      <c r="G25" s="18">
        <f t="shared" si="4"/>
        <v>62.460363150879438</v>
      </c>
      <c r="H25" s="18">
        <f t="shared" si="4"/>
        <v>73.832595390836801</v>
      </c>
      <c r="I25" s="18">
        <f t="shared" si="4"/>
        <v>74.104235586766166</v>
      </c>
      <c r="J25" s="18">
        <f t="shared" si="4"/>
        <v>73.62338719472271</v>
      </c>
      <c r="K25" s="18">
        <f t="shared" si="4"/>
        <v>69.369854026833551</v>
      </c>
      <c r="L25" s="18">
        <f t="shared" si="4"/>
        <v>67.693778934789123</v>
      </c>
      <c r="M25" s="18">
        <f t="shared" si="4"/>
        <v>64.662776235173126</v>
      </c>
      <c r="N25" s="18">
        <f t="shared" si="4"/>
        <v>41.351346756756755</v>
      </c>
      <c r="O25" s="18">
        <f t="shared" si="4"/>
        <v>40.909086363636362</v>
      </c>
      <c r="P25" s="18">
        <f t="shared" si="4"/>
        <v>40.150445252657398</v>
      </c>
      <c r="Q25" s="18"/>
    </row>
    <row r="26" spans="1:17" x14ac:dyDescent="0.15">
      <c r="A26" s="18" t="s">
        <v>115</v>
      </c>
      <c r="B26" s="18">
        <f t="shared" ref="B26:P26" si="5">B8/B13</f>
        <v>74.237212706976734</v>
      </c>
      <c r="C26" s="18">
        <f t="shared" si="5"/>
        <v>75.260396796296291</v>
      </c>
      <c r="D26" s="18">
        <f t="shared" si="5"/>
        <v>75.979190139405944</v>
      </c>
      <c r="E26" s="18">
        <f t="shared" si="5"/>
        <v>93.746227735384608</v>
      </c>
      <c r="F26" s="18">
        <f t="shared" si="5"/>
        <v>92.630279417910444</v>
      </c>
      <c r="G26" s="18">
        <f t="shared" si="5"/>
        <v>92.829636679087457</v>
      </c>
      <c r="H26" s="18">
        <f t="shared" si="5"/>
        <v>106.20473008017429</v>
      </c>
      <c r="I26" s="18">
        <f t="shared" si="5"/>
        <v>106.51424022411327</v>
      </c>
      <c r="J26" s="18">
        <f t="shared" si="5"/>
        <v>106.50324766093654</v>
      </c>
      <c r="K26" s="18">
        <f t="shared" si="5"/>
        <v>109.20199003669951</v>
      </c>
      <c r="L26" s="18">
        <f t="shared" si="5"/>
        <v>109.3424947166933</v>
      </c>
      <c r="M26" s="18">
        <f t="shared" si="5"/>
        <v>109.4664792266523</v>
      </c>
      <c r="N26" s="18">
        <f t="shared" si="5"/>
        <v>117.37628154967395</v>
      </c>
      <c r="O26" s="18">
        <f t="shared" si="5"/>
        <v>117.58792663316584</v>
      </c>
      <c r="P26" s="18">
        <f t="shared" si="5"/>
        <v>117.19330440095466</v>
      </c>
      <c r="Q26" s="18"/>
    </row>
    <row r="29" spans="1:17" x14ac:dyDescent="0.15">
      <c r="A29" s="48" t="s">
        <v>17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</row>
    <row r="31" spans="1:17" x14ac:dyDescent="0.15">
      <c r="A31" s="17" t="s">
        <v>86</v>
      </c>
      <c r="B31" s="18">
        <f t="shared" ref="B31:P31" si="6">B9/B10</f>
        <v>77.41935483870968</v>
      </c>
      <c r="C31" s="18">
        <f t="shared" si="6"/>
        <v>71.034482758620697</v>
      </c>
      <c r="D31" s="18">
        <f t="shared" si="6"/>
        <v>67.574257425742573</v>
      </c>
      <c r="E31" s="18">
        <f t="shared" si="6"/>
        <v>82.26221079691517</v>
      </c>
      <c r="F31" s="18">
        <f t="shared" si="6"/>
        <v>72.721088435374156</v>
      </c>
      <c r="G31" s="18">
        <f t="shared" si="6"/>
        <v>70.276422764227647</v>
      </c>
      <c r="H31" s="18">
        <f t="shared" si="6"/>
        <v>97.816432272390827</v>
      </c>
      <c r="I31" s="18">
        <f t="shared" si="6"/>
        <v>90.995586071603725</v>
      </c>
      <c r="J31" s="18">
        <f t="shared" si="6"/>
        <v>95.462600261145312</v>
      </c>
      <c r="K31" s="18">
        <f t="shared" si="6"/>
        <v>93.78378378378379</v>
      </c>
      <c r="L31" s="18">
        <f t="shared" si="6"/>
        <v>88.817778673654502</v>
      </c>
      <c r="M31" s="18">
        <f t="shared" si="6"/>
        <v>90.666200791986952</v>
      </c>
      <c r="N31" s="18">
        <f t="shared" si="6"/>
        <v>57.134228187919462</v>
      </c>
      <c r="O31" s="18">
        <f t="shared" si="6"/>
        <v>56.070689655172416</v>
      </c>
      <c r="P31" s="18">
        <f t="shared" si="6"/>
        <v>56.370845921450154</v>
      </c>
      <c r="Q31" s="18"/>
    </row>
    <row r="32" spans="1:17" x14ac:dyDescent="0.15">
      <c r="A32" s="17" t="s">
        <v>87</v>
      </c>
      <c r="B32" s="18">
        <f t="shared" ref="B32:P32" si="7">B9/B11</f>
        <v>63.492063492063494</v>
      </c>
      <c r="C32" s="18">
        <f t="shared" si="7"/>
        <v>58.857142857142854</v>
      </c>
      <c r="D32" s="18">
        <f t="shared" si="7"/>
        <v>55.525423728813557</v>
      </c>
      <c r="E32" s="18">
        <f t="shared" si="7"/>
        <v>80.808080808080803</v>
      </c>
      <c r="F32" s="18">
        <f t="shared" si="7"/>
        <v>71.314209472981986</v>
      </c>
      <c r="G32" s="18">
        <f t="shared" si="7"/>
        <v>69.10777102654302</v>
      </c>
      <c r="H32" s="18">
        <f t="shared" si="7"/>
        <v>100.07572889057175</v>
      </c>
      <c r="I32" s="18">
        <f t="shared" si="7"/>
        <v>92.308457711442784</v>
      </c>
      <c r="J32" s="18">
        <f t="shared" si="7"/>
        <v>96.456674362719696</v>
      </c>
      <c r="K32" s="18">
        <f t="shared" si="7"/>
        <v>95.012712693135143</v>
      </c>
      <c r="L32" s="18">
        <f t="shared" si="7"/>
        <v>88.072156705976411</v>
      </c>
      <c r="M32" s="18">
        <f t="shared" si="7"/>
        <v>88.553942758338252</v>
      </c>
      <c r="N32" s="18">
        <f t="shared" si="7"/>
        <v>57.520270270270274</v>
      </c>
      <c r="O32" s="18">
        <f t="shared" si="7"/>
        <v>56.854895104895107</v>
      </c>
      <c r="P32" s="18">
        <f t="shared" si="7"/>
        <v>61.026165167620604</v>
      </c>
      <c r="Q32" s="18"/>
    </row>
    <row r="33" spans="1:17" x14ac:dyDescent="0.15">
      <c r="A33" s="17" t="s">
        <v>85</v>
      </c>
      <c r="B33" s="18">
        <f t="shared" ref="B33:P33" si="8">B9/B12</f>
        <v>46.153846153846153</v>
      </c>
      <c r="C33" s="18">
        <f t="shared" si="8"/>
        <v>47.410817031070195</v>
      </c>
      <c r="D33" s="18">
        <f t="shared" si="8"/>
        <v>47.478260869565219</v>
      </c>
      <c r="E33" s="18">
        <f t="shared" si="8"/>
        <v>49.844236760124609</v>
      </c>
      <c r="F33" s="18">
        <f t="shared" si="8"/>
        <v>48.480725623582764</v>
      </c>
      <c r="G33" s="18">
        <f t="shared" si="8"/>
        <v>48.946772366930922</v>
      </c>
      <c r="H33" s="18">
        <f t="shared" si="8"/>
        <v>22.202620967741936</v>
      </c>
      <c r="I33" s="18">
        <f t="shared" si="8"/>
        <v>20.668374735434998</v>
      </c>
      <c r="J33" s="18">
        <f t="shared" si="8"/>
        <v>22.397155361050327</v>
      </c>
      <c r="K33" s="18">
        <f t="shared" si="8"/>
        <v>20.584745762711865</v>
      </c>
      <c r="L33" s="18">
        <f t="shared" si="8"/>
        <v>19.538178432068108</v>
      </c>
      <c r="M33" s="18">
        <f t="shared" si="8"/>
        <v>20.555027460920996</v>
      </c>
      <c r="N33" s="18">
        <f t="shared" si="8"/>
        <v>19.706018518518519</v>
      </c>
      <c r="O33" s="18">
        <f t="shared" si="8"/>
        <v>20.111935683364255</v>
      </c>
      <c r="P33" s="18">
        <f t="shared" si="8"/>
        <v>22.061779485663614</v>
      </c>
      <c r="Q33" s="18"/>
    </row>
    <row r="34" spans="1:17" x14ac:dyDescent="0.15">
      <c r="A34" s="18" t="s">
        <v>115</v>
      </c>
      <c r="B34" s="18">
        <f t="shared" ref="B34:N34" si="9">B9/B13</f>
        <v>93.023255813953483</v>
      </c>
      <c r="C34" s="18">
        <f t="shared" si="9"/>
        <v>84.773662551440324</v>
      </c>
      <c r="D34" s="18">
        <f t="shared" si="9"/>
        <v>81.089108910891099</v>
      </c>
      <c r="E34" s="18">
        <f t="shared" si="9"/>
        <v>123.07692307692307</v>
      </c>
      <c r="F34" s="18">
        <f t="shared" si="9"/>
        <v>106.3681592039801</v>
      </c>
      <c r="G34" s="18">
        <f t="shared" si="9"/>
        <v>102.70912547528518</v>
      </c>
      <c r="H34" s="18">
        <f t="shared" si="9"/>
        <v>143.95424836601308</v>
      </c>
      <c r="I34" s="18">
        <f t="shared" si="9"/>
        <v>132.68020594965674</v>
      </c>
      <c r="J34" s="18">
        <f t="shared" si="9"/>
        <v>139.53377411219412</v>
      </c>
      <c r="K34" s="18">
        <f t="shared" si="9"/>
        <v>149.56896551724139</v>
      </c>
      <c r="L34" s="18">
        <f t="shared" si="9"/>
        <v>142.25870502203495</v>
      </c>
      <c r="M34" s="18">
        <f t="shared" si="9"/>
        <v>149.91141580650131</v>
      </c>
      <c r="N34" s="18">
        <f t="shared" si="9"/>
        <v>163.27196010740315</v>
      </c>
      <c r="O34" s="18">
        <f t="shared" ref="O34:P34" si="10">O9/O13</f>
        <v>163.42211055276383</v>
      </c>
      <c r="P34" s="18">
        <f t="shared" si="10"/>
        <v>178.12649164677805</v>
      </c>
      <c r="Q34" s="18"/>
    </row>
  </sheetData>
  <mergeCells count="8">
    <mergeCell ref="N3:Q3"/>
    <mergeCell ref="A4:L4"/>
    <mergeCell ref="A21:M21"/>
    <mergeCell ref="A29:M29"/>
    <mergeCell ref="B3:C3"/>
    <mergeCell ref="E3:F3"/>
    <mergeCell ref="H3:I3"/>
    <mergeCell ref="K3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BF7B-DDC6-B649-B4C2-E40E1B80C594}">
  <dimension ref="B16:T61"/>
  <sheetViews>
    <sheetView topLeftCell="A39" workbookViewId="0">
      <selection activeCell="T44" sqref="T44"/>
    </sheetView>
  </sheetViews>
  <sheetFormatPr baseColWidth="10" defaultRowHeight="16" x14ac:dyDescent="0.2"/>
  <cols>
    <col min="1" max="1" width="10.83203125" style="23"/>
    <col min="2" max="2" width="24" style="23" customWidth="1"/>
    <col min="3" max="3" width="12.1640625" style="23" bestFit="1" customWidth="1"/>
    <col min="4" max="4" width="12.5" style="23" bestFit="1" customWidth="1"/>
    <col min="5" max="6" width="11.5" style="23" bestFit="1" customWidth="1"/>
    <col min="7" max="14" width="12.5" style="23" bestFit="1" customWidth="1"/>
    <col min="15" max="16384" width="10.83203125" style="23"/>
  </cols>
  <sheetData>
    <row r="16" spans="3:14" x14ac:dyDescent="0.2">
      <c r="C16" s="2" t="s">
        <v>0</v>
      </c>
      <c r="D16" s="2" t="s">
        <v>2</v>
      </c>
      <c r="E16" s="2" t="s">
        <v>3</v>
      </c>
      <c r="F16" s="2" t="s">
        <v>4</v>
      </c>
      <c r="G16" s="2" t="s">
        <v>6</v>
      </c>
      <c r="H16" s="2" t="s">
        <v>7</v>
      </c>
      <c r="I16" s="2" t="s">
        <v>8</v>
      </c>
      <c r="J16" s="2" t="s">
        <v>10</v>
      </c>
      <c r="K16" s="2" t="s">
        <v>11</v>
      </c>
      <c r="L16" s="2" t="s">
        <v>12</v>
      </c>
      <c r="M16" s="2" t="s">
        <v>14</v>
      </c>
      <c r="N16" s="2" t="s">
        <v>15</v>
      </c>
    </row>
    <row r="17" spans="2:20" x14ac:dyDescent="0.2">
      <c r="B17" s="23" t="s">
        <v>60</v>
      </c>
      <c r="C17" s="3">
        <v>1.29</v>
      </c>
      <c r="D17" s="3">
        <v>4.8600000000000003</v>
      </c>
      <c r="E17" s="4">
        <v>10.1</v>
      </c>
      <c r="F17" s="3">
        <v>2.6</v>
      </c>
      <c r="G17" s="3">
        <v>10.050000000000001</v>
      </c>
      <c r="H17" s="3">
        <v>21.04</v>
      </c>
      <c r="I17" s="3">
        <v>19.579999999999998</v>
      </c>
      <c r="J17" s="3">
        <v>74.53</v>
      </c>
      <c r="K17" s="3">
        <v>156.27000000000001</v>
      </c>
      <c r="L17" s="3">
        <v>34.28</v>
      </c>
      <c r="M17" s="3">
        <v>129.44</v>
      </c>
      <c r="N17" s="3">
        <v>272.12</v>
      </c>
    </row>
    <row r="18" spans="2:20" x14ac:dyDescent="0.2">
      <c r="B18" s="23" t="s">
        <v>61</v>
      </c>
      <c r="C18" s="23">
        <v>1.3</v>
      </c>
      <c r="I18" s="23">
        <v>21.79</v>
      </c>
      <c r="J18" s="23">
        <v>76.989999999999995</v>
      </c>
      <c r="K18" s="23">
        <v>152.41999999999999</v>
      </c>
    </row>
    <row r="19" spans="2:20" x14ac:dyDescent="0.2">
      <c r="B19" s="23" t="s">
        <v>62</v>
      </c>
      <c r="I19" s="23">
        <v>20.07</v>
      </c>
      <c r="J19" s="23">
        <v>75.27</v>
      </c>
      <c r="K19" s="23">
        <v>154.78</v>
      </c>
    </row>
    <row r="20" spans="2:20" x14ac:dyDescent="0.2">
      <c r="B20" s="23" t="s">
        <v>63</v>
      </c>
    </row>
    <row r="31" spans="2:20" x14ac:dyDescent="0.2">
      <c r="B31" s="23" t="s">
        <v>16</v>
      </c>
      <c r="C31" s="23">
        <v>95766004392</v>
      </c>
      <c r="D31" s="23">
        <v>365765528430</v>
      </c>
      <c r="E31" s="23">
        <v>767389820408</v>
      </c>
      <c r="F31" s="23">
        <v>243740192112</v>
      </c>
      <c r="G31" s="23">
        <v>930934308150</v>
      </c>
      <c r="H31" s="23">
        <v>1953135555728</v>
      </c>
      <c r="I31" s="23">
        <v>1949918844272</v>
      </c>
      <c r="J31" s="23">
        <v>7447475676470</v>
      </c>
      <c r="K31" s="23">
        <v>15625091464336</v>
      </c>
      <c r="L31" s="23">
        <v>3546880636392</v>
      </c>
      <c r="M31" s="23">
        <v>13546879040430</v>
      </c>
      <c r="N31" s="23">
        <v>28421876666408</v>
      </c>
      <c r="O31" s="23">
        <v>6119999320000</v>
      </c>
      <c r="P31" s="23">
        <v>23399997400000</v>
      </c>
      <c r="Q31" s="7">
        <v>49103994544000</v>
      </c>
      <c r="R31" s="34">
        <v>14506665760000</v>
      </c>
      <c r="S31" s="34">
        <v>55466663200000</v>
      </c>
      <c r="T31" s="34">
        <v>116394659392000</v>
      </c>
    </row>
    <row r="32" spans="2:20" x14ac:dyDescent="0.2">
      <c r="B32" s="23" t="s">
        <v>20</v>
      </c>
      <c r="C32" s="3">
        <f>C31/1000000000</f>
        <v>95.766004391999999</v>
      </c>
      <c r="D32" s="3">
        <f t="shared" ref="D32:T32" si="0">D31/1000000000</f>
        <v>365.76552843000002</v>
      </c>
      <c r="E32" s="3">
        <f t="shared" si="0"/>
        <v>767.38982040799999</v>
      </c>
      <c r="F32" s="3">
        <f t="shared" si="0"/>
        <v>243.74019211199999</v>
      </c>
      <c r="G32" s="3">
        <f t="shared" si="0"/>
        <v>930.93430814999999</v>
      </c>
      <c r="H32" s="3">
        <f t="shared" si="0"/>
        <v>1953.1355557280001</v>
      </c>
      <c r="I32" s="3">
        <f t="shared" si="0"/>
        <v>1949.9188442719999</v>
      </c>
      <c r="J32" s="3">
        <f t="shared" si="0"/>
        <v>7447.4756764699996</v>
      </c>
      <c r="K32" s="3">
        <f t="shared" si="0"/>
        <v>15625.091464335999</v>
      </c>
      <c r="L32" s="3">
        <f t="shared" si="0"/>
        <v>3546.8806363919998</v>
      </c>
      <c r="M32" s="3">
        <f t="shared" si="0"/>
        <v>13546.87904043</v>
      </c>
      <c r="N32" s="3">
        <f t="shared" si="0"/>
        <v>28421.876666407999</v>
      </c>
      <c r="O32" s="3">
        <f t="shared" si="0"/>
        <v>6119.9993199999999</v>
      </c>
      <c r="P32" s="3">
        <f t="shared" si="0"/>
        <v>23399.9974</v>
      </c>
      <c r="Q32" s="3">
        <f t="shared" si="0"/>
        <v>49103.994544000001</v>
      </c>
      <c r="R32" s="3">
        <f t="shared" si="0"/>
        <v>14506.66576</v>
      </c>
      <c r="S32" s="3">
        <f t="shared" si="0"/>
        <v>55466.663200000003</v>
      </c>
      <c r="T32" s="3">
        <f t="shared" si="0"/>
        <v>116394.659392</v>
      </c>
    </row>
    <row r="38" spans="2:20" x14ac:dyDescent="0.2">
      <c r="C38" s="2" t="s">
        <v>0</v>
      </c>
      <c r="D38" s="2" t="s">
        <v>2</v>
      </c>
      <c r="E38" s="2" t="s">
        <v>3</v>
      </c>
      <c r="F38" s="2" t="s">
        <v>4</v>
      </c>
      <c r="G38" s="2" t="s">
        <v>6</v>
      </c>
      <c r="H38" s="2" t="s">
        <v>7</v>
      </c>
      <c r="I38" s="2" t="s">
        <v>8</v>
      </c>
      <c r="J38" s="2" t="s">
        <v>10</v>
      </c>
      <c r="K38" s="2" t="s">
        <v>11</v>
      </c>
      <c r="L38" s="2" t="s">
        <v>12</v>
      </c>
      <c r="M38" s="2" t="s">
        <v>14</v>
      </c>
      <c r="N38" s="2" t="s">
        <v>15</v>
      </c>
      <c r="O38" s="23" t="s">
        <v>70</v>
      </c>
      <c r="P38" s="23" t="s">
        <v>72</v>
      </c>
      <c r="Q38" s="23" t="s">
        <v>73</v>
      </c>
      <c r="R38" s="23" t="s">
        <v>128</v>
      </c>
      <c r="S38" s="23" t="s">
        <v>129</v>
      </c>
      <c r="T38" s="23" t="s">
        <v>130</v>
      </c>
    </row>
    <row r="39" spans="2:20" s="30" customFormat="1" x14ac:dyDescent="0.2">
      <c r="B39" s="30" t="s">
        <v>119</v>
      </c>
      <c r="C39" s="31">
        <v>0.95</v>
      </c>
      <c r="D39" s="31">
        <v>3.54</v>
      </c>
      <c r="E39" s="31">
        <v>7.3</v>
      </c>
      <c r="F39" s="31">
        <v>1.79</v>
      </c>
      <c r="G39" s="31">
        <v>6.64</v>
      </c>
      <c r="H39" s="31">
        <v>13.74</v>
      </c>
      <c r="I39" s="31">
        <v>11.91</v>
      </c>
      <c r="J39" s="31">
        <v>44.14</v>
      </c>
      <c r="K39" s="31">
        <v>91.9</v>
      </c>
      <c r="L39" s="31">
        <v>20.6</v>
      </c>
      <c r="M39" s="31">
        <v>77.7</v>
      </c>
      <c r="N39" s="31">
        <v>161.71</v>
      </c>
      <c r="O39" s="32">
        <v>33.61</v>
      </c>
      <c r="P39" s="32">
        <v>126</v>
      </c>
      <c r="Q39" s="32">
        <v>263</v>
      </c>
      <c r="R39" s="31">
        <v>78.7</v>
      </c>
      <c r="S39" s="31">
        <v>297</v>
      </c>
      <c r="T39" s="31">
        <v>624</v>
      </c>
    </row>
    <row r="40" spans="2:20" s="30" customFormat="1" x14ac:dyDescent="0.2">
      <c r="B40" s="30" t="s">
        <v>118</v>
      </c>
      <c r="C40" s="30">
        <v>0.95</v>
      </c>
      <c r="D40" s="30">
        <v>3.25</v>
      </c>
      <c r="E40" s="30">
        <v>7.56</v>
      </c>
      <c r="F40" s="30">
        <v>1.9</v>
      </c>
      <c r="G40" s="30">
        <v>7.03</v>
      </c>
      <c r="H40" s="30">
        <v>14.55</v>
      </c>
      <c r="I40" s="30">
        <v>12.17</v>
      </c>
      <c r="J40" s="30">
        <v>44.96</v>
      </c>
      <c r="K40" s="30">
        <v>93.11</v>
      </c>
      <c r="L40" s="30">
        <v>21.89</v>
      </c>
      <c r="M40" s="30">
        <v>82</v>
      </c>
      <c r="N40" s="30">
        <v>171.07</v>
      </c>
      <c r="O40" s="30">
        <v>35</v>
      </c>
      <c r="P40" s="30">
        <v>133</v>
      </c>
      <c r="Q40" s="30">
        <v>277</v>
      </c>
    </row>
    <row r="41" spans="2:20" x14ac:dyDescent="0.2">
      <c r="B41" s="23" t="s">
        <v>120</v>
      </c>
      <c r="C41" s="23">
        <v>1.05</v>
      </c>
      <c r="D41" s="23">
        <v>3.8</v>
      </c>
      <c r="E41" s="23">
        <v>8.85</v>
      </c>
      <c r="F41" s="23">
        <v>2</v>
      </c>
      <c r="G41" s="23">
        <v>7.6</v>
      </c>
      <c r="H41" s="23">
        <v>14.9</v>
      </c>
      <c r="I41" s="23">
        <v>13.19</v>
      </c>
      <c r="J41" s="23">
        <v>48.1</v>
      </c>
      <c r="K41" s="23">
        <v>98.1</v>
      </c>
      <c r="L41" s="23">
        <v>22.5</v>
      </c>
      <c r="M41" s="23">
        <v>83.2</v>
      </c>
      <c r="N41" s="23">
        <v>172.6</v>
      </c>
      <c r="O41" s="23">
        <v>36.700000000000003</v>
      </c>
      <c r="P41" s="23">
        <v>136</v>
      </c>
      <c r="Q41" s="23">
        <v>283</v>
      </c>
    </row>
    <row r="42" spans="2:20" x14ac:dyDescent="0.2">
      <c r="B42" s="23" t="s">
        <v>116</v>
      </c>
      <c r="C42" s="23">
        <v>1.1299999999999999</v>
      </c>
      <c r="D42" s="23">
        <v>4.4000000000000004</v>
      </c>
      <c r="E42" s="23">
        <v>9.0299999999999994</v>
      </c>
      <c r="F42" s="23">
        <v>2.14</v>
      </c>
      <c r="G42" s="23">
        <v>7.4</v>
      </c>
      <c r="H42" s="23">
        <v>15.6</v>
      </c>
      <c r="I42" s="23">
        <v>13.5</v>
      </c>
      <c r="J42" s="23">
        <v>48.1</v>
      </c>
      <c r="K42" s="23">
        <v>98.5</v>
      </c>
      <c r="L42" s="23">
        <v>23.1</v>
      </c>
      <c r="M42" s="23">
        <v>86.6</v>
      </c>
      <c r="N42" s="23">
        <v>177.85</v>
      </c>
      <c r="O42" s="23">
        <v>37.28</v>
      </c>
      <c r="P42" s="23">
        <v>138</v>
      </c>
      <c r="Q42" s="23">
        <v>287</v>
      </c>
    </row>
    <row r="43" spans="2:20" x14ac:dyDescent="0.2">
      <c r="B43" s="23" t="s">
        <v>117</v>
      </c>
      <c r="C43" s="23">
        <v>1.18</v>
      </c>
      <c r="D43" s="23">
        <v>4.07</v>
      </c>
      <c r="E43" s="23">
        <v>9.75</v>
      </c>
      <c r="F43" s="23">
        <v>2.25</v>
      </c>
      <c r="G43" s="23">
        <v>7.9</v>
      </c>
      <c r="H43" s="23">
        <v>16.73</v>
      </c>
      <c r="I43" s="23">
        <v>13.4</v>
      </c>
      <c r="J43" s="23">
        <v>48.29</v>
      </c>
      <c r="K43" s="23">
        <v>98.2</v>
      </c>
      <c r="L43" s="23">
        <v>24.36</v>
      </c>
      <c r="M43" s="23">
        <v>90.52</v>
      </c>
      <c r="N43" s="23">
        <v>188</v>
      </c>
      <c r="O43" s="23">
        <v>38.15</v>
      </c>
      <c r="P43" s="23">
        <v>140</v>
      </c>
      <c r="Q43" s="23">
        <v>292</v>
      </c>
    </row>
    <row r="44" spans="2:20" x14ac:dyDescent="0.2">
      <c r="B44" s="23" t="s">
        <v>126</v>
      </c>
      <c r="C44" s="23">
        <v>7.22</v>
      </c>
      <c r="D44" s="23">
        <v>24.97</v>
      </c>
      <c r="E44" s="23">
        <v>58.13</v>
      </c>
      <c r="F44" s="23">
        <v>15.15</v>
      </c>
      <c r="G44" s="23">
        <v>57.91</v>
      </c>
      <c r="H44" s="23">
        <v>122.68</v>
      </c>
      <c r="I44" s="23">
        <v>114</v>
      </c>
      <c r="J44" s="23">
        <v>435</v>
      </c>
      <c r="K44" s="23">
        <v>903</v>
      </c>
      <c r="L44" s="23">
        <v>201</v>
      </c>
      <c r="M44" s="23">
        <v>770</v>
      </c>
      <c r="N44" s="23">
        <v>1620</v>
      </c>
      <c r="O44" s="23">
        <v>309</v>
      </c>
      <c r="P44" s="23">
        <v>1187</v>
      </c>
      <c r="Q44" s="23">
        <v>2498</v>
      </c>
      <c r="R44" s="23">
        <v>759</v>
      </c>
      <c r="S44" s="23">
        <v>2916</v>
      </c>
      <c r="T44" s="23">
        <v>10244</v>
      </c>
    </row>
    <row r="45" spans="2:20" x14ac:dyDescent="0.2">
      <c r="B45" s="25" t="s">
        <v>127</v>
      </c>
      <c r="C45" s="23">
        <v>4.99</v>
      </c>
      <c r="D45" s="23">
        <v>19.12</v>
      </c>
      <c r="E45" s="23">
        <v>39.81</v>
      </c>
      <c r="F45" s="23">
        <v>9.6300000000000008</v>
      </c>
      <c r="G45" s="23">
        <v>36.57</v>
      </c>
      <c r="H45" s="23">
        <v>76.61</v>
      </c>
      <c r="I45" s="23">
        <v>64</v>
      </c>
      <c r="J45" s="23">
        <v>244</v>
      </c>
      <c r="K45" s="23">
        <v>531</v>
      </c>
      <c r="L45" s="23">
        <v>118</v>
      </c>
      <c r="M45" s="23">
        <v>452</v>
      </c>
      <c r="N45" s="23">
        <v>945</v>
      </c>
      <c r="O45" s="23">
        <v>193</v>
      </c>
      <c r="P45" s="23">
        <v>738</v>
      </c>
      <c r="Q45" s="23">
        <v>1546</v>
      </c>
      <c r="R45" s="23">
        <v>441</v>
      </c>
      <c r="S45" s="23">
        <v>1687</v>
      </c>
      <c r="T45" s="23">
        <v>3544</v>
      </c>
    </row>
    <row r="50" spans="2:20" x14ac:dyDescent="0.2">
      <c r="B50" s="2" t="s">
        <v>0</v>
      </c>
      <c r="C50" s="2" t="s">
        <v>95</v>
      </c>
      <c r="D50" s="2" t="s">
        <v>96</v>
      </c>
      <c r="E50" s="2" t="s">
        <v>90</v>
      </c>
      <c r="F50" s="2" t="s">
        <v>97</v>
      </c>
      <c r="G50" s="2" t="s">
        <v>98</v>
      </c>
      <c r="H50" s="2" t="s">
        <v>91</v>
      </c>
      <c r="I50" s="2" t="s">
        <v>99</v>
      </c>
      <c r="J50" s="2" t="s">
        <v>100</v>
      </c>
      <c r="K50" s="2" t="s">
        <v>92</v>
      </c>
      <c r="L50" s="2" t="s">
        <v>101</v>
      </c>
      <c r="M50" s="2" t="s">
        <v>102</v>
      </c>
      <c r="N50" s="2" t="s">
        <v>93</v>
      </c>
      <c r="O50" s="23" t="s">
        <v>103</v>
      </c>
      <c r="P50" s="23" t="s">
        <v>104</v>
      </c>
      <c r="Q50" s="23" t="s">
        <v>94</v>
      </c>
    </row>
    <row r="51" spans="2:20" x14ac:dyDescent="0.2">
      <c r="B51" s="23" t="s">
        <v>121</v>
      </c>
      <c r="C51" s="23">
        <f t="shared" ref="C51:T51" si="1">C32/C39</f>
        <v>100.80632041263158</v>
      </c>
      <c r="D51" s="23">
        <f t="shared" si="1"/>
        <v>103.32359560169492</v>
      </c>
      <c r="E51" s="23">
        <f t="shared" si="1"/>
        <v>105.12189320657535</v>
      </c>
      <c r="F51" s="23">
        <f t="shared" si="1"/>
        <v>136.16770509050278</v>
      </c>
      <c r="G51" s="23">
        <f t="shared" si="1"/>
        <v>140.20095002259038</v>
      </c>
      <c r="H51" s="23">
        <f t="shared" si="1"/>
        <v>142.14960376477438</v>
      </c>
      <c r="I51" s="23">
        <f t="shared" si="1"/>
        <v>163.7211456147775</v>
      </c>
      <c r="J51" s="23">
        <f t="shared" si="1"/>
        <v>168.72396185931126</v>
      </c>
      <c r="K51" s="23">
        <f t="shared" si="1"/>
        <v>170.02275804500542</v>
      </c>
      <c r="L51" s="23">
        <f t="shared" si="1"/>
        <v>172.17867166951453</v>
      </c>
      <c r="M51" s="23">
        <f t="shared" si="1"/>
        <v>174.34850759884168</v>
      </c>
      <c r="N51" s="23">
        <f t="shared" si="1"/>
        <v>175.75831220337639</v>
      </c>
      <c r="O51" s="23">
        <f t="shared" si="1"/>
        <v>182.08864385599523</v>
      </c>
      <c r="P51" s="23">
        <f t="shared" si="1"/>
        <v>185.71426507936508</v>
      </c>
      <c r="Q51" s="23">
        <f t="shared" si="1"/>
        <v>186.70720358935361</v>
      </c>
      <c r="R51" s="25">
        <f t="shared" si="1"/>
        <v>184.3286627700127</v>
      </c>
      <c r="S51" s="25">
        <f t="shared" si="1"/>
        <v>186.75644175084176</v>
      </c>
      <c r="T51" s="25">
        <f t="shared" si="1"/>
        <v>186.52990287179486</v>
      </c>
    </row>
    <row r="52" spans="2:20" x14ac:dyDescent="0.2">
      <c r="B52" s="23" t="s">
        <v>122</v>
      </c>
      <c r="C52" s="23">
        <f>C32/C40</f>
        <v>100.80632041263158</v>
      </c>
      <c r="D52" s="23">
        <f t="shared" ref="D52:Q52" si="2">D32/D40</f>
        <v>112.54323951692308</v>
      </c>
      <c r="E52" s="23">
        <f t="shared" si="2"/>
        <v>101.5065900010582</v>
      </c>
      <c r="F52" s="23">
        <f t="shared" si="2"/>
        <v>128.28431163789475</v>
      </c>
      <c r="G52" s="23">
        <f t="shared" si="2"/>
        <v>132.42308793029872</v>
      </c>
      <c r="H52" s="23">
        <f t="shared" si="2"/>
        <v>134.23612066859107</v>
      </c>
      <c r="I52" s="23">
        <f t="shared" si="2"/>
        <v>160.22340544552176</v>
      </c>
      <c r="J52" s="23">
        <f t="shared" si="2"/>
        <v>165.64670098910142</v>
      </c>
      <c r="K52" s="23">
        <f t="shared" si="2"/>
        <v>167.8132473884223</v>
      </c>
      <c r="L52" s="23">
        <f t="shared" si="2"/>
        <v>162.03200714444949</v>
      </c>
      <c r="M52" s="23">
        <f t="shared" si="2"/>
        <v>165.20584195646342</v>
      </c>
      <c r="N52" s="23">
        <f t="shared" si="2"/>
        <v>166.14179380609107</v>
      </c>
      <c r="O52" s="23">
        <f t="shared" si="2"/>
        <v>174.85712342857141</v>
      </c>
      <c r="P52" s="23">
        <f t="shared" si="2"/>
        <v>175.93983007518798</v>
      </c>
      <c r="Q52" s="23">
        <f t="shared" si="2"/>
        <v>177.27073842599279</v>
      </c>
    </row>
    <row r="53" spans="2:20" x14ac:dyDescent="0.2">
      <c r="B53" s="23" t="s">
        <v>123</v>
      </c>
      <c r="C53" s="23">
        <f>C32/C41</f>
        <v>91.205718468571419</v>
      </c>
      <c r="D53" s="23">
        <f t="shared" ref="D53:Q53" si="3">D32/D41</f>
        <v>96.254086428947375</v>
      </c>
      <c r="E53" s="23">
        <f t="shared" si="3"/>
        <v>86.710714170395477</v>
      </c>
      <c r="F53" s="23">
        <f t="shared" si="3"/>
        <v>121.87009605599999</v>
      </c>
      <c r="G53" s="23">
        <f t="shared" si="3"/>
        <v>122.49135633552632</v>
      </c>
      <c r="H53" s="23">
        <f t="shared" si="3"/>
        <v>131.08292320322147</v>
      </c>
      <c r="I53" s="23">
        <f t="shared" si="3"/>
        <v>147.83311935344958</v>
      </c>
      <c r="J53" s="23">
        <f t="shared" si="3"/>
        <v>154.83317414698544</v>
      </c>
      <c r="K53" s="23">
        <f t="shared" si="3"/>
        <v>159.27718108395516</v>
      </c>
      <c r="L53" s="23">
        <f t="shared" si="3"/>
        <v>157.6391393952</v>
      </c>
      <c r="M53" s="23">
        <f t="shared" si="3"/>
        <v>162.82306538978364</v>
      </c>
      <c r="N53" s="23">
        <f t="shared" si="3"/>
        <v>164.66904209969871</v>
      </c>
      <c r="O53" s="23">
        <f t="shared" si="3"/>
        <v>166.75747465940054</v>
      </c>
      <c r="P53" s="23">
        <f t="shared" si="3"/>
        <v>172.0588044117647</v>
      </c>
      <c r="Q53" s="23">
        <f t="shared" si="3"/>
        <v>173.51234821201413</v>
      </c>
    </row>
    <row r="54" spans="2:20" x14ac:dyDescent="0.2">
      <c r="B54" s="23" t="s">
        <v>124</v>
      </c>
      <c r="C54" s="23">
        <f>C32/C42</f>
        <v>84.748676453097346</v>
      </c>
      <c r="D54" s="23">
        <f t="shared" ref="D54:T54" si="4">D32/D42</f>
        <v>83.128529188636364</v>
      </c>
      <c r="E54" s="23">
        <f t="shared" si="4"/>
        <v>84.982261396234776</v>
      </c>
      <c r="F54" s="23">
        <f t="shared" si="4"/>
        <v>113.89728603364485</v>
      </c>
      <c r="G54" s="23">
        <f t="shared" si="4"/>
        <v>125.80193353378378</v>
      </c>
      <c r="H54" s="23">
        <f t="shared" si="4"/>
        <v>125.20099716205129</v>
      </c>
      <c r="I54" s="23">
        <f t="shared" si="4"/>
        <v>144.43843290903703</v>
      </c>
      <c r="J54" s="23">
        <f t="shared" si="4"/>
        <v>154.83317414698544</v>
      </c>
      <c r="K54" s="23">
        <f t="shared" si="4"/>
        <v>158.63037019630457</v>
      </c>
      <c r="L54" s="23">
        <f t="shared" si="4"/>
        <v>153.54461629402596</v>
      </c>
      <c r="M54" s="23">
        <f t="shared" si="4"/>
        <v>156.43047390796767</v>
      </c>
      <c r="N54" s="23">
        <f t="shared" si="4"/>
        <v>159.80813419402867</v>
      </c>
      <c r="O54" s="23">
        <f t="shared" si="4"/>
        <v>164.16307188841202</v>
      </c>
      <c r="P54" s="23">
        <f t="shared" si="4"/>
        <v>169.56519855072463</v>
      </c>
      <c r="Q54" s="23">
        <f t="shared" si="4"/>
        <v>171.0940576445993</v>
      </c>
      <c r="R54" s="25" t="e">
        <f t="shared" si="4"/>
        <v>#DIV/0!</v>
      </c>
      <c r="S54" s="25" t="e">
        <f t="shared" si="4"/>
        <v>#DIV/0!</v>
      </c>
      <c r="T54" s="25" t="e">
        <f t="shared" si="4"/>
        <v>#DIV/0!</v>
      </c>
    </row>
    <row r="55" spans="2:20" x14ac:dyDescent="0.2">
      <c r="B55" s="23" t="s">
        <v>125</v>
      </c>
      <c r="C55" s="23">
        <f>C32/C43</f>
        <v>81.157630840677967</v>
      </c>
      <c r="D55" s="23">
        <f t="shared" ref="D55:Q55" si="5">D32/D43</f>
        <v>89.868680203931206</v>
      </c>
      <c r="E55" s="23">
        <f t="shared" si="5"/>
        <v>78.706648246974353</v>
      </c>
      <c r="F55" s="23">
        <f t="shared" si="5"/>
        <v>108.328974272</v>
      </c>
      <c r="G55" s="23">
        <f t="shared" si="5"/>
        <v>117.83978584177214</v>
      </c>
      <c r="H55" s="23">
        <f t="shared" si="5"/>
        <v>116.74450422761507</v>
      </c>
      <c r="I55" s="23">
        <f t="shared" si="5"/>
        <v>145.51633166208953</v>
      </c>
      <c r="J55" s="23">
        <f t="shared" si="5"/>
        <v>154.22397342037689</v>
      </c>
      <c r="K55" s="23">
        <f t="shared" si="5"/>
        <v>159.11498436187372</v>
      </c>
      <c r="L55" s="23">
        <f t="shared" si="5"/>
        <v>145.602653382266</v>
      </c>
      <c r="M55" s="23">
        <f t="shared" si="5"/>
        <v>149.65619797205039</v>
      </c>
      <c r="N55" s="23">
        <f t="shared" si="5"/>
        <v>151.1801950340851</v>
      </c>
      <c r="O55" s="23">
        <f t="shared" si="5"/>
        <v>160.41937929226737</v>
      </c>
      <c r="P55" s="23">
        <f t="shared" si="5"/>
        <v>167.14283857142857</v>
      </c>
      <c r="Q55" s="23">
        <f t="shared" si="5"/>
        <v>168.16436487671234</v>
      </c>
    </row>
    <row r="59" spans="2:20" x14ac:dyDescent="0.2">
      <c r="B59" s="2" t="s">
        <v>0</v>
      </c>
      <c r="C59" s="6" t="s">
        <v>0</v>
      </c>
      <c r="D59" s="6" t="s">
        <v>2</v>
      </c>
      <c r="E59" s="6" t="s">
        <v>3</v>
      </c>
      <c r="F59" s="6" t="s">
        <v>4</v>
      </c>
      <c r="G59" s="6" t="s">
        <v>6</v>
      </c>
      <c r="H59" s="6" t="s">
        <v>7</v>
      </c>
      <c r="I59" s="6" t="s">
        <v>8</v>
      </c>
      <c r="J59" s="6" t="s">
        <v>10</v>
      </c>
      <c r="K59" s="6" t="s">
        <v>11</v>
      </c>
      <c r="L59" s="6" t="s">
        <v>12</v>
      </c>
      <c r="M59" s="6" t="s">
        <v>14</v>
      </c>
      <c r="N59" s="6" t="s">
        <v>15</v>
      </c>
    </row>
    <row r="60" spans="2:20" x14ac:dyDescent="0.2">
      <c r="B60" s="25" t="s">
        <v>126</v>
      </c>
      <c r="C60" s="23">
        <f>C32/C44</f>
        <v>13.26398952797784</v>
      </c>
      <c r="D60" s="23">
        <f t="shared" ref="D60:S60" si="6">D32/D44</f>
        <v>14.648198975971166</v>
      </c>
      <c r="E60" s="23">
        <f t="shared" si="6"/>
        <v>13.201269919284362</v>
      </c>
      <c r="F60" s="23">
        <f t="shared" si="6"/>
        <v>16.088461525544552</v>
      </c>
      <c r="G60" s="23">
        <f t="shared" si="6"/>
        <v>16.075536317561735</v>
      </c>
      <c r="H60" s="23">
        <f t="shared" si="6"/>
        <v>15.920570229279425</v>
      </c>
      <c r="I60" s="23">
        <f t="shared" si="6"/>
        <v>17.104551265543858</v>
      </c>
      <c r="J60" s="23">
        <f t="shared" si="6"/>
        <v>17.120633739011492</v>
      </c>
      <c r="K60" s="23">
        <f t="shared" si="6"/>
        <v>17.303534290516058</v>
      </c>
      <c r="L60" s="23">
        <f t="shared" si="6"/>
        <v>17.646172320358207</v>
      </c>
      <c r="M60" s="23">
        <f t="shared" si="6"/>
        <v>17.593349403155845</v>
      </c>
      <c r="N60" s="23">
        <f t="shared" si="6"/>
        <v>17.54436831259753</v>
      </c>
      <c r="O60" s="23">
        <f t="shared" si="6"/>
        <v>19.805823042071196</v>
      </c>
      <c r="P60" s="23">
        <f t="shared" si="6"/>
        <v>19.713561415332773</v>
      </c>
      <c r="Q60" s="23">
        <f t="shared" si="6"/>
        <v>19.657323676541232</v>
      </c>
      <c r="R60" s="25">
        <f t="shared" si="6"/>
        <v>19.112866613965743</v>
      </c>
      <c r="S60" s="25">
        <f t="shared" si="6"/>
        <v>19.021489437585736</v>
      </c>
      <c r="T60" s="25">
        <f t="shared" ref="T60" si="7">T32/T44</f>
        <v>11.362227586099181</v>
      </c>
    </row>
    <row r="61" spans="2:20" s="25" customFormat="1" x14ac:dyDescent="0.2">
      <c r="B61" s="25" t="s">
        <v>127</v>
      </c>
      <c r="C61" s="25">
        <f>C32/C45</f>
        <v>19.191584046492984</v>
      </c>
      <c r="D61" s="25">
        <f t="shared" ref="D61:T61" si="8">D32/D45</f>
        <v>19.129996256799163</v>
      </c>
      <c r="E61" s="25">
        <f t="shared" si="8"/>
        <v>19.27630797307209</v>
      </c>
      <c r="F61" s="25">
        <f t="shared" si="8"/>
        <v>25.310508007476631</v>
      </c>
      <c r="G61" s="25">
        <f t="shared" si="8"/>
        <v>25.456229372436422</v>
      </c>
      <c r="H61" s="25">
        <f t="shared" si="8"/>
        <v>25.494524940973765</v>
      </c>
      <c r="I61" s="25">
        <f t="shared" si="8"/>
        <v>30.467481941749998</v>
      </c>
      <c r="J61" s="25">
        <f t="shared" si="8"/>
        <v>30.522441297008196</v>
      </c>
      <c r="K61" s="25">
        <f t="shared" si="8"/>
        <v>29.425784301951033</v>
      </c>
      <c r="L61" s="25">
        <f t="shared" si="8"/>
        <v>30.058310477898303</v>
      </c>
      <c r="M61" s="25">
        <f t="shared" si="8"/>
        <v>29.970971328384955</v>
      </c>
      <c r="N61" s="25">
        <f t="shared" si="8"/>
        <v>30.076059964452909</v>
      </c>
      <c r="O61" s="25">
        <f t="shared" si="8"/>
        <v>31.709841036269431</v>
      </c>
      <c r="P61" s="25">
        <f t="shared" si="8"/>
        <v>31.707313550135503</v>
      </c>
      <c r="Q61" s="25">
        <f t="shared" si="8"/>
        <v>31.761962835705045</v>
      </c>
      <c r="R61" s="25">
        <f t="shared" si="8"/>
        <v>32.894933696145124</v>
      </c>
      <c r="S61" s="25">
        <f t="shared" si="8"/>
        <v>32.878875637225846</v>
      </c>
      <c r="T61" s="25">
        <f t="shared" si="8"/>
        <v>32.842736848758463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2040F-BF89-DB4B-89B8-98400F3218B3}">
  <dimension ref="A4:H55"/>
  <sheetViews>
    <sheetView tabSelected="1" workbookViewId="0">
      <selection activeCell="R31" sqref="R31"/>
    </sheetView>
  </sheetViews>
  <sheetFormatPr baseColWidth="10" defaultRowHeight="16" x14ac:dyDescent="0.2"/>
  <cols>
    <col min="2" max="2" width="45.5" customWidth="1"/>
    <col min="3" max="3" width="12.1640625" bestFit="1" customWidth="1"/>
  </cols>
  <sheetData>
    <row r="4" spans="1:8" x14ac:dyDescent="0.2">
      <c r="A4" s="33"/>
      <c r="B4" s="33"/>
      <c r="C4" s="33"/>
      <c r="D4" s="33"/>
      <c r="E4" s="33"/>
      <c r="F4" s="33"/>
      <c r="G4" s="33"/>
      <c r="H4" s="33"/>
    </row>
    <row r="5" spans="1:8" x14ac:dyDescent="0.2">
      <c r="A5" s="33"/>
      <c r="B5" s="33"/>
      <c r="C5" s="33"/>
      <c r="D5" s="33"/>
      <c r="E5" s="33"/>
      <c r="F5" s="33"/>
      <c r="G5" s="33"/>
      <c r="H5" s="33"/>
    </row>
    <row r="6" spans="1:8" x14ac:dyDescent="0.2">
      <c r="A6" s="33"/>
      <c r="B6" s="33"/>
      <c r="C6" s="33"/>
      <c r="D6" s="33"/>
      <c r="E6" s="33"/>
      <c r="F6" s="33"/>
      <c r="G6" s="33"/>
      <c r="H6" s="33"/>
    </row>
    <row r="7" spans="1:8" x14ac:dyDescent="0.2">
      <c r="A7" s="33"/>
      <c r="B7" s="33"/>
      <c r="C7" s="33"/>
      <c r="D7" s="33"/>
      <c r="E7" s="33"/>
      <c r="F7" s="33"/>
      <c r="G7" s="33"/>
      <c r="H7" s="33"/>
    </row>
    <row r="8" spans="1:8" x14ac:dyDescent="0.2">
      <c r="A8" s="33"/>
      <c r="B8" s="33"/>
      <c r="C8" s="33"/>
      <c r="D8" s="33"/>
      <c r="E8" s="33"/>
      <c r="F8" s="33"/>
      <c r="G8" s="33"/>
      <c r="H8" s="33"/>
    </row>
    <row r="9" spans="1:8" x14ac:dyDescent="0.2">
      <c r="A9" s="33"/>
      <c r="B9" s="33"/>
      <c r="C9" s="33"/>
      <c r="D9" s="33"/>
      <c r="E9" s="33"/>
      <c r="F9" s="33"/>
      <c r="G9" s="33"/>
      <c r="H9" s="33"/>
    </row>
    <row r="10" spans="1:8" x14ac:dyDescent="0.2">
      <c r="A10" s="33"/>
      <c r="B10" s="33"/>
      <c r="C10" s="33"/>
      <c r="D10" s="33"/>
      <c r="E10" s="33"/>
      <c r="F10" s="33"/>
      <c r="G10" s="33"/>
      <c r="H10" s="33"/>
    </row>
    <row r="11" spans="1:8" x14ac:dyDescent="0.2">
      <c r="A11" s="33"/>
      <c r="B11" s="33"/>
      <c r="C11" s="33"/>
      <c r="D11" s="33"/>
      <c r="E11" s="33"/>
      <c r="F11" s="33"/>
      <c r="G11" s="33"/>
      <c r="H11" s="33"/>
    </row>
    <row r="12" spans="1:8" x14ac:dyDescent="0.2">
      <c r="A12" s="33"/>
      <c r="B12" s="33"/>
      <c r="C12" s="33"/>
      <c r="D12" s="33"/>
      <c r="E12" s="33"/>
      <c r="F12" s="33"/>
      <c r="G12" s="33"/>
      <c r="H12" s="33"/>
    </row>
    <row r="13" spans="1:8" x14ac:dyDescent="0.2">
      <c r="A13" s="33"/>
      <c r="B13" s="33"/>
      <c r="C13" s="33"/>
      <c r="D13" s="33"/>
      <c r="E13" s="33"/>
      <c r="F13" s="33"/>
      <c r="G13" s="33"/>
      <c r="H13" s="33"/>
    </row>
    <row r="14" spans="1:8" x14ac:dyDescent="0.2">
      <c r="A14" s="33"/>
      <c r="B14" s="33"/>
      <c r="C14" s="33"/>
      <c r="D14" s="33"/>
      <c r="E14" s="33"/>
      <c r="F14" s="33"/>
      <c r="G14" s="33"/>
      <c r="H14" s="33"/>
    </row>
    <row r="15" spans="1:8" x14ac:dyDescent="0.2">
      <c r="A15" s="33"/>
      <c r="B15" s="33"/>
      <c r="C15" s="33"/>
      <c r="D15" s="33"/>
      <c r="E15" s="33"/>
      <c r="F15" s="33"/>
      <c r="G15" s="33"/>
      <c r="H15" s="33"/>
    </row>
    <row r="16" spans="1:8" x14ac:dyDescent="0.2">
      <c r="A16" s="33"/>
      <c r="B16" s="33"/>
      <c r="C16" s="33"/>
      <c r="D16" s="33"/>
      <c r="E16" s="33"/>
      <c r="F16" s="33"/>
      <c r="G16" s="33"/>
      <c r="H16" s="33"/>
    </row>
    <row r="17" spans="1:8" x14ac:dyDescent="0.2">
      <c r="A17" s="33"/>
      <c r="B17" s="33"/>
      <c r="C17" s="33"/>
      <c r="D17" s="33"/>
      <c r="E17" s="33"/>
      <c r="F17" s="33"/>
      <c r="G17" s="33"/>
      <c r="H17" s="33"/>
    </row>
    <row r="18" spans="1:8" x14ac:dyDescent="0.2">
      <c r="A18" s="33"/>
      <c r="B18" s="33"/>
      <c r="C18" s="33"/>
      <c r="D18" s="33"/>
      <c r="E18" s="33"/>
      <c r="F18" s="33"/>
      <c r="G18" s="33"/>
      <c r="H18" s="33"/>
    </row>
    <row r="19" spans="1:8" x14ac:dyDescent="0.2">
      <c r="A19" s="33"/>
      <c r="B19" s="33"/>
      <c r="C19" s="2" t="s">
        <v>3</v>
      </c>
      <c r="D19" s="2" t="s">
        <v>7</v>
      </c>
      <c r="E19" s="2" t="s">
        <v>11</v>
      </c>
      <c r="F19" s="2" t="s">
        <v>15</v>
      </c>
      <c r="G19" s="33"/>
      <c r="H19" s="33"/>
    </row>
    <row r="20" spans="1:8" x14ac:dyDescent="0.2">
      <c r="A20" s="33"/>
      <c r="B20" s="33" t="s">
        <v>60</v>
      </c>
      <c r="C20" s="4">
        <v>10.1</v>
      </c>
      <c r="D20" s="3">
        <v>21.04</v>
      </c>
      <c r="E20" s="3">
        <v>156.27000000000001</v>
      </c>
      <c r="F20" s="3">
        <v>272.12</v>
      </c>
      <c r="G20" s="33"/>
      <c r="H20" s="33"/>
    </row>
    <row r="21" spans="1:8" x14ac:dyDescent="0.2">
      <c r="A21" s="33"/>
      <c r="B21" s="33" t="s">
        <v>61</v>
      </c>
      <c r="C21" s="33"/>
      <c r="D21" s="33"/>
      <c r="E21" s="33">
        <v>152.41999999999999</v>
      </c>
      <c r="F21" s="33"/>
      <c r="G21" s="33"/>
      <c r="H21" s="33"/>
    </row>
    <row r="22" spans="1:8" x14ac:dyDescent="0.2">
      <c r="A22" s="33"/>
      <c r="B22" s="33" t="s">
        <v>62</v>
      </c>
      <c r="C22" s="33"/>
      <c r="D22" s="33"/>
      <c r="E22" s="33">
        <v>154.78</v>
      </c>
      <c r="F22" s="33"/>
      <c r="G22" s="33"/>
      <c r="H22" s="33"/>
    </row>
    <row r="23" spans="1:8" x14ac:dyDescent="0.2">
      <c r="A23" s="33"/>
      <c r="B23" s="33" t="s">
        <v>63</v>
      </c>
      <c r="C23" s="33"/>
      <c r="D23" s="33"/>
      <c r="E23" s="33"/>
      <c r="F23" s="33"/>
      <c r="G23" s="33"/>
      <c r="H23" s="33"/>
    </row>
    <row r="24" spans="1:8" x14ac:dyDescent="0.2">
      <c r="A24" s="33"/>
      <c r="B24" s="33"/>
      <c r="C24" s="33"/>
      <c r="D24" s="33"/>
      <c r="E24" s="33"/>
      <c r="F24" s="33"/>
      <c r="G24" s="33"/>
      <c r="H24" s="33"/>
    </row>
    <row r="25" spans="1:8" x14ac:dyDescent="0.2">
      <c r="A25" s="33"/>
      <c r="B25" s="33"/>
      <c r="C25" s="33"/>
      <c r="D25" s="33"/>
      <c r="E25" s="33"/>
      <c r="F25" s="33"/>
      <c r="G25" s="33"/>
      <c r="H25" s="33"/>
    </row>
    <row r="26" spans="1:8" x14ac:dyDescent="0.2">
      <c r="A26" s="33"/>
      <c r="B26" s="33"/>
      <c r="C26" s="33"/>
      <c r="D26" s="33"/>
      <c r="E26" s="33"/>
      <c r="F26" s="33"/>
      <c r="G26" s="33"/>
      <c r="H26" s="33"/>
    </row>
    <row r="27" spans="1:8" x14ac:dyDescent="0.2">
      <c r="A27" s="33"/>
      <c r="B27" s="33"/>
      <c r="C27" s="33"/>
      <c r="D27" s="33"/>
      <c r="E27" s="33"/>
      <c r="F27" s="33"/>
      <c r="G27" s="33"/>
      <c r="H27" s="33"/>
    </row>
    <row r="28" spans="1:8" x14ac:dyDescent="0.2">
      <c r="A28" s="33"/>
      <c r="B28" s="33"/>
      <c r="C28" s="33"/>
      <c r="D28" s="33"/>
      <c r="E28" s="33"/>
      <c r="F28" s="33"/>
      <c r="G28" s="33"/>
      <c r="H28" s="33"/>
    </row>
    <row r="29" spans="1:8" x14ac:dyDescent="0.2">
      <c r="A29" s="33"/>
      <c r="B29" s="33"/>
      <c r="C29" s="33"/>
      <c r="D29" s="33"/>
      <c r="E29" s="33"/>
      <c r="F29" s="33"/>
      <c r="G29" s="33"/>
      <c r="H29" s="33"/>
    </row>
    <row r="30" spans="1:8" x14ac:dyDescent="0.2">
      <c r="A30" s="33"/>
      <c r="B30" s="33"/>
      <c r="C30" s="33"/>
      <c r="D30" s="33"/>
      <c r="E30" s="33"/>
      <c r="F30" s="33"/>
      <c r="G30" s="33"/>
      <c r="H30" s="33"/>
    </row>
    <row r="31" spans="1:8" x14ac:dyDescent="0.2">
      <c r="A31" s="33"/>
      <c r="B31" s="33"/>
      <c r="C31" s="33"/>
      <c r="D31" s="33"/>
      <c r="E31" s="33"/>
      <c r="F31" s="33"/>
      <c r="G31" s="33"/>
      <c r="H31" s="33"/>
    </row>
    <row r="32" spans="1:8" x14ac:dyDescent="0.2">
      <c r="A32" s="33"/>
      <c r="B32" s="33"/>
      <c r="C32" s="33"/>
      <c r="D32" s="33"/>
      <c r="E32" s="33"/>
      <c r="F32" s="33"/>
      <c r="G32" s="33"/>
      <c r="H32" s="33"/>
    </row>
    <row r="33" spans="1:8" x14ac:dyDescent="0.2">
      <c r="A33" s="33"/>
      <c r="B33" s="33"/>
      <c r="C33" s="33"/>
      <c r="D33" s="33"/>
      <c r="E33" s="33"/>
      <c r="F33" s="33"/>
      <c r="G33" s="33"/>
      <c r="H33" s="33"/>
    </row>
    <row r="34" spans="1:8" x14ac:dyDescent="0.2">
      <c r="A34" s="33"/>
      <c r="B34" s="33" t="s">
        <v>16</v>
      </c>
      <c r="C34" s="33">
        <v>767389820408</v>
      </c>
      <c r="D34" s="33">
        <v>1953135555728</v>
      </c>
      <c r="E34" s="33">
        <v>15625091464336</v>
      </c>
      <c r="F34" s="33">
        <v>28421876666408</v>
      </c>
      <c r="G34" s="33">
        <v>49103994544000</v>
      </c>
      <c r="H34" s="34">
        <v>116394659392000</v>
      </c>
    </row>
    <row r="35" spans="1:8" x14ac:dyDescent="0.2">
      <c r="A35" s="33"/>
      <c r="B35" s="33" t="s">
        <v>20</v>
      </c>
      <c r="C35" s="3">
        <f t="shared" ref="C35:H35" si="0">C34/1000000000</f>
        <v>767.38982040799999</v>
      </c>
      <c r="D35" s="3">
        <f t="shared" si="0"/>
        <v>1953.1355557280001</v>
      </c>
      <c r="E35" s="3">
        <f t="shared" si="0"/>
        <v>15625.091464335999</v>
      </c>
      <c r="F35" s="3">
        <f t="shared" si="0"/>
        <v>28421.876666407999</v>
      </c>
      <c r="G35" s="3">
        <f t="shared" si="0"/>
        <v>49103.994544000001</v>
      </c>
      <c r="H35" s="3">
        <f t="shared" si="0"/>
        <v>116394.659392</v>
      </c>
    </row>
    <row r="36" spans="1:8" x14ac:dyDescent="0.2">
      <c r="A36" s="33"/>
      <c r="B36" s="33"/>
      <c r="C36" s="33"/>
      <c r="D36" s="33"/>
      <c r="E36" s="33"/>
      <c r="F36" s="33"/>
      <c r="G36" s="33"/>
      <c r="H36" s="33"/>
    </row>
    <row r="37" spans="1:8" x14ac:dyDescent="0.2">
      <c r="A37" s="33"/>
      <c r="B37" s="33"/>
      <c r="C37" s="33"/>
      <c r="D37" s="33"/>
      <c r="E37" s="33"/>
      <c r="F37" s="33"/>
      <c r="G37" s="33"/>
      <c r="H37" s="33"/>
    </row>
    <row r="38" spans="1:8" x14ac:dyDescent="0.2">
      <c r="A38" s="33"/>
      <c r="B38" s="33"/>
      <c r="C38" s="33"/>
      <c r="D38" s="33"/>
      <c r="E38" s="33"/>
      <c r="F38" s="33"/>
      <c r="G38" s="33"/>
      <c r="H38" s="33"/>
    </row>
    <row r="39" spans="1:8" x14ac:dyDescent="0.2">
      <c r="A39" s="33"/>
      <c r="B39" s="33"/>
      <c r="C39" s="33"/>
      <c r="D39" s="33"/>
      <c r="E39" s="33"/>
      <c r="F39" s="33"/>
      <c r="G39" s="33"/>
      <c r="H39" s="33"/>
    </row>
    <row r="40" spans="1:8" x14ac:dyDescent="0.2">
      <c r="A40" s="33"/>
      <c r="B40" s="33"/>
      <c r="C40" s="33"/>
      <c r="D40" s="33"/>
      <c r="E40" s="33"/>
      <c r="F40" s="33"/>
      <c r="G40" s="33"/>
      <c r="H40" s="33"/>
    </row>
    <row r="41" spans="1:8" x14ac:dyDescent="0.2">
      <c r="A41" s="33"/>
      <c r="B41" s="33"/>
      <c r="C41" s="2" t="s">
        <v>3</v>
      </c>
      <c r="D41" s="2" t="s">
        <v>7</v>
      </c>
      <c r="E41" s="2" t="s">
        <v>11</v>
      </c>
      <c r="F41" s="2" t="s">
        <v>15</v>
      </c>
      <c r="G41" s="2" t="s">
        <v>73</v>
      </c>
      <c r="H41" s="2" t="s">
        <v>130</v>
      </c>
    </row>
    <row r="42" spans="1:8" x14ac:dyDescent="0.2">
      <c r="A42" s="33"/>
      <c r="B42" s="33" t="s">
        <v>152</v>
      </c>
      <c r="C42" s="33">
        <v>58.13</v>
      </c>
      <c r="D42" s="33">
        <v>122.68</v>
      </c>
      <c r="E42" s="33">
        <v>903</v>
      </c>
      <c r="F42" s="33">
        <v>1620</v>
      </c>
      <c r="G42" s="33">
        <v>2498</v>
      </c>
      <c r="H42" s="33">
        <v>10244</v>
      </c>
    </row>
    <row r="43" spans="1:8" x14ac:dyDescent="0.2">
      <c r="A43" s="33"/>
      <c r="B43" s="33" t="s">
        <v>151</v>
      </c>
      <c r="C43" s="33">
        <v>39.81</v>
      </c>
      <c r="D43" s="33">
        <v>76.61</v>
      </c>
      <c r="E43" s="33">
        <v>531</v>
      </c>
      <c r="F43" s="33">
        <v>945</v>
      </c>
      <c r="G43" s="33">
        <v>1546</v>
      </c>
      <c r="H43" s="33">
        <v>3544</v>
      </c>
    </row>
    <row r="44" spans="1:8" x14ac:dyDescent="0.2">
      <c r="A44" s="33"/>
      <c r="B44" s="37" t="s">
        <v>155</v>
      </c>
      <c r="C44" s="33">
        <v>38.76</v>
      </c>
      <c r="D44" s="33">
        <v>92.08</v>
      </c>
      <c r="E44" s="33">
        <v>836</v>
      </c>
      <c r="F44" s="33">
        <v>1215</v>
      </c>
      <c r="G44" s="33">
        <v>2104</v>
      </c>
      <c r="H44" s="33">
        <v>6202</v>
      </c>
    </row>
    <row r="45" spans="1:8" x14ac:dyDescent="0.2">
      <c r="A45" s="33"/>
      <c r="B45" s="37" t="s">
        <v>156</v>
      </c>
      <c r="C45" s="37">
        <v>15.4</v>
      </c>
      <c r="D45" s="37">
        <v>35.979999999999997</v>
      </c>
      <c r="E45" s="33">
        <v>261</v>
      </c>
      <c r="F45" s="33">
        <v>468</v>
      </c>
      <c r="G45" s="33">
        <v>803.45</v>
      </c>
      <c r="H45" s="33">
        <v>1917</v>
      </c>
    </row>
    <row r="46" spans="1:8" x14ac:dyDescent="0.2">
      <c r="A46" s="33"/>
      <c r="B46" s="33"/>
      <c r="C46" s="33"/>
      <c r="D46" s="33"/>
      <c r="E46" s="33"/>
      <c r="F46" s="33"/>
      <c r="G46" s="33"/>
      <c r="H46" s="33"/>
    </row>
    <row r="47" spans="1:8" x14ac:dyDescent="0.2">
      <c r="A47" s="33"/>
      <c r="B47" s="33"/>
      <c r="C47" s="33"/>
      <c r="D47" s="33"/>
      <c r="E47" s="33"/>
      <c r="F47" s="33"/>
      <c r="G47" s="33"/>
      <c r="H47" s="33"/>
    </row>
    <row r="48" spans="1:8" x14ac:dyDescent="0.2">
      <c r="A48" s="33"/>
      <c r="B48" s="33"/>
      <c r="C48" s="33"/>
      <c r="D48" s="33"/>
      <c r="E48" s="33"/>
      <c r="F48" s="33"/>
      <c r="G48" s="33"/>
      <c r="H48" s="33"/>
    </row>
    <row r="49" spans="1:8" x14ac:dyDescent="0.2">
      <c r="A49" s="33"/>
      <c r="B49" s="33"/>
      <c r="C49" s="33"/>
      <c r="D49" s="33"/>
      <c r="E49" s="33"/>
      <c r="F49" s="33"/>
      <c r="G49" s="33"/>
      <c r="H49" s="33"/>
    </row>
    <row r="50" spans="1:8" x14ac:dyDescent="0.2">
      <c r="A50" s="33"/>
      <c r="B50" s="33"/>
      <c r="C50" s="33"/>
      <c r="D50" s="33"/>
      <c r="E50" s="33"/>
      <c r="F50" s="33"/>
      <c r="G50" s="33"/>
      <c r="H50" s="33"/>
    </row>
    <row r="51" spans="1:8" x14ac:dyDescent="0.2">
      <c r="A51" s="33"/>
      <c r="B51" s="2"/>
      <c r="C51" s="6">
        <v>750</v>
      </c>
      <c r="D51" s="6">
        <v>1024</v>
      </c>
      <c r="E51" s="6">
        <v>2048</v>
      </c>
      <c r="F51" s="6">
        <v>2500</v>
      </c>
      <c r="G51" s="2">
        <v>3000</v>
      </c>
      <c r="H51" s="33">
        <v>4000</v>
      </c>
    </row>
    <row r="52" spans="1:8" x14ac:dyDescent="0.2">
      <c r="A52" s="33"/>
      <c r="B52" s="38" t="s">
        <v>157</v>
      </c>
      <c r="C52" s="33">
        <f t="shared" ref="C52:H52" si="1">C35/C42</f>
        <v>13.201269919284362</v>
      </c>
      <c r="D52" s="33">
        <f t="shared" si="1"/>
        <v>15.920570229279425</v>
      </c>
      <c r="E52" s="33">
        <f t="shared" si="1"/>
        <v>17.303534290516058</v>
      </c>
      <c r="F52" s="33">
        <f t="shared" si="1"/>
        <v>17.54436831259753</v>
      </c>
      <c r="G52" s="33">
        <f t="shared" si="1"/>
        <v>19.657323676541232</v>
      </c>
      <c r="H52" s="33">
        <f t="shared" si="1"/>
        <v>11.362227586099181</v>
      </c>
    </row>
    <row r="53" spans="1:8" x14ac:dyDescent="0.2">
      <c r="A53" s="33"/>
      <c r="B53" s="38" t="s">
        <v>158</v>
      </c>
      <c r="C53" s="33">
        <f t="shared" ref="C53:H53" si="2">C35/C43</f>
        <v>19.27630797307209</v>
      </c>
      <c r="D53" s="33">
        <f t="shared" si="2"/>
        <v>25.494524940973765</v>
      </c>
      <c r="E53" s="33">
        <f t="shared" si="2"/>
        <v>29.425784301951033</v>
      </c>
      <c r="F53" s="33">
        <f t="shared" si="2"/>
        <v>30.076059964452909</v>
      </c>
      <c r="G53" s="33">
        <f t="shared" si="2"/>
        <v>31.761962835705045</v>
      </c>
      <c r="H53" s="33">
        <f t="shared" si="2"/>
        <v>32.842736848758463</v>
      </c>
    </row>
    <row r="54" spans="1:8" x14ac:dyDescent="0.2">
      <c r="B54" s="38" t="s">
        <v>159</v>
      </c>
      <c r="C54" s="37">
        <f t="shared" ref="C54:H54" si="3">C35/C44</f>
        <v>19.798498978534571</v>
      </c>
      <c r="D54" s="37">
        <f t="shared" si="3"/>
        <v>21.211289701650738</v>
      </c>
      <c r="E54" s="37">
        <f t="shared" si="3"/>
        <v>18.690300794660285</v>
      </c>
      <c r="F54" s="37">
        <f t="shared" si="3"/>
        <v>23.392491083463373</v>
      </c>
      <c r="G54" s="37">
        <f t="shared" si="3"/>
        <v>23.338400448669201</v>
      </c>
      <c r="H54" s="37">
        <f t="shared" si="3"/>
        <v>18.767278199290551</v>
      </c>
    </row>
    <row r="55" spans="1:8" x14ac:dyDescent="0.2">
      <c r="B55" s="38" t="s">
        <v>160</v>
      </c>
      <c r="C55" s="37">
        <f t="shared" ref="C55:H55" si="4">C35/C45</f>
        <v>49.8305078187013</v>
      </c>
      <c r="D55" s="37">
        <f t="shared" si="4"/>
        <v>54.283923171984441</v>
      </c>
      <c r="E55" s="37">
        <f t="shared" si="4"/>
        <v>59.866250821210727</v>
      </c>
      <c r="F55" s="37">
        <f t="shared" si="4"/>
        <v>60.73050569745299</v>
      </c>
      <c r="G55" s="37">
        <f t="shared" si="4"/>
        <v>61.116428581741239</v>
      </c>
      <c r="H55" s="37">
        <f t="shared" si="4"/>
        <v>60.7170888847157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B2401-5A59-D843-8760-0622D8B9DEF7}">
  <dimension ref="B13:AH44"/>
  <sheetViews>
    <sheetView topLeftCell="J12" workbookViewId="0">
      <selection activeCell="T43" sqref="T43:AH43"/>
    </sheetView>
  </sheetViews>
  <sheetFormatPr baseColWidth="10" defaultRowHeight="16" x14ac:dyDescent="0.2"/>
  <cols>
    <col min="1" max="16384" width="10.83203125" style="44"/>
  </cols>
  <sheetData>
    <row r="13" spans="3:25" x14ac:dyDescent="0.2">
      <c r="C13" s="52" t="s">
        <v>146</v>
      </c>
      <c r="D13" s="53"/>
      <c r="E13" s="53"/>
      <c r="F13" s="53"/>
      <c r="G13" s="53"/>
      <c r="H13" s="53"/>
      <c r="I13" s="54"/>
      <c r="R13" s="52" t="s">
        <v>147</v>
      </c>
      <c r="S13" s="53"/>
      <c r="T13" s="53"/>
      <c r="U13" s="53"/>
      <c r="V13" s="53"/>
      <c r="W13" s="53"/>
      <c r="X13" s="53"/>
      <c r="Y13" s="54"/>
    </row>
    <row r="14" spans="3:25" x14ac:dyDescent="0.2">
      <c r="C14" s="55"/>
      <c r="D14" s="56"/>
      <c r="E14" s="56"/>
      <c r="F14" s="56"/>
      <c r="G14" s="56"/>
      <c r="H14" s="56"/>
      <c r="I14" s="57"/>
      <c r="R14" s="55"/>
      <c r="S14" s="56"/>
      <c r="T14" s="56"/>
      <c r="U14" s="56"/>
      <c r="V14" s="56"/>
      <c r="W14" s="56"/>
      <c r="X14" s="56"/>
      <c r="Y14" s="57"/>
    </row>
    <row r="15" spans="3:25" x14ac:dyDescent="0.2">
      <c r="C15" s="46"/>
      <c r="D15" s="47" t="s">
        <v>3</v>
      </c>
      <c r="E15" s="47" t="s">
        <v>7</v>
      </c>
      <c r="F15" s="47" t="s">
        <v>11</v>
      </c>
      <c r="G15" s="47" t="s">
        <v>15</v>
      </c>
      <c r="H15" s="47" t="s">
        <v>73</v>
      </c>
      <c r="I15" s="47" t="s">
        <v>130</v>
      </c>
      <c r="R15" s="46"/>
      <c r="S15" s="46"/>
      <c r="T15" s="47" t="s">
        <v>3</v>
      </c>
      <c r="U15" s="47" t="s">
        <v>7</v>
      </c>
      <c r="V15" s="47" t="s">
        <v>11</v>
      </c>
      <c r="W15" s="47" t="s">
        <v>15</v>
      </c>
      <c r="X15" s="47" t="s">
        <v>73</v>
      </c>
      <c r="Y15" s="47" t="s">
        <v>130</v>
      </c>
    </row>
    <row r="16" spans="3:25" x14ac:dyDescent="0.2">
      <c r="C16" s="46" t="s">
        <v>141</v>
      </c>
      <c r="D16" s="46">
        <v>38.72</v>
      </c>
      <c r="E16" s="46">
        <v>92.05</v>
      </c>
      <c r="F16" s="46"/>
      <c r="G16" s="46">
        <v>1215</v>
      </c>
      <c r="H16" s="46">
        <v>2104</v>
      </c>
      <c r="I16" s="46">
        <v>6202</v>
      </c>
      <c r="R16" s="46"/>
      <c r="S16" s="46" t="s">
        <v>141</v>
      </c>
      <c r="T16" s="46">
        <v>15.4</v>
      </c>
      <c r="U16" s="46">
        <v>35.979999999999997</v>
      </c>
      <c r="V16" s="46">
        <v>261.31</v>
      </c>
      <c r="W16" s="46">
        <v>468.52</v>
      </c>
      <c r="X16" s="46">
        <v>803</v>
      </c>
      <c r="Y16" s="46">
        <v>1920</v>
      </c>
    </row>
    <row r="17" spans="3:25" x14ac:dyDescent="0.2">
      <c r="C17" s="46" t="s">
        <v>142</v>
      </c>
      <c r="D17" s="46">
        <v>38.700000000000003</v>
      </c>
      <c r="E17" s="46">
        <v>92.04</v>
      </c>
      <c r="F17" s="46"/>
      <c r="G17" s="46"/>
      <c r="H17" s="46"/>
      <c r="I17" s="46"/>
      <c r="R17" s="46"/>
      <c r="S17" s="46" t="s">
        <v>142</v>
      </c>
      <c r="T17" s="46">
        <v>15.42</v>
      </c>
      <c r="U17" s="46">
        <v>35.99</v>
      </c>
      <c r="V17" s="46">
        <v>261.54000000000002</v>
      </c>
      <c r="W17" s="46">
        <v>468.45</v>
      </c>
      <c r="X17" s="46">
        <v>803.45</v>
      </c>
      <c r="Y17" s="46">
        <v>1916</v>
      </c>
    </row>
    <row r="18" spans="3:25" x14ac:dyDescent="0.2">
      <c r="C18" s="46" t="s">
        <v>143</v>
      </c>
      <c r="D18" s="46">
        <v>38.69</v>
      </c>
      <c r="E18" s="46">
        <v>92.05</v>
      </c>
      <c r="F18" s="46"/>
      <c r="G18" s="46"/>
      <c r="H18" s="46"/>
      <c r="I18" s="46"/>
      <c r="R18" s="46"/>
      <c r="S18" s="46" t="s">
        <v>143</v>
      </c>
      <c r="T18" s="46">
        <v>15.41</v>
      </c>
      <c r="U18" s="46">
        <v>35.950000000000003</v>
      </c>
      <c r="V18" s="46">
        <v>261.29000000000002</v>
      </c>
      <c r="W18" s="46"/>
      <c r="X18" s="46">
        <v>803.6</v>
      </c>
      <c r="Y18" s="46">
        <v>1915</v>
      </c>
    </row>
    <row r="19" spans="3:25" x14ac:dyDescent="0.2">
      <c r="C19" s="46" t="s">
        <v>144</v>
      </c>
      <c r="D19" s="46">
        <v>38.72</v>
      </c>
      <c r="E19" s="46">
        <v>92.06</v>
      </c>
      <c r="F19" s="46"/>
      <c r="G19" s="46"/>
      <c r="H19" s="46"/>
      <c r="I19" s="46"/>
      <c r="R19" s="46"/>
      <c r="S19" s="46" t="s">
        <v>144</v>
      </c>
      <c r="T19" s="46">
        <v>15.42</v>
      </c>
      <c r="U19" s="46">
        <v>36.01</v>
      </c>
      <c r="V19" s="46"/>
      <c r="W19" s="46"/>
      <c r="X19" s="46"/>
      <c r="Y19" s="46"/>
    </row>
    <row r="20" spans="3:25" x14ac:dyDescent="0.2">
      <c r="C20" s="46" t="s">
        <v>145</v>
      </c>
      <c r="D20" s="46">
        <v>38.700000000000003</v>
      </c>
      <c r="E20" s="46">
        <v>92.04</v>
      </c>
      <c r="F20" s="46"/>
      <c r="G20" s="46"/>
      <c r="H20" s="46"/>
      <c r="I20" s="46"/>
      <c r="R20" s="46"/>
      <c r="S20" s="46" t="s">
        <v>145</v>
      </c>
      <c r="T20" s="46">
        <v>15.39</v>
      </c>
      <c r="U20" s="46">
        <v>35.97</v>
      </c>
      <c r="V20" s="46"/>
      <c r="W20" s="46"/>
      <c r="X20" s="46"/>
      <c r="Y20" s="46"/>
    </row>
    <row r="21" spans="3:25" x14ac:dyDescent="0.2">
      <c r="C21" s="46" t="s">
        <v>148</v>
      </c>
      <c r="D21" s="46">
        <f>SUM(D16:D20)/5</f>
        <v>38.705999999999996</v>
      </c>
      <c r="E21" s="46">
        <f>SUM(E16:E20)/5</f>
        <v>92.048000000000002</v>
      </c>
      <c r="F21" s="46"/>
      <c r="G21" s="46"/>
      <c r="H21" s="46"/>
      <c r="I21" s="46"/>
      <c r="R21" s="46"/>
      <c r="S21" s="46" t="s">
        <v>148</v>
      </c>
      <c r="T21" s="46">
        <f>SUM(T16:T20)/5</f>
        <v>15.408000000000001</v>
      </c>
      <c r="U21" s="46">
        <f>SUM(U16:U20)/5</f>
        <v>35.980000000000004</v>
      </c>
      <c r="V21" s="46">
        <f>SUM(V16:V18)/3</f>
        <v>261.38000000000005</v>
      </c>
      <c r="W21" s="46">
        <f>SUM(W16:W18)/2</f>
        <v>468.48500000000001</v>
      </c>
      <c r="X21" s="46">
        <f>SUM(X16:X18)/3</f>
        <v>803.35</v>
      </c>
      <c r="Y21" s="46">
        <f>SUM(Y16:Y18)/3</f>
        <v>1917</v>
      </c>
    </row>
    <row r="22" spans="3:25" x14ac:dyDescent="0.2">
      <c r="C22" s="46"/>
      <c r="D22" s="46"/>
      <c r="E22" s="46"/>
      <c r="F22" s="46"/>
      <c r="G22" s="46"/>
      <c r="H22" s="46"/>
      <c r="I22" s="46"/>
    </row>
    <row r="32" spans="3:25" x14ac:dyDescent="0.2"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</row>
    <row r="35" spans="2:34" x14ac:dyDescent="0.2">
      <c r="B35" s="39"/>
      <c r="C35" s="58" t="s">
        <v>150</v>
      </c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S35" s="39"/>
      <c r="T35" s="58" t="s">
        <v>150</v>
      </c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</row>
    <row r="36" spans="2:34" x14ac:dyDescent="0.2">
      <c r="B36" s="3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S36" s="3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</row>
    <row r="37" spans="2:34" x14ac:dyDescent="0.2">
      <c r="B37" s="39"/>
      <c r="C37" s="40" t="s">
        <v>95</v>
      </c>
      <c r="D37" s="41" t="s">
        <v>96</v>
      </c>
      <c r="E37" s="41" t="s">
        <v>90</v>
      </c>
      <c r="F37" s="41" t="s">
        <v>97</v>
      </c>
      <c r="G37" s="41" t="s">
        <v>98</v>
      </c>
      <c r="H37" s="41" t="s">
        <v>91</v>
      </c>
      <c r="I37" s="41" t="s">
        <v>99</v>
      </c>
      <c r="J37" s="41" t="s">
        <v>100</v>
      </c>
      <c r="K37" s="41" t="s">
        <v>92</v>
      </c>
      <c r="L37" s="41" t="s">
        <v>101</v>
      </c>
      <c r="M37" s="41" t="s">
        <v>102</v>
      </c>
      <c r="N37" s="41" t="s">
        <v>93</v>
      </c>
      <c r="O37" s="41" t="s">
        <v>103</v>
      </c>
      <c r="P37" s="41" t="s">
        <v>104</v>
      </c>
      <c r="Q37" s="41" t="s">
        <v>94</v>
      </c>
      <c r="S37" s="39"/>
      <c r="T37" s="40" t="s">
        <v>95</v>
      </c>
      <c r="U37" s="41" t="s">
        <v>96</v>
      </c>
      <c r="V37" s="41" t="s">
        <v>90</v>
      </c>
      <c r="W37" s="41" t="s">
        <v>97</v>
      </c>
      <c r="X37" s="41" t="s">
        <v>98</v>
      </c>
      <c r="Y37" s="41" t="s">
        <v>91</v>
      </c>
      <c r="Z37" s="41" t="s">
        <v>99</v>
      </c>
      <c r="AA37" s="41" t="s">
        <v>100</v>
      </c>
      <c r="AB37" s="41" t="s">
        <v>92</v>
      </c>
      <c r="AC37" s="41" t="s">
        <v>101</v>
      </c>
      <c r="AD37" s="41" t="s">
        <v>102</v>
      </c>
      <c r="AE37" s="41" t="s">
        <v>93</v>
      </c>
      <c r="AF37" s="41" t="s">
        <v>103</v>
      </c>
      <c r="AG37" s="41" t="s">
        <v>104</v>
      </c>
      <c r="AH37" s="41" t="s">
        <v>94</v>
      </c>
    </row>
    <row r="38" spans="2:34" x14ac:dyDescent="0.2">
      <c r="B38" s="39" t="s">
        <v>149</v>
      </c>
      <c r="C38" s="42">
        <v>1.1399999999999999</v>
      </c>
      <c r="D38" s="41">
        <v>4.24</v>
      </c>
      <c r="E38" s="43">
        <v>8.85</v>
      </c>
      <c r="F38" s="43">
        <v>2.6</v>
      </c>
      <c r="G38" s="43">
        <v>9.7200000000000006</v>
      </c>
      <c r="H38" s="43">
        <v>20.3</v>
      </c>
      <c r="I38" s="43">
        <v>16.329999999999998</v>
      </c>
      <c r="J38" s="43">
        <v>62.03</v>
      </c>
      <c r="K38" s="43">
        <v>129.77000000000001</v>
      </c>
      <c r="L38" s="43">
        <v>29.41</v>
      </c>
      <c r="M38" s="43">
        <v>111.2</v>
      </c>
      <c r="N38" s="43">
        <v>233.72</v>
      </c>
      <c r="O38" s="43">
        <v>48.54</v>
      </c>
      <c r="P38" s="43">
        <v>183.73</v>
      </c>
      <c r="Q38" s="43">
        <v>383</v>
      </c>
      <c r="S38" s="39" t="s">
        <v>149</v>
      </c>
      <c r="T38" s="42">
        <v>0.47</v>
      </c>
      <c r="U38" s="41">
        <v>1.57</v>
      </c>
      <c r="V38" s="43">
        <v>3.47</v>
      </c>
      <c r="W38" s="43">
        <v>0.99</v>
      </c>
      <c r="X38" s="43">
        <v>3.66</v>
      </c>
      <c r="Y38" s="43">
        <v>7.62</v>
      </c>
      <c r="Z38" s="43">
        <v>5.8</v>
      </c>
      <c r="AA38" s="43">
        <v>21.65</v>
      </c>
      <c r="AB38" s="43">
        <v>47.8</v>
      </c>
      <c r="AC38" s="43">
        <v>10.19</v>
      </c>
      <c r="AD38" s="43">
        <v>42.8</v>
      </c>
      <c r="AE38" s="43">
        <v>88</v>
      </c>
      <c r="AF38" s="43">
        <v>17.260000000000002</v>
      </c>
      <c r="AG38" s="43">
        <v>68.45</v>
      </c>
      <c r="AH38" s="43">
        <v>146.65</v>
      </c>
    </row>
    <row r="39" spans="2:34" x14ac:dyDescent="0.2">
      <c r="B39" s="39" t="s">
        <v>142</v>
      </c>
      <c r="C39" s="42">
        <v>1.1399999999999999</v>
      </c>
      <c r="D39" s="41">
        <v>4.24</v>
      </c>
      <c r="E39" s="43">
        <v>8.84</v>
      </c>
      <c r="F39" s="43">
        <v>2.6</v>
      </c>
      <c r="G39" s="43">
        <v>9.7200000000000006</v>
      </c>
      <c r="H39" s="43">
        <v>20.3</v>
      </c>
      <c r="I39" s="43">
        <v>16.350000000000001</v>
      </c>
      <c r="J39" s="43">
        <v>61.99</v>
      </c>
      <c r="K39" s="43">
        <v>129.66</v>
      </c>
      <c r="L39" s="43">
        <v>29.45</v>
      </c>
      <c r="M39" s="43">
        <v>111.23</v>
      </c>
      <c r="N39" s="43">
        <v>233.98</v>
      </c>
      <c r="O39" s="43">
        <v>48.54</v>
      </c>
      <c r="P39" s="43">
        <v>183.74</v>
      </c>
      <c r="Q39" s="43">
        <v>382.8</v>
      </c>
      <c r="S39" s="39" t="s">
        <v>142</v>
      </c>
      <c r="T39" s="42">
        <v>0.46</v>
      </c>
      <c r="U39" s="41">
        <v>1.67</v>
      </c>
      <c r="V39" s="43">
        <v>3.48</v>
      </c>
      <c r="W39" s="43">
        <v>0.99</v>
      </c>
      <c r="X39" s="43">
        <v>3.67</v>
      </c>
      <c r="Y39" s="43">
        <v>7.54</v>
      </c>
      <c r="Z39" s="43">
        <v>5.82</v>
      </c>
      <c r="AA39" s="43">
        <v>23.2</v>
      </c>
      <c r="AB39" s="43">
        <v>50.01</v>
      </c>
      <c r="AC39" s="43">
        <v>10.35</v>
      </c>
      <c r="AD39" s="43">
        <v>42.78</v>
      </c>
      <c r="AE39" s="43">
        <v>90.4</v>
      </c>
      <c r="AF39" s="43">
        <v>17.96</v>
      </c>
      <c r="AG39" s="43">
        <v>71.02</v>
      </c>
      <c r="AH39" s="43">
        <v>150.09</v>
      </c>
    </row>
    <row r="40" spans="2:34" x14ac:dyDescent="0.2">
      <c r="B40" s="39" t="s">
        <v>143</v>
      </c>
      <c r="C40" s="42">
        <v>1.1499999999999999</v>
      </c>
      <c r="D40" s="41">
        <v>4.25</v>
      </c>
      <c r="E40" s="43">
        <v>8.84</v>
      </c>
      <c r="F40" s="43">
        <v>2.6</v>
      </c>
      <c r="G40" s="43">
        <v>9.73</v>
      </c>
      <c r="H40" s="43">
        <v>20.309999999999999</v>
      </c>
      <c r="I40" s="43">
        <v>16.34</v>
      </c>
      <c r="J40" s="43">
        <v>62.04</v>
      </c>
      <c r="K40" s="43">
        <v>129.55000000000001</v>
      </c>
      <c r="L40" s="43">
        <v>29.43</v>
      </c>
      <c r="M40" s="43">
        <v>111.24</v>
      </c>
      <c r="N40" s="43">
        <v>233.95</v>
      </c>
      <c r="O40" s="43">
        <v>48.56</v>
      </c>
      <c r="P40" s="43">
        <v>183.6</v>
      </c>
      <c r="Q40" s="43">
        <v>383.07</v>
      </c>
      <c r="S40" s="39" t="s">
        <v>143</v>
      </c>
      <c r="T40" s="42">
        <v>0.46</v>
      </c>
      <c r="U40" s="41">
        <v>1.68</v>
      </c>
      <c r="V40" s="43">
        <v>3.49</v>
      </c>
      <c r="W40" s="43">
        <v>0.99</v>
      </c>
      <c r="X40" s="43">
        <v>3.63</v>
      </c>
      <c r="Y40" s="43">
        <v>7.57</v>
      </c>
      <c r="Z40" s="43">
        <v>5.8</v>
      </c>
      <c r="AA40" s="43">
        <v>23.4</v>
      </c>
      <c r="AB40" s="43">
        <v>50.2</v>
      </c>
      <c r="AC40" s="43">
        <v>10.37</v>
      </c>
      <c r="AD40" s="43">
        <v>41.54</v>
      </c>
      <c r="AE40" s="43">
        <v>90.47</v>
      </c>
      <c r="AF40" s="43">
        <v>17.96</v>
      </c>
      <c r="AG40" s="43">
        <v>71.44</v>
      </c>
      <c r="AH40" s="43">
        <v>150.13</v>
      </c>
    </row>
    <row r="41" spans="2:34" x14ac:dyDescent="0.2">
      <c r="B41" s="39" t="s">
        <v>144</v>
      </c>
      <c r="C41" s="42">
        <v>1.1499999999999999</v>
      </c>
      <c r="D41" s="41">
        <v>4.24</v>
      </c>
      <c r="E41" s="43">
        <v>8.84</v>
      </c>
      <c r="F41" s="43">
        <v>2.6</v>
      </c>
      <c r="G41" s="43">
        <v>9.7200000000000006</v>
      </c>
      <c r="H41" s="43">
        <v>20.3</v>
      </c>
      <c r="I41" s="43">
        <v>16.34</v>
      </c>
      <c r="J41" s="43">
        <v>62.03</v>
      </c>
      <c r="K41" s="43">
        <v>129.63999999999999</v>
      </c>
      <c r="L41" s="43">
        <v>29.44</v>
      </c>
      <c r="M41" s="43">
        <v>111.3</v>
      </c>
      <c r="N41" s="43">
        <v>234.12</v>
      </c>
      <c r="O41" s="43">
        <v>48.56</v>
      </c>
      <c r="P41" s="43"/>
      <c r="Q41" s="43"/>
      <c r="S41" s="39" t="s">
        <v>144</v>
      </c>
      <c r="T41" s="42">
        <v>0.47</v>
      </c>
      <c r="U41" s="41">
        <v>1.68</v>
      </c>
      <c r="V41" s="43">
        <v>3.51</v>
      </c>
      <c r="W41" s="43">
        <v>0.99</v>
      </c>
      <c r="X41" s="43">
        <v>3.63</v>
      </c>
      <c r="Y41" s="43">
        <v>7.6</v>
      </c>
      <c r="Z41" s="43">
        <v>5.81</v>
      </c>
      <c r="AA41" s="43">
        <v>23.54</v>
      </c>
      <c r="AB41" s="43">
        <v>53.75</v>
      </c>
      <c r="AC41" s="43">
        <v>10.33</v>
      </c>
      <c r="AD41" s="43">
        <v>42.78</v>
      </c>
      <c r="AE41" s="43">
        <v>90.3</v>
      </c>
      <c r="AF41" s="43">
        <v>17.96</v>
      </c>
      <c r="AG41" s="43">
        <v>71.569999999999993</v>
      </c>
      <c r="AH41" s="43"/>
    </row>
    <row r="42" spans="2:34" x14ac:dyDescent="0.2">
      <c r="B42" s="39" t="s">
        <v>145</v>
      </c>
      <c r="C42" s="42">
        <v>1.1499999999999999</v>
      </c>
      <c r="D42" s="41">
        <v>4.24</v>
      </c>
      <c r="E42" s="43">
        <v>8.84</v>
      </c>
      <c r="F42" s="43">
        <v>2.6</v>
      </c>
      <c r="G42" s="43">
        <v>9.7200000000000006</v>
      </c>
      <c r="H42" s="43">
        <v>20.3</v>
      </c>
      <c r="I42" s="43">
        <v>16.36</v>
      </c>
      <c r="J42" s="43">
        <v>62.06</v>
      </c>
      <c r="K42" s="43">
        <v>129.51</v>
      </c>
      <c r="L42" s="43">
        <v>29.44</v>
      </c>
      <c r="M42" s="43">
        <v>111.23</v>
      </c>
      <c r="N42" s="43">
        <v>233.98</v>
      </c>
      <c r="O42" s="43">
        <v>48.58</v>
      </c>
      <c r="P42" s="43"/>
      <c r="Q42" s="43"/>
      <c r="S42" s="39" t="s">
        <v>145</v>
      </c>
      <c r="T42" s="42">
        <v>0.46</v>
      </c>
      <c r="U42" s="41">
        <v>1.69</v>
      </c>
      <c r="V42" s="43">
        <v>3.47</v>
      </c>
      <c r="W42" s="43">
        <v>0.99</v>
      </c>
      <c r="X42" s="43">
        <v>3.68</v>
      </c>
      <c r="Y42" s="43">
        <v>7.69</v>
      </c>
      <c r="Z42" s="43">
        <v>5.81</v>
      </c>
      <c r="AA42" s="43">
        <v>23.5</v>
      </c>
      <c r="AB42" s="43">
        <v>50.4</v>
      </c>
      <c r="AC42" s="43">
        <v>10.34</v>
      </c>
      <c r="AD42" s="43">
        <v>42.75</v>
      </c>
      <c r="AE42" s="43">
        <v>90.45</v>
      </c>
      <c r="AF42" s="43">
        <v>17.96</v>
      </c>
      <c r="AG42" s="43">
        <v>71.37</v>
      </c>
      <c r="AH42" s="43"/>
    </row>
    <row r="43" spans="2:34" x14ac:dyDescent="0.2">
      <c r="B43" s="39"/>
      <c r="C43" s="42">
        <f>SUM(C38:C42)/5</f>
        <v>1.1460000000000001</v>
      </c>
      <c r="D43" s="42">
        <f t="shared" ref="D43:O43" si="0">SUM(D38:D42)/5</f>
        <v>4.242</v>
      </c>
      <c r="E43" s="42">
        <f t="shared" si="0"/>
        <v>8.8419999999999987</v>
      </c>
      <c r="F43" s="42">
        <f t="shared" si="0"/>
        <v>2.6</v>
      </c>
      <c r="G43" s="42">
        <f t="shared" si="0"/>
        <v>9.7219999999999995</v>
      </c>
      <c r="H43" s="42">
        <f t="shared" si="0"/>
        <v>20.302</v>
      </c>
      <c r="I43" s="42">
        <f t="shared" si="0"/>
        <v>16.344000000000001</v>
      </c>
      <c r="J43" s="42">
        <f t="shared" si="0"/>
        <v>62.029999999999994</v>
      </c>
      <c r="K43" s="42">
        <f t="shared" si="0"/>
        <v>129.626</v>
      </c>
      <c r="L43" s="42">
        <f t="shared" si="0"/>
        <v>29.433999999999997</v>
      </c>
      <c r="M43" s="42">
        <f t="shared" si="0"/>
        <v>111.24000000000001</v>
      </c>
      <c r="N43" s="42">
        <f t="shared" si="0"/>
        <v>233.95</v>
      </c>
      <c r="O43" s="42">
        <f t="shared" si="0"/>
        <v>48.555999999999997</v>
      </c>
      <c r="P43" s="42">
        <f>SUM(P38:P42)/3</f>
        <v>183.69000000000003</v>
      </c>
      <c r="Q43" s="42">
        <f>SUM(Q38:Q42)/3</f>
        <v>382.95666666666665</v>
      </c>
      <c r="S43" s="39"/>
      <c r="T43" s="42">
        <f>SUM(T38:T42)/5</f>
        <v>0.46399999999999997</v>
      </c>
      <c r="U43" s="42">
        <f t="shared" ref="U43:AG43" si="1">SUM(U38:U42)/5</f>
        <v>1.6579999999999999</v>
      </c>
      <c r="V43" s="42">
        <f t="shared" si="1"/>
        <v>3.4840000000000004</v>
      </c>
      <c r="W43" s="42">
        <f t="shared" si="1"/>
        <v>0.99</v>
      </c>
      <c r="X43" s="42">
        <f t="shared" si="1"/>
        <v>3.6539999999999999</v>
      </c>
      <c r="Y43" s="42">
        <f t="shared" si="1"/>
        <v>7.6039999999999992</v>
      </c>
      <c r="Z43" s="42">
        <f t="shared" si="1"/>
        <v>5.8079999999999998</v>
      </c>
      <c r="AA43" s="42">
        <f t="shared" si="1"/>
        <v>23.058</v>
      </c>
      <c r="AB43" s="42">
        <f t="shared" si="1"/>
        <v>50.432000000000002</v>
      </c>
      <c r="AC43" s="42">
        <f t="shared" si="1"/>
        <v>10.315999999999999</v>
      </c>
      <c r="AD43" s="42">
        <f t="shared" si="1"/>
        <v>42.53</v>
      </c>
      <c r="AE43" s="42">
        <f t="shared" si="1"/>
        <v>89.924000000000007</v>
      </c>
      <c r="AF43" s="42">
        <f t="shared" si="1"/>
        <v>17.82</v>
      </c>
      <c r="AG43" s="42">
        <f t="shared" si="1"/>
        <v>70.77000000000001</v>
      </c>
      <c r="AH43" s="42">
        <f>SUM(AH38:AH42)/3</f>
        <v>148.95666666666668</v>
      </c>
    </row>
    <row r="44" spans="2:34" x14ac:dyDescent="0.2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</row>
  </sheetData>
  <mergeCells count="4">
    <mergeCell ref="C13:I14"/>
    <mergeCell ref="C35:Q36"/>
    <mergeCell ref="R13:Y14"/>
    <mergeCell ref="T35:AH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8F57-F905-644C-909A-3CF93368D69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1246-C4EB-3743-B2BE-B2096BEAE539}">
  <dimension ref="C13:I18"/>
  <sheetViews>
    <sheetView workbookViewId="0">
      <selection activeCell="C13" sqref="C13:I19"/>
    </sheetView>
  </sheetViews>
  <sheetFormatPr baseColWidth="10" defaultRowHeight="16" x14ac:dyDescent="0.2"/>
  <sheetData>
    <row r="13" spans="3:9" x14ac:dyDescent="0.2">
      <c r="D13" s="2" t="s">
        <v>3</v>
      </c>
      <c r="E13" s="2" t="s">
        <v>7</v>
      </c>
      <c r="F13" s="2" t="s">
        <v>11</v>
      </c>
      <c r="G13" s="2" t="s">
        <v>15</v>
      </c>
      <c r="H13" s="2" t="s">
        <v>73</v>
      </c>
      <c r="I13" s="2" t="s">
        <v>130</v>
      </c>
    </row>
    <row r="14" spans="3:9" x14ac:dyDescent="0.2">
      <c r="C14" t="s">
        <v>141</v>
      </c>
      <c r="D14">
        <v>15.4</v>
      </c>
    </row>
    <row r="15" spans="3:9" x14ac:dyDescent="0.2">
      <c r="C15" t="s">
        <v>142</v>
      </c>
      <c r="D15">
        <v>38.700000000000003</v>
      </c>
    </row>
    <row r="16" spans="3:9" x14ac:dyDescent="0.2">
      <c r="C16" t="s">
        <v>143</v>
      </c>
    </row>
    <row r="17" spans="3:3" x14ac:dyDescent="0.2">
      <c r="C17" t="s">
        <v>144</v>
      </c>
    </row>
    <row r="18" spans="3:3" x14ac:dyDescent="0.2">
      <c r="C18" t="s">
        <v>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D7FC-62A7-7A46-B4CA-76D8D0520F15}">
  <dimension ref="C10:I31"/>
  <sheetViews>
    <sheetView workbookViewId="0">
      <selection activeCell="J11" sqref="J11"/>
    </sheetView>
  </sheetViews>
  <sheetFormatPr baseColWidth="10" defaultRowHeight="16" x14ac:dyDescent="0.2"/>
  <sheetData>
    <row r="10" spans="3:9" x14ac:dyDescent="0.2">
      <c r="C10" s="37" t="s">
        <v>16</v>
      </c>
      <c r="D10" s="37">
        <v>767389820408</v>
      </c>
      <c r="E10" s="37">
        <v>1953135555728</v>
      </c>
      <c r="F10" s="37">
        <v>15625091464336</v>
      </c>
      <c r="G10" s="37">
        <v>28421876666408</v>
      </c>
      <c r="H10" s="37">
        <v>49103994544000</v>
      </c>
      <c r="I10" s="34">
        <v>116394659392000</v>
      </c>
    </row>
    <row r="11" spans="3:9" x14ac:dyDescent="0.2">
      <c r="C11" s="37" t="s">
        <v>20</v>
      </c>
      <c r="D11" s="3">
        <f t="shared" ref="D11:I11" si="0">D10/1000000000</f>
        <v>767.38982040799999</v>
      </c>
      <c r="E11" s="3">
        <f t="shared" si="0"/>
        <v>1953.1355557280001</v>
      </c>
      <c r="F11" s="3">
        <f t="shared" si="0"/>
        <v>15625.091464335999</v>
      </c>
      <c r="G11" s="3">
        <f t="shared" si="0"/>
        <v>28421.876666407999</v>
      </c>
      <c r="H11" s="3">
        <f t="shared" si="0"/>
        <v>49103.994544000001</v>
      </c>
      <c r="I11" s="3">
        <f t="shared" si="0"/>
        <v>116394.659392</v>
      </c>
    </row>
    <row r="12" spans="3:9" x14ac:dyDescent="0.2">
      <c r="C12" s="37"/>
      <c r="D12" s="37"/>
      <c r="E12" s="37"/>
      <c r="F12" s="37"/>
      <c r="G12" s="37"/>
      <c r="H12" s="37"/>
      <c r="I12" s="37"/>
    </row>
    <row r="13" spans="3:9" x14ac:dyDescent="0.2">
      <c r="C13" s="37"/>
      <c r="D13" s="37"/>
      <c r="E13" s="37"/>
      <c r="F13" s="37"/>
      <c r="G13" s="37"/>
      <c r="H13" s="37"/>
      <c r="I13" s="37"/>
    </row>
    <row r="14" spans="3:9" x14ac:dyDescent="0.2">
      <c r="C14" s="37"/>
      <c r="D14" s="37"/>
      <c r="E14" s="37"/>
      <c r="F14" s="37"/>
      <c r="G14" s="37"/>
      <c r="H14" s="37"/>
      <c r="I14" s="37"/>
    </row>
    <row r="15" spans="3:9" x14ac:dyDescent="0.2">
      <c r="C15" s="37"/>
      <c r="D15" s="37"/>
      <c r="E15" s="37"/>
      <c r="F15" s="37"/>
      <c r="G15" s="37"/>
      <c r="H15" s="37"/>
      <c r="I15" s="37"/>
    </row>
    <row r="16" spans="3:9" x14ac:dyDescent="0.2">
      <c r="C16" s="37"/>
      <c r="D16" s="37"/>
      <c r="E16" s="37"/>
      <c r="F16" s="37"/>
      <c r="G16" s="37"/>
      <c r="H16" s="37"/>
      <c r="I16" s="37"/>
    </row>
    <row r="17" spans="3:9" x14ac:dyDescent="0.2">
      <c r="C17" s="37"/>
      <c r="D17" s="2" t="s">
        <v>3</v>
      </c>
      <c r="E17" s="2" t="s">
        <v>7</v>
      </c>
      <c r="F17" s="2" t="s">
        <v>11</v>
      </c>
      <c r="G17" s="2" t="s">
        <v>15</v>
      </c>
      <c r="H17" s="2" t="s">
        <v>73</v>
      </c>
      <c r="I17" s="2" t="s">
        <v>130</v>
      </c>
    </row>
    <row r="18" spans="3:9" x14ac:dyDescent="0.2">
      <c r="C18" s="37" t="s">
        <v>136</v>
      </c>
      <c r="D18" s="37">
        <v>58.13</v>
      </c>
      <c r="E18" s="37">
        <v>122.68</v>
      </c>
      <c r="F18" s="37">
        <v>903</v>
      </c>
      <c r="G18" s="37">
        <v>1620</v>
      </c>
      <c r="H18" s="37">
        <v>2498</v>
      </c>
      <c r="I18" s="37">
        <v>10244</v>
      </c>
    </row>
    <row r="19" spans="3:9" x14ac:dyDescent="0.2">
      <c r="C19" s="37" t="s">
        <v>137</v>
      </c>
      <c r="D19" s="37">
        <v>39.81</v>
      </c>
      <c r="E19" s="37">
        <v>76.61</v>
      </c>
      <c r="F19" s="37">
        <v>531</v>
      </c>
      <c r="G19" s="37">
        <v>945</v>
      </c>
      <c r="H19" s="37">
        <v>1546</v>
      </c>
      <c r="I19" s="37">
        <v>3544</v>
      </c>
    </row>
    <row r="20" spans="3:9" x14ac:dyDescent="0.2">
      <c r="C20" s="37" t="s">
        <v>138</v>
      </c>
      <c r="D20" s="37">
        <v>40.5</v>
      </c>
      <c r="E20" s="37">
        <v>97</v>
      </c>
      <c r="F20" s="37"/>
      <c r="G20" s="37"/>
      <c r="H20" s="37">
        <v>2178</v>
      </c>
      <c r="I20" s="37"/>
    </row>
    <row r="21" spans="3:9" x14ac:dyDescent="0.2">
      <c r="C21" s="37" t="s">
        <v>139</v>
      </c>
      <c r="D21" s="37">
        <v>15.46</v>
      </c>
      <c r="E21" s="37">
        <v>36.06</v>
      </c>
      <c r="F21" s="37">
        <v>261</v>
      </c>
      <c r="G21" s="37">
        <v>470</v>
      </c>
      <c r="H21" s="37">
        <v>806</v>
      </c>
      <c r="I21" s="37">
        <v>1926</v>
      </c>
    </row>
    <row r="22" spans="3:9" x14ac:dyDescent="0.2">
      <c r="C22" s="37"/>
      <c r="D22" s="37"/>
      <c r="E22" s="37"/>
      <c r="F22" s="37"/>
      <c r="G22" s="37"/>
      <c r="H22" s="37"/>
      <c r="I22" s="37"/>
    </row>
    <row r="23" spans="3:9" x14ac:dyDescent="0.2">
      <c r="C23" s="37"/>
      <c r="D23" s="37"/>
      <c r="E23" s="37"/>
      <c r="F23" s="37"/>
      <c r="G23" s="37"/>
      <c r="H23" s="37"/>
      <c r="I23" s="37"/>
    </row>
    <row r="24" spans="3:9" x14ac:dyDescent="0.2">
      <c r="C24" s="37"/>
      <c r="D24" s="37"/>
      <c r="E24" s="37"/>
      <c r="F24" s="37"/>
      <c r="G24" s="37"/>
      <c r="H24" s="37"/>
      <c r="I24" s="37"/>
    </row>
    <row r="25" spans="3:9" x14ac:dyDescent="0.2">
      <c r="C25" s="37"/>
      <c r="D25" s="37"/>
      <c r="E25" s="37"/>
      <c r="F25" s="37"/>
      <c r="G25" s="37"/>
      <c r="H25" s="37"/>
      <c r="I25" s="37"/>
    </row>
    <row r="26" spans="3:9" x14ac:dyDescent="0.2">
      <c r="C26" s="37"/>
      <c r="D26" s="37"/>
      <c r="E26" s="37"/>
      <c r="F26" s="37"/>
      <c r="G26" s="37"/>
      <c r="H26" s="37"/>
      <c r="I26" s="37"/>
    </row>
    <row r="27" spans="3:9" x14ac:dyDescent="0.2">
      <c r="C27" s="2"/>
      <c r="D27" s="6">
        <v>750</v>
      </c>
      <c r="E27" s="6">
        <v>1024</v>
      </c>
      <c r="F27" s="6">
        <v>2048</v>
      </c>
      <c r="G27" s="6">
        <v>2500</v>
      </c>
      <c r="H27" s="2">
        <v>3000</v>
      </c>
      <c r="I27" s="37">
        <v>4000</v>
      </c>
    </row>
    <row r="28" spans="3:9" x14ac:dyDescent="0.2">
      <c r="C28" s="37" t="s">
        <v>136</v>
      </c>
      <c r="D28" s="37">
        <f t="shared" ref="D28:I28" si="1">D11/D18</f>
        <v>13.201269919284362</v>
      </c>
      <c r="E28" s="37">
        <f t="shared" si="1"/>
        <v>15.920570229279425</v>
      </c>
      <c r="F28" s="37">
        <f t="shared" si="1"/>
        <v>17.303534290516058</v>
      </c>
      <c r="G28" s="37">
        <f t="shared" si="1"/>
        <v>17.54436831259753</v>
      </c>
      <c r="H28" s="37">
        <f t="shared" si="1"/>
        <v>19.657323676541232</v>
      </c>
      <c r="I28" s="37">
        <f t="shared" si="1"/>
        <v>11.362227586099181</v>
      </c>
    </row>
    <row r="29" spans="3:9" x14ac:dyDescent="0.2">
      <c r="C29" s="37" t="s">
        <v>137</v>
      </c>
      <c r="D29" s="37">
        <f t="shared" ref="D29:I29" si="2">D11/D19</f>
        <v>19.27630797307209</v>
      </c>
      <c r="E29" s="37">
        <f t="shared" si="2"/>
        <v>25.494524940973765</v>
      </c>
      <c r="F29" s="37">
        <f t="shared" si="2"/>
        <v>29.425784301951033</v>
      </c>
      <c r="G29" s="37">
        <f t="shared" si="2"/>
        <v>30.076059964452909</v>
      </c>
      <c r="H29" s="37">
        <f t="shared" si="2"/>
        <v>31.761962835705045</v>
      </c>
      <c r="I29" s="37">
        <f t="shared" si="2"/>
        <v>32.842736848758463</v>
      </c>
    </row>
    <row r="30" spans="3:9" x14ac:dyDescent="0.2">
      <c r="C30" s="37" t="s">
        <v>138</v>
      </c>
      <c r="D30" s="37">
        <f t="shared" ref="D30:I30" si="3">D11/D20</f>
        <v>18.94789680019753</v>
      </c>
      <c r="E30" s="37">
        <f t="shared" si="3"/>
        <v>20.135418100288661</v>
      </c>
      <c r="F30" s="37" t="e">
        <f t="shared" si="3"/>
        <v>#DIV/0!</v>
      </c>
      <c r="G30" s="37" t="e">
        <f t="shared" si="3"/>
        <v>#DIV/0!</v>
      </c>
      <c r="H30" s="37">
        <f t="shared" si="3"/>
        <v>22.54545204040404</v>
      </c>
      <c r="I30" s="37" t="e">
        <f t="shared" si="3"/>
        <v>#DIV/0!</v>
      </c>
    </row>
    <row r="31" spans="3:9" x14ac:dyDescent="0.2">
      <c r="C31" s="37" t="s">
        <v>140</v>
      </c>
      <c r="D31" s="37">
        <f t="shared" ref="D31:I31" si="4">D11/D21</f>
        <v>49.637116455886158</v>
      </c>
      <c r="E31" s="37">
        <f t="shared" si="4"/>
        <v>54.163492948641156</v>
      </c>
      <c r="F31" s="37">
        <f t="shared" si="4"/>
        <v>59.866250821210727</v>
      </c>
      <c r="G31" s="37">
        <f t="shared" si="4"/>
        <v>60.472078013634039</v>
      </c>
      <c r="H31" s="37">
        <f t="shared" si="4"/>
        <v>60.923070153846155</v>
      </c>
      <c r="I31" s="37">
        <f t="shared" si="4"/>
        <v>60.433364170301139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2376-693E-D544-892E-5A499D77D1D8}">
  <dimension ref="B16:H50"/>
  <sheetViews>
    <sheetView topLeftCell="A28" workbookViewId="0">
      <selection activeCell="B38" sqref="B38:H40"/>
    </sheetView>
  </sheetViews>
  <sheetFormatPr baseColWidth="10" defaultRowHeight="16" x14ac:dyDescent="0.2"/>
  <cols>
    <col min="1" max="1" width="10.83203125" style="33"/>
    <col min="2" max="2" width="46.1640625" style="33" customWidth="1"/>
    <col min="3" max="3" width="11.5" style="33" bestFit="1" customWidth="1"/>
    <col min="4" max="6" width="12.5" style="33" bestFit="1" customWidth="1"/>
    <col min="7" max="16384" width="10.83203125" style="33"/>
  </cols>
  <sheetData>
    <row r="16" spans="3:6" x14ac:dyDescent="0.2">
      <c r="C16" s="2" t="s">
        <v>3</v>
      </c>
      <c r="D16" s="2" t="s">
        <v>7</v>
      </c>
      <c r="E16" s="2" t="s">
        <v>11</v>
      </c>
      <c r="F16" s="2" t="s">
        <v>15</v>
      </c>
    </row>
    <row r="17" spans="2:8" x14ac:dyDescent="0.2">
      <c r="B17" s="33" t="s">
        <v>60</v>
      </c>
      <c r="C17" s="4">
        <v>10.1</v>
      </c>
      <c r="D17" s="3">
        <v>21.04</v>
      </c>
      <c r="E17" s="3">
        <v>156.27000000000001</v>
      </c>
      <c r="F17" s="3">
        <v>272.12</v>
      </c>
    </row>
    <row r="18" spans="2:8" x14ac:dyDescent="0.2">
      <c r="B18" s="33" t="s">
        <v>61</v>
      </c>
      <c r="E18" s="33">
        <v>152.41999999999999</v>
      </c>
    </row>
    <row r="19" spans="2:8" x14ac:dyDescent="0.2">
      <c r="B19" s="33" t="s">
        <v>62</v>
      </c>
      <c r="E19" s="33">
        <v>154.78</v>
      </c>
    </row>
    <row r="20" spans="2:8" x14ac:dyDescent="0.2">
      <c r="B20" s="33" t="s">
        <v>63</v>
      </c>
    </row>
    <row r="31" spans="2:8" x14ac:dyDescent="0.2">
      <c r="B31" s="33" t="s">
        <v>16</v>
      </c>
      <c r="C31" s="33">
        <v>767389820408</v>
      </c>
      <c r="D31" s="33">
        <v>1953135555728</v>
      </c>
      <c r="E31" s="33">
        <v>15625091464336</v>
      </c>
      <c r="F31" s="33">
        <v>28421876666408</v>
      </c>
      <c r="G31" s="33">
        <v>49103994544000</v>
      </c>
      <c r="H31" s="34">
        <v>116394659392000</v>
      </c>
    </row>
    <row r="32" spans="2:8" x14ac:dyDescent="0.2">
      <c r="B32" s="33" t="s">
        <v>20</v>
      </c>
      <c r="C32" s="3">
        <f t="shared" ref="C32:H32" si="0">C31/1000000000</f>
        <v>767.38982040799999</v>
      </c>
      <c r="D32" s="3">
        <f t="shared" si="0"/>
        <v>1953.1355557280001</v>
      </c>
      <c r="E32" s="3">
        <f t="shared" si="0"/>
        <v>15625.091464335999</v>
      </c>
      <c r="F32" s="3">
        <f t="shared" si="0"/>
        <v>28421.876666407999</v>
      </c>
      <c r="G32" s="3">
        <f t="shared" si="0"/>
        <v>49103.994544000001</v>
      </c>
      <c r="H32" s="3">
        <f t="shared" si="0"/>
        <v>116394.659392</v>
      </c>
    </row>
    <row r="38" spans="2:8" x14ac:dyDescent="0.2">
      <c r="C38" s="2" t="s">
        <v>3</v>
      </c>
      <c r="D38" s="2" t="s">
        <v>7</v>
      </c>
      <c r="E38" s="2" t="s">
        <v>11</v>
      </c>
      <c r="F38" s="2" t="s">
        <v>15</v>
      </c>
      <c r="G38" s="2" t="s">
        <v>73</v>
      </c>
      <c r="H38" s="2" t="s">
        <v>130</v>
      </c>
    </row>
    <row r="39" spans="2:8" x14ac:dyDescent="0.2">
      <c r="B39" s="33" t="s">
        <v>135</v>
      </c>
      <c r="C39" s="33">
        <v>58.13</v>
      </c>
      <c r="D39" s="33">
        <v>122.68</v>
      </c>
      <c r="E39" s="33">
        <v>903</v>
      </c>
      <c r="F39" s="33">
        <v>1620</v>
      </c>
      <c r="G39" s="33">
        <v>2498</v>
      </c>
      <c r="H39" s="33">
        <v>10244</v>
      </c>
    </row>
    <row r="40" spans="2:8" x14ac:dyDescent="0.2">
      <c r="B40" s="33" t="s">
        <v>134</v>
      </c>
      <c r="C40" s="33">
        <v>39.81</v>
      </c>
      <c r="D40" s="33">
        <v>76.61</v>
      </c>
      <c r="E40" s="33">
        <v>531</v>
      </c>
      <c r="F40" s="33">
        <v>945</v>
      </c>
      <c r="G40" s="33">
        <v>1546</v>
      </c>
      <c r="H40" s="33">
        <v>3544</v>
      </c>
    </row>
    <row r="48" spans="2:8" x14ac:dyDescent="0.2">
      <c r="B48" s="2"/>
      <c r="C48" s="6">
        <v>750</v>
      </c>
      <c r="D48" s="6">
        <v>1024</v>
      </c>
      <c r="E48" s="6">
        <v>2048</v>
      </c>
      <c r="F48" s="6">
        <v>2500</v>
      </c>
      <c r="G48" s="6">
        <v>3000</v>
      </c>
      <c r="H48" s="6">
        <v>4000</v>
      </c>
    </row>
    <row r="49" spans="2:8" x14ac:dyDescent="0.2">
      <c r="B49" s="33" t="s">
        <v>135</v>
      </c>
      <c r="C49" s="33">
        <f t="shared" ref="C49:H49" si="1">C32/C39</f>
        <v>13.201269919284362</v>
      </c>
      <c r="D49" s="33">
        <f t="shared" si="1"/>
        <v>15.920570229279425</v>
      </c>
      <c r="E49" s="33">
        <f t="shared" si="1"/>
        <v>17.303534290516058</v>
      </c>
      <c r="F49" s="33">
        <f t="shared" si="1"/>
        <v>17.54436831259753</v>
      </c>
      <c r="G49" s="33">
        <f t="shared" si="1"/>
        <v>19.657323676541232</v>
      </c>
      <c r="H49" s="33">
        <f t="shared" si="1"/>
        <v>11.362227586099181</v>
      </c>
    </row>
    <row r="50" spans="2:8" x14ac:dyDescent="0.2">
      <c r="B50" s="33" t="s">
        <v>134</v>
      </c>
      <c r="C50" s="33">
        <f t="shared" ref="C50:H50" si="2">C32/C40</f>
        <v>19.27630797307209</v>
      </c>
      <c r="D50" s="33">
        <f t="shared" si="2"/>
        <v>25.494524940973765</v>
      </c>
      <c r="E50" s="33">
        <f t="shared" si="2"/>
        <v>29.425784301951033</v>
      </c>
      <c r="F50" s="33">
        <f t="shared" si="2"/>
        <v>30.076059964452909</v>
      </c>
      <c r="G50" s="33">
        <f t="shared" si="2"/>
        <v>31.761962835705045</v>
      </c>
      <c r="H50" s="33">
        <f t="shared" si="2"/>
        <v>32.842736848758463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Coffee Lake Best Tile</vt:lpstr>
      <vt:lpstr>Broadwell Best Tile</vt:lpstr>
      <vt:lpstr>Coffee Lake multi_core_results </vt:lpstr>
      <vt:lpstr>Single Core Performance </vt:lpstr>
      <vt:lpstr>multi_run</vt:lpstr>
      <vt:lpstr>Sheet5</vt:lpstr>
      <vt:lpstr>Tokyo_single_core</vt:lpstr>
      <vt:lpstr>Sheet1</vt:lpstr>
      <vt:lpstr>Sheet2</vt:lpstr>
      <vt:lpstr>coffee_lake_tilig_data</vt:lpstr>
      <vt:lpstr>best_tile</vt:lpstr>
      <vt:lpstr>paper_multi_core_results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chiranjeb mondal</dc:creator>
  <cp:lastModifiedBy>chiranjeb mondal</cp:lastModifiedBy>
  <dcterms:created xsi:type="dcterms:W3CDTF">2021-01-27T02:36:05Z</dcterms:created>
  <dcterms:modified xsi:type="dcterms:W3CDTF">2022-10-19T04:09:27Z</dcterms:modified>
</cp:coreProperties>
</file>