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BS" sheetId="1" r:id="rId4"/>
    <sheet state="visible" name="수강생_기능정의서" sheetId="2" r:id="rId5"/>
    <sheet state="visible" name="강의자_기능정의서" sheetId="3" r:id="rId6"/>
    <sheet state="visible" name="관리자_기능정의서" sheetId="4" r:id="rId7"/>
    <sheet state="hidden" name="기능명세서" sheetId="5" r:id="rId8"/>
  </sheets>
  <definedNames>
    <definedName hidden="1" localSheetId="1" name="_xlnm._FilterDatabase">'수강생_기능정의서'!$B$4:$H$4</definedName>
    <definedName hidden="1" localSheetId="2" name="_xlnm._FilterDatabase">'강의자_기능정의서'!$B$4:$H$4</definedName>
    <definedName hidden="1" localSheetId="3" name="_xlnm._FilterDatabase">'관리자_기능정의서'!$B$4:$H$4</definedName>
  </definedNames>
  <calcPr/>
</workbook>
</file>

<file path=xl/sharedStrings.xml><?xml version="1.0" encoding="utf-8"?>
<sst xmlns="http://schemas.openxmlformats.org/spreadsheetml/2006/main" count="799" uniqueCount="673">
  <si>
    <t>몬스테라텍 LMS 개발 WBS</t>
  </si>
  <si>
    <t xml:space="preserve">기준일 : </t>
  </si>
  <si>
    <t>SPI</t>
  </si>
  <si>
    <t>예정</t>
  </si>
  <si>
    <t>진행중</t>
  </si>
  <si>
    <t>완료</t>
  </si>
  <si>
    <t>단계</t>
  </si>
  <si>
    <t>TASK</t>
  </si>
  <si>
    <t>담당</t>
  </si>
  <si>
    <t>계획
시작일</t>
  </si>
  <si>
    <t>목표
마감일</t>
  </si>
  <si>
    <t>실제
시작일</t>
  </si>
  <si>
    <t>실제
완료일</t>
  </si>
  <si>
    <t>계획
기간</t>
  </si>
  <si>
    <t>실제
기간</t>
  </si>
  <si>
    <t>계획
진행</t>
  </si>
  <si>
    <t>실제
진행</t>
  </si>
  <si>
    <t>계획
완료율</t>
  </si>
  <si>
    <t>작업
완료율</t>
  </si>
  <si>
    <t>프로젝트 실적</t>
  </si>
  <si>
    <t>일정</t>
  </si>
  <si>
    <t>진척율</t>
  </si>
  <si>
    <t>달성율</t>
  </si>
  <si>
    <t>10월</t>
  </si>
  <si>
    <t>11월</t>
  </si>
  <si>
    <t>12월</t>
  </si>
  <si>
    <t>가중치</t>
  </si>
  <si>
    <t>수행단계</t>
  </si>
  <si>
    <t>준비/분석</t>
  </si>
  <si>
    <t>기능정의서 작성</t>
  </si>
  <si>
    <t>공통</t>
  </si>
  <si>
    <t>작업 일정 수립</t>
  </si>
  <si>
    <t>WBS 작성</t>
  </si>
  <si>
    <t>설계</t>
  </si>
  <si>
    <t>TASK1</t>
  </si>
  <si>
    <t>TASK2</t>
  </si>
  <si>
    <t>TASK3</t>
  </si>
  <si>
    <t>TASK4</t>
  </si>
  <si>
    <t>TASK5</t>
  </si>
  <si>
    <t>TASK6</t>
  </si>
  <si>
    <t>구현</t>
  </si>
  <si>
    <t>인프라</t>
  </si>
  <si>
    <t>프론트</t>
  </si>
  <si>
    <t>TSAK2</t>
  </si>
  <si>
    <t>백엔드</t>
  </si>
  <si>
    <t>TASK7</t>
  </si>
  <si>
    <t>테스트</t>
  </si>
  <si>
    <t>배포 및 
문서화</t>
  </si>
  <si>
    <t>몬스테라텍 LMS - 기능정의서</t>
  </si>
  <si>
    <t>No</t>
  </si>
  <si>
    <t>페이지(Depth)</t>
  </si>
  <si>
    <t>대메뉴</t>
  </si>
  <si>
    <t>중메뉴</t>
  </si>
  <si>
    <t>소메뉴</t>
  </si>
  <si>
    <t>이벤트 또는 기능</t>
  </si>
  <si>
    <t>기능정의</t>
  </si>
  <si>
    <t>기능상세</t>
  </si>
  <si>
    <t>비고</t>
  </si>
  <si>
    <t>로그인 화면</t>
  </si>
  <si>
    <t>로그인</t>
  </si>
  <si>
    <t>수강생 로그인</t>
  </si>
  <si>
    <t>이메일로 로그인</t>
  </si>
  <si>
    <t>웹서비스 고유 계정 로그인</t>
  </si>
  <si>
    <t>구글 아이디로 로그인</t>
  </si>
  <si>
    <t>소셜 로그인 (구글 연동)</t>
  </si>
  <si>
    <t>카카오 아이디로 로그인</t>
  </si>
  <si>
    <t>소셜 로그인 (카카오 연동)</t>
  </si>
  <si>
    <t>회원가입</t>
  </si>
  <si>
    <t>수강생 회원가입</t>
  </si>
  <si>
    <t>이메일로 회원가입</t>
  </si>
  <si>
    <t>웹서비스 고유 계정 가입</t>
  </si>
  <si>
    <t>구글 아이디로 회원가입</t>
  </si>
  <si>
    <t>소셜 가입 (구글 연동)</t>
  </si>
  <si>
    <t>카카오 아이디로 회원가입</t>
  </si>
  <si>
    <t>소셜 가입 (카카오 연동)</t>
  </si>
  <si>
    <t>대시보드</t>
  </si>
  <si>
    <t>수강코드 입력</t>
  </si>
  <si>
    <t>취소</t>
  </si>
  <si>
    <t>내 정보 수정</t>
  </si>
  <si>
    <t>이름과 이메일을 포함한 개인정보 수정</t>
  </si>
  <si>
    <t>전화번호, 주소, 표시 언어, 자기소개 등. 수정 가능한 field</t>
  </si>
  <si>
    <t>달력</t>
  </si>
  <si>
    <t>특이사항을 달력으로 확인 가능</t>
  </si>
  <si>
    <t>수강 코드 입력으로 수강하는 강좌의 date fetch, 수강자 본인의 메모를 달력에 마킹 + 툴팁</t>
  </si>
  <si>
    <t>최근 로그인 시각</t>
  </si>
  <si>
    <t>가장 최근에 로그인한 시각을 표시</t>
  </si>
  <si>
    <t>변경 고려?</t>
  </si>
  <si>
    <t>학습 활동</t>
  </si>
  <si>
    <t>최근 학습 강좌</t>
  </si>
  <si>
    <t>강의 카드</t>
  </si>
  <si>
    <t>이어하기</t>
  </si>
  <si>
    <t>수강 중인 강좌</t>
  </si>
  <si>
    <t>썸네일</t>
  </si>
  <si>
    <t>과정명</t>
  </si>
  <si>
    <t>강의자 이름</t>
  </si>
  <si>
    <t>진행률</t>
  </si>
  <si>
    <t>강좌 홈</t>
  </si>
  <si>
    <t>모듈</t>
  </si>
  <si>
    <t>클릭</t>
  </si>
  <si>
    <t>강의</t>
  </si>
  <si>
    <t>강좌 정보</t>
  </si>
  <si>
    <t>시험/과제</t>
  </si>
  <si>
    <t>과제 제출하기</t>
  </si>
  <si>
    <t>과제 설명</t>
  </si>
  <si>
    <t>파일 제출</t>
  </si>
  <si>
    <t>과제 정보</t>
  </si>
  <si>
    <t>제출 이력</t>
  </si>
  <si>
    <t>강의 자료</t>
  </si>
  <si>
    <t>검색</t>
  </si>
  <si>
    <t>PDF</t>
  </si>
  <si>
    <t>다운로드</t>
  </si>
  <si>
    <t>슬라이드</t>
  </si>
  <si>
    <t>코드</t>
  </si>
  <si>
    <t>링크</t>
  </si>
  <si>
    <t>열기</t>
  </si>
  <si>
    <t>Q&amp;A</t>
  </si>
  <si>
    <t>질문하기</t>
  </si>
  <si>
    <t>수정하기</t>
  </si>
  <si>
    <t>삭제하기</t>
  </si>
  <si>
    <t>조회하기</t>
  </si>
  <si>
    <t>좋아요</t>
  </si>
  <si>
    <t>강의 화면</t>
  </si>
  <si>
    <t>시스템 공지사항</t>
  </si>
  <si>
    <t>학습 일정</t>
  </si>
  <si>
    <t>조회</t>
  </si>
  <si>
    <t>월간/주간으로 나누어 조회 가능</t>
  </si>
  <si>
    <t>추가</t>
  </si>
  <si>
    <t>제목/날짜/메모 내용</t>
  </si>
  <si>
    <t>수정</t>
  </si>
  <si>
    <t>이미 작성된 메모 카드의 우상단 펜 아이콘 클릭</t>
  </si>
  <si>
    <t>삭제</t>
  </si>
  <si>
    <t>아직 미구현, 구현 필요</t>
  </si>
  <si>
    <t>성적 관리</t>
  </si>
  <si>
    <t>도움말</t>
  </si>
  <si>
    <t>FAQ</t>
  </si>
  <si>
    <t>문의하기</t>
  </si>
  <si>
    <t>마이페이지</t>
  </si>
  <si>
    <t>요약</t>
  </si>
  <si>
    <t>학습 통계</t>
  </si>
  <si>
    <t>개인정보</t>
  </si>
  <si>
    <t>편집</t>
  </si>
  <si>
    <t>최근 활동</t>
  </si>
  <si>
    <t>기능</t>
  </si>
  <si>
    <t>강의자 로그인</t>
  </si>
  <si>
    <t>이메일+비밀번호로 강의자 계정 로그인</t>
  </si>
  <si>
    <t>입력 유효성 검사, 실패 메시지, 성공 시 강의자 홈으로 이동</t>
  </si>
  <si>
    <t>인증 API 연동 필요 / 세션·토큰 저장</t>
  </si>
  <si>
    <t>구글 OAuth로 간편 로그인</t>
  </si>
  <si>
    <t>팝업/리다이렉트 플로우 지원</t>
  </si>
  <si>
    <t>OAuth 클라이언트 설정 필요</t>
  </si>
  <si>
    <t>카카오 OAuth로 간편 로그인</t>
  </si>
  <si>
    <t>강의자 회원가입</t>
  </si>
  <si>
    <t>이메일·비밀번호·필수정보 입력으로 계정 생성</t>
  </si>
  <si>
    <t>약관 동의, 이메일 검증(선택)</t>
  </si>
  <si>
    <t>회원가입 API 필요 / 중복 검사</t>
  </si>
  <si>
    <t>구글 OAuth로 강의자 계정 생성</t>
  </si>
  <si>
    <t>프로필 기본정보 동기화</t>
  </si>
  <si>
    <t>카카오 OAuth로 강의자 계정 생성</t>
  </si>
  <si>
    <t>강의자 홈</t>
  </si>
  <si>
    <t>강좌 만들기</t>
  </si>
  <si>
    <t>필수 설정</t>
  </si>
  <si>
    <t>강좌 제목</t>
  </si>
  <si>
    <t>강좌 제목 입력 및 필수 검증</t>
  </si>
  <si>
    <t>실시간 유효성 검사, 컨텍스트 반영</t>
  </si>
  <si>
    <t>CreateCourse.tsx / 저장 API 필요</t>
  </si>
  <si>
    <t>공개 설정</t>
  </si>
  <si>
    <t>초안/비공개/공개 상태 설정</t>
  </si>
  <si>
    <t>상태에 따른 접근 제어 반영</t>
  </si>
  <si>
    <t>CourseSettings와 연계 권장</t>
  </si>
  <si>
    <t>난이도</t>
  </si>
  <si>
    <t>입문/초급/중급/고급 선택</t>
  </si>
  <si>
    <t>배지/필터에 활용</t>
  </si>
  <si>
    <t>메타데이터 저장 필요</t>
  </si>
  <si>
    <t>뼈대 강좌로 설정</t>
  </si>
  <si>
    <t>커리큘럼 템플릿으로 지정</t>
  </si>
  <si>
    <t>사내 공용 템플릿으로 노출</t>
  </si>
  <si>
    <t>권한 관리 필요</t>
  </si>
  <si>
    <t>신청 기간 설정</t>
  </si>
  <si>
    <t>수강 신청 시작/종료일 설정</t>
  </si>
  <si>
    <t>달력 입력 및 형식 검증</t>
  </si>
  <si>
    <t>UTC 저장</t>
  </si>
  <si>
    <t>실시간 미리보기</t>
  </si>
  <si>
    <t>현재 입력값 기준 미리보기 렌더</t>
  </si>
  <si>
    <t>썸네일/소개/기간 등 즉시 반영</t>
  </si>
  <si>
    <t>미리보기 캐시 주의</t>
  </si>
  <si>
    <t>다음</t>
  </si>
  <si>
    <t>강좌 소개 단계로 이동</t>
  </si>
  <si>
    <t>컨텍스트에 최신 값 저장 후 네비게이트</t>
  </si>
  <si>
    <t>라우팅: /instructor/create/introduction</t>
  </si>
  <si>
    <t>강좌 소개</t>
  </si>
  <si>
    <t>이전</t>
  </si>
  <si>
    <t>필수 설정 단계로 이동</t>
  </si>
  <si>
    <t>컨텍스트 값 유지</t>
  </si>
  <si>
    <t>라우팅: /instructor/create</t>
  </si>
  <si>
    <t>강좌 썸네일</t>
  </si>
  <si>
    <t>이미지 업로드(유형/용량 검증), 미리보기/삭제</t>
  </si>
  <si>
    <t>2MB 제한, 이미지 MIME 체크</t>
  </si>
  <si>
    <t>CreateCourse.tsx 구현 참고</t>
  </si>
  <si>
    <t>태그</t>
  </si>
  <si>
    <t>주제/기술 태그 추가/삭제</t>
  </si>
  <si>
    <t>검색·추천 개선에 사용</t>
  </si>
  <si>
    <t>다중 선택/자동완성</t>
  </si>
  <si>
    <t>강좌 카테고리</t>
  </si>
  <si>
    <t>대·소분류 카테고리 선택</t>
  </si>
  <si>
    <t>탐색/필터에 반영</t>
  </si>
  <si>
    <t>마스터 데이터 필요</t>
  </si>
  <si>
    <t>강좌 진행 기간</t>
  </si>
  <si>
    <t>강좌 운영 시작/종료일 설정</t>
  </si>
  <si>
    <t>기간 검증 및 UI 표시</t>
  </si>
  <si>
    <t>CreateCourse.tsx의 기간 입력 재사용</t>
  </si>
  <si>
    <t>한 줄 설명</t>
  </si>
  <si>
    <t>한 줄 요약(서브타이틀) 입력</t>
  </si>
  <si>
    <t>목록/미리보기에 표시</t>
  </si>
  <si>
    <t>길이 제한(예: 80자)</t>
  </si>
  <si>
    <t>학습 소요 기간</t>
  </si>
  <si>
    <t>총 학습 예상 시간 입력</t>
  </si>
  <si>
    <t>주/시간 단위 표시</t>
  </si>
  <si>
    <t>정규화 저장</t>
  </si>
  <si>
    <t>소개 영상</t>
  </si>
  <si>
    <t>소개 영상 링크 입력 또는 업로드</t>
  </si>
  <si>
    <t>미리보기 지원</t>
  </si>
  <si>
    <t>스토리지/임베드 정책 필요</t>
  </si>
  <si>
    <t>리치텍스트/마크다운으로 상세 소개 작성</t>
  </si>
  <si>
    <t>TinyEditor/MarkdownEditor 선택</t>
  </si>
  <si>
    <t>EditCurriculum와 에디터 일관성</t>
  </si>
  <si>
    <t>강좌 소개 미리보기</t>
  </si>
  <si>
    <t>소개 콘텐츠 미리보기 렌더</t>
  </si>
  <si>
    <t>마크다운 렌더(marked) 지원</t>
  </si>
  <si>
    <t>XSS 방어 필요</t>
  </si>
  <si>
    <t>미리보기/완료 단계로 이동</t>
  </si>
  <si>
    <t>검증 후 진행</t>
  </si>
  <si>
    <t>라우팅 정의 필요</t>
  </si>
  <si>
    <t>미리보기</t>
  </si>
  <si>
    <t>생성 전 전체 정보 확인</t>
  </si>
  <si>
    <t>요약 카드/에러 표시</t>
  </si>
  <si>
    <t>확인 후 생성 API 호출</t>
  </si>
  <si>
    <t>소개 단계로 복귀</t>
  </si>
  <si>
    <t>컨텍스트 유지</t>
  </si>
  <si>
    <t>강좌 생성 완료</t>
  </si>
  <si>
    <t>강좌 생성 완료 화면 및 이동 링크</t>
  </si>
  <si>
    <t>강좌 홈/설정으로 이동 제공</t>
  </si>
  <si>
    <t>생성 API 연동 필요</t>
  </si>
  <si>
    <t>코드 입력</t>
  </si>
  <si>
    <t>등록</t>
  </si>
  <si>
    <t>강좌 코드 입력 후 등록 처리</t>
  </si>
  <si>
    <t>유효성 검사/중복 체크</t>
  </si>
  <si>
    <t>코스 초대코드 연동 가능</t>
  </si>
  <si>
    <t>코드 입력 취소 및 이전 화면 복귀</t>
  </si>
  <si>
    <t>임시 입력값 초기화</t>
  </si>
  <si>
    <t>소개 작성하기</t>
  </si>
  <si>
    <t>강좌 생성 플로우 대신 소개부터 작성</t>
  </si>
  <si>
    <t>해당 섹션으로 점프</t>
  </si>
  <si>
    <t>온보딩 단축 플로우</t>
  </si>
  <si>
    <t>최근 진행한 강의</t>
  </si>
  <si>
    <t>최근 콘텐츠</t>
  </si>
  <si>
    <t>최근 편집/업데이트된 강의 표시</t>
  </si>
  <si>
    <t>시간순/핀 고정 지원</t>
  </si>
  <si>
    <t>마지막 편집 위치로 이동</t>
  </si>
  <si>
    <t>커리큘럼 포인터 저장 필요</t>
  </si>
  <si>
    <t>공지사항</t>
  </si>
  <si>
    <t>최근 공지</t>
  </si>
  <si>
    <t>최근 작성 공지 목록 카드</t>
  </si>
  <si>
    <t>바로가기 제공</t>
  </si>
  <si>
    <t>강좌별 공지 API 필요</t>
  </si>
  <si>
    <t>바로가기</t>
  </si>
  <si>
    <t>공지 관리 화면으로 이동</t>
  </si>
  <si>
    <t>라우팅 링크 제공</t>
  </si>
  <si>
    <t>시험 관리</t>
  </si>
  <si>
    <t>최근 시험</t>
  </si>
  <si>
    <t>최근 시험 카드 노출</t>
  </si>
  <si>
    <t>시험 API 필요</t>
  </si>
  <si>
    <t>시험 관리 화면으로 이동</t>
  </si>
  <si>
    <t>교육과정 편집</t>
  </si>
  <si>
    <t>모듈 추가</t>
  </si>
  <si>
    <t>강의 추가</t>
  </si>
  <si>
    <t>레슨 추가/선택 후 콘텐츠 편집</t>
  </si>
  <si>
    <t>텍스트/마크다운, PDF 업로드 지원</t>
  </si>
  <si>
    <t>EditCurriculum.tsx / 저장 API 필요</t>
  </si>
  <si>
    <t>모듈 이름 변경</t>
  </si>
  <si>
    <t>모듈 타이틀 수정</t>
  </si>
  <si>
    <t>트리 UI에서 인라인 수정</t>
  </si>
  <si>
    <t>편집 모드 구현 필요</t>
  </si>
  <si>
    <t>모듈 삭제</t>
  </si>
  <si>
    <t>모듈 삭제 확인 후 제거</t>
  </si>
  <si>
    <t>연쇄 삭제 정책 필요</t>
  </si>
  <si>
    <t>편집 모드 버튼 제공</t>
  </si>
  <si>
    <t>전체 시험</t>
  </si>
  <si>
    <t>시험/과제 생성</t>
  </si>
  <si>
    <t>제목/시간/제출정책 등 설정</t>
  </si>
  <si>
    <t>CreateExam.tsx / 저장 API 필요</t>
  </si>
  <si>
    <t>시험 가져오기</t>
  </si>
  <si>
    <t>템플릿/기존 시험 불러오기</t>
  </si>
  <si>
    <t>매핑/미리보기 지원</t>
  </si>
  <si>
    <t>가져오기 API 필요</t>
  </si>
  <si>
    <t>응시자 시점 미리보기</t>
  </si>
  <si>
    <t>제약 조건 시뮬레이션</t>
  </si>
  <si>
    <t>편집하기</t>
  </si>
  <si>
    <t>시험 정보/문항 편집</t>
  </si>
  <si>
    <t>버전 관리 권장</t>
  </si>
  <si>
    <t>삭제 확인 후 시험 제거</t>
  </si>
  <si>
    <t>연계 데이터 정합성 확인</t>
  </si>
  <si>
    <t>삭제 API 필요</t>
  </si>
  <si>
    <t>시험 문제</t>
  </si>
  <si>
    <t>문항 생성/편집/삭제, 배점·정답·해설 관리</t>
  </si>
  <si>
    <t>미리보기 제공</t>
  </si>
  <si>
    <t>QuestionManagement.tsx</t>
  </si>
  <si>
    <t>실시간 감독</t>
  </si>
  <si>
    <t>응시 중 실시간 모니터링</t>
  </si>
  <si>
    <t>부정행위 알림/세션 관리</t>
  </si>
  <si>
    <t>WebRTC/소켓 필요</t>
  </si>
  <si>
    <t>결과 분석</t>
  </si>
  <si>
    <t>평균/분포/문항 난이도 시각화</t>
  </si>
  <si>
    <t>필터/세그먼트 분석</t>
  </si>
  <si>
    <t>차트 라이브러리 연동</t>
  </si>
  <si>
    <t>성적 보고서 만들기</t>
  </si>
  <si>
    <t>점수 집계/내보내기(CSV/엑셀)</t>
  </si>
  <si>
    <t>코스/기간 필터</t>
  </si>
  <si>
    <t>다운로드 API 필요</t>
  </si>
  <si>
    <t>커뮤니티</t>
  </si>
  <si>
    <t>공지 관리</t>
  </si>
  <si>
    <t>강좌 공지 생성/수정/삭제/목록</t>
  </si>
  <si>
    <t>상태 배지/검색/정렬</t>
  </si>
  <si>
    <t>강좌 단위 공지 API</t>
  </si>
  <si>
    <t>후기 관리</t>
  </si>
  <si>
    <t>수강생 후기 목록/가시성/답변</t>
  </si>
  <si>
    <t>신고/숨김 처리</t>
  </si>
  <si>
    <t>리뷰 API 필요</t>
  </si>
  <si>
    <t>수강자 관리</t>
  </si>
  <si>
    <t>전체 수강자</t>
  </si>
  <si>
    <t>수강 중인 수강자</t>
  </si>
  <si>
    <t>수강자 그룹 생성/편집/삭제</t>
  </si>
  <si>
    <t>일괄 이동/태깅</t>
  </si>
  <si>
    <t>권한 체크 필요</t>
  </si>
  <si>
    <t>이메일로 수강자 초대</t>
  </si>
  <si>
    <t>중복/유효성 검사</t>
  </si>
  <si>
    <t>발송 API 필요</t>
  </si>
  <si>
    <t>선택 수강자에게 안내 메일 발송</t>
  </si>
  <si>
    <t>템플릿/발송 로그</t>
  </si>
  <si>
    <t>메일 발송 API 필요</t>
  </si>
  <si>
    <t>CSV/엑셀로 수강자 데이터 내보내기</t>
  </si>
  <si>
    <t>열 선택/인코딩 설정</t>
  </si>
  <si>
    <t>서버 내보내기 API 필요</t>
  </si>
  <si>
    <t>강좌에서 수강자 강퇴</t>
  </si>
  <si>
    <t>확인 모달</t>
  </si>
  <si>
    <t>삭제/강퇴 API 필요</t>
  </si>
  <si>
    <t>대기 중인 수강자</t>
  </si>
  <si>
    <t>대기 리스트에서 승인 처리</t>
  </si>
  <si>
    <t>일괄 승인 지원</t>
  </si>
  <si>
    <t>API 필요</t>
  </si>
  <si>
    <t>사유 입력 후 거절 처리</t>
  </si>
  <si>
    <t>선택/일괄 거절</t>
  </si>
  <si>
    <t>성취도 분석</t>
  </si>
  <si>
    <t>완료율/진도/점수 분석</t>
  </si>
  <si>
    <t>필터/기간 비교</t>
  </si>
  <si>
    <t>설정</t>
  </si>
  <si>
    <t>강좌 설정</t>
  </si>
  <si>
    <t>기본 정보</t>
  </si>
  <si>
    <t>제목/썸네일/요약 등 기본 정보 편집</t>
  </si>
  <si>
    <t>자동 저장/유효성 검사</t>
  </si>
  <si>
    <t>저장 API 필요</t>
  </si>
  <si>
    <t>공개/비공개/초대 전용 등 설정</t>
  </si>
  <si>
    <t>상태별 접근 제어</t>
  </si>
  <si>
    <t>수강 설정</t>
  </si>
  <si>
    <t>수강 정원/승인 방식/환불 정책</t>
  </si>
  <si>
    <t>정책 위반 방지 검증</t>
  </si>
  <si>
    <t>저장</t>
  </si>
  <si>
    <t>설정 저장 실행</t>
  </si>
  <si>
    <t>성공/실패 알림</t>
  </si>
  <si>
    <t>저장 API 연동</t>
  </si>
  <si>
    <t>공동 강의자 설정</t>
  </si>
  <si>
    <t>승인</t>
  </si>
  <si>
    <t>공동 강의자 승인</t>
  </si>
  <si>
    <t>역할 지정·알림 발송</t>
  </si>
  <si>
    <t>권한 매트릭스/감사 로그</t>
  </si>
  <si>
    <t>거절</t>
  </si>
  <si>
    <t>공동 강의자 거절</t>
  </si>
  <si>
    <t>사유 기록·알림 발송</t>
  </si>
  <si>
    <t>감사 로그 필요</t>
  </si>
  <si>
    <t>퇴장</t>
  </si>
  <si>
    <t>공동 강의자 제거</t>
  </si>
  <si>
    <t>권한 회수·알림</t>
  </si>
  <si>
    <t>활동 내역</t>
  </si>
  <si>
    <t>강좌 관련 작업 로그 타임라인</t>
  </si>
  <si>
    <t>필터/검색</t>
  </si>
  <si>
    <t>로그 수집 파이프라인 필요</t>
  </si>
  <si>
    <t>강의자 홈 가기</t>
  </si>
  <si>
    <t>강의자 홈으로 이동</t>
  </si>
  <si>
    <t>브레드크럼/헤더 버튼 제공</t>
  </si>
  <si>
    <t>라우팅만 해당</t>
  </si>
  <si>
    <t>버튼</t>
  </si>
  <si>
    <t>이메일/비밀번호 입력, 유효성 검사, 실패 메시지, 성공 시 대시보드 이동</t>
  </si>
  <si>
    <t>화면: src/pages/auth/Login.tsx / 인증 API 연동 필요 / 토큰·세션 스토리지 처리 필요</t>
  </si>
  <si>
    <t>강사 승인 관리</t>
  </si>
  <si>
    <t>전체</t>
  </si>
  <si>
    <t>전체 강사 리스트 조회</t>
  </si>
  <si>
    <t>모든 상태(pending/approved/rejected)의 강사 카드 + 총 건수</t>
  </si>
  <si>
    <t>컴포넌트: src/components/admin/InstructorApproval.tsx / 데이터 목업 / API 연동 필요</t>
  </si>
  <si>
    <t>강사 신청 정보 조회</t>
  </si>
  <si>
    <t>상세 모달에 기본정보, 전문분야/경력/학력, 첨부문서, 포트폴리오, 지원동기/이전경험 표시</t>
  </si>
  <si>
    <t>상세 모달 포함 / 권한 체크(마스터, 승인권한 서브관리자)</t>
  </si>
  <si>
    <t>강사 신청 승인</t>
  </si>
  <si>
    <t>승인 대기 항목에 대해 승인 버튼/모달 통해 승인 처리 핸들러 실행</t>
  </si>
  <si>
    <t>핸들러: onApproveInstructor / 서버 승인 API 필요 / 성공 토스트</t>
  </si>
  <si>
    <t>거부</t>
  </si>
  <si>
    <t>강사 신청 거부</t>
  </si>
  <si>
    <t>승인 대기 항목에 대해 거부 버튼/모달 통해 거부 처리 핸들러 실행</t>
  </si>
  <si>
    <t>핸들러: onRejectInstructor / 거부 사유 입력 필드 추후 추가</t>
  </si>
  <si>
    <t>승인 대기</t>
  </si>
  <si>
    <t>'승인 대기' 상태의 강사 리스트 조회</t>
  </si>
  <si>
    <t>필터 탭(pending) 선택 시 pending 상태만 표시</t>
  </si>
  <si>
    <t>클라이언트 필터 / 서버 쿼리 파라미터 필터 연동</t>
  </si>
  <si>
    <t>승인됨</t>
  </si>
  <si>
    <t>'승인됨' 상태의 강사 리스트 조회</t>
  </si>
  <si>
    <t>필터 탭(approved) 선택 시 approved 상태만 표시</t>
  </si>
  <si>
    <t>동일</t>
  </si>
  <si>
    <t>거부됨</t>
  </si>
  <si>
    <t>'거부됨' 상태의 강사 리스트 조회</t>
  </si>
  <si>
    <t>필터 탭(rejected) 선택 시 rejected 상태만 표시</t>
  </si>
  <si>
    <t>사용자 관리</t>
  </si>
  <si>
    <t>수강생 카드 리스트와 총 인원 표시</t>
  </si>
  <si>
    <t>컴포넌트: src/components/admin/StudentManagement.tsx / 데이터 목업 / API 연동 필요</t>
  </si>
  <si>
    <t>상세 모달에서 기본정보, 등록일/마지막 로그인, 수강 강좌 목록 표시</t>
  </si>
  <si>
    <t>상세 모달 / 권한 체크(마스터, 사용자관리 권한)</t>
  </si>
  <si>
    <t>활성</t>
  </si>
  <si>
    <t>필터 탭(active) 선택 시 active 상태만 표시</t>
  </si>
  <si>
    <t>서버 필터 연동</t>
  </si>
  <si>
    <t>비활성</t>
  </si>
  <si>
    <t>필터 탭(inactive) 선택 시 inactive 상태만 표시</t>
  </si>
  <si>
    <t>active 상태만 표시</t>
  </si>
  <si>
    <t>inactive 상태만 표시</t>
  </si>
  <si>
    <t>서브관리자 관리</t>
  </si>
  <si>
    <t>서브 관리자 목록</t>
  </si>
  <si>
    <t>새 관리자</t>
  </si>
  <si>
    <t>검색(이름/이메일), 역할 필터, 권한 배지 표시, 생성 탭 이동</t>
  </si>
  <si>
    <t>화면: src/pages/admin/SubAdminManagement.tsx / 역할 라벨 매핑 포함</t>
  </si>
  <si>
    <t>카드에 역할/생성일/마지막 로그인/권한 표시</t>
  </si>
  <si>
    <t>데이터 목업 / API 연동 필요</t>
  </si>
  <si>
    <t>편집 아이콘 제공(편집 폼 진입 트리거)</t>
  </si>
  <si>
    <t>편집 폼/로직 미구현 → 추가 구현 필요</t>
  </si>
  <si>
    <t>삭제 클릭 시 확인 모달, 확정 시 삭제</t>
  </si>
  <si>
    <t>confirm 모달 구현 / 서버 삭제 API 필요</t>
  </si>
  <si>
    <t>서브관리자 생성</t>
  </si>
  <si>
    <t>기본 정보(이름/이메일), 비밀번호/확인, 역할 선택, 세부 권한 체크 제공</t>
  </si>
  <si>
    <t>동일 파일 내 탭 전환(create) / 폼 유효성 검사 포함</t>
  </si>
  <si>
    <t>목록 탭으로 복귀 및 입력값 초기화</t>
  </si>
  <si>
    <t>상태 리셋 처리 완료</t>
  </si>
  <si>
    <t>비밀번호 생성</t>
  </si>
  <si>
    <t>로딩 → 생성 → 폼 자동입력</t>
  </si>
  <si>
    <t>generatePassword() / 복사 기능과 연계</t>
  </si>
  <si>
    <t>복사</t>
  </si>
  <si>
    <t>클립보드 복사 버튼 제공</t>
  </si>
  <si>
    <t>navigator.clipboard 사용 / HTTPS 권장</t>
  </si>
  <si>
    <t>유효성 검사 후 제출, 성공 시 초기화·목록 이동</t>
  </si>
  <si>
    <t>서버 등록 API 필요 / 중복 이메일 처리 필요</t>
  </si>
  <si>
    <t>플랫폼 관리</t>
  </si>
  <si>
    <t>공지사항 관리</t>
  </si>
  <si>
    <t>작성</t>
  </si>
  <si>
    <t>작성 모달(제목/내용)에서 저장 시 컨텍스트에 추가</t>
  </si>
  <si>
    <t>컴포넌트: src/components/admin/NoticeManagement.tsx / 컨텍스트: src/contexts/NoticeContext.tsx</t>
  </si>
  <si>
    <t>공지 리스트(제목/내용/작성일/상태) 표시</t>
  </si>
  <si>
    <t>상태 배지(활성/비활성) 표시</t>
  </si>
  <si>
    <t>리스트에서 수정 모달 오픈 → 저장 시 업데이트</t>
  </si>
  <si>
    <t>낙관적 업데이트 가능 / 서버 동기화 필요</t>
  </si>
  <si>
    <t>삭제 확인 후 삭제 처리</t>
  </si>
  <si>
    <t>window.confirm 사용 / 서버 삭제 API 필요</t>
  </si>
  <si>
    <t>문의사항 관리</t>
  </si>
  <si>
    <t>답변하기</t>
  </si>
  <si>
    <t>답변 모달에서 내용 작성·전송, 처리 후 모달 닫기</t>
  </si>
  <si>
    <t>현재 콘솔 로깅 / 서버 전송 및 상태 업데이트(대기→완료) 필요</t>
  </si>
  <si>
    <t>화성 스마트 그린도시 정보화사업 기능명세서</t>
  </si>
  <si>
    <t>업무구분</t>
  </si>
  <si>
    <t>사용자구분</t>
  </si>
  <si>
    <t>시민포털</t>
  </si>
  <si>
    <t>관리자
기능</t>
  </si>
  <si>
    <t>메인메뉴</t>
  </si>
  <si>
    <t>시스템 사용현황</t>
  </si>
  <si>
    <t>포털사용자 접속현황</t>
  </si>
  <si>
    <t xml:space="preserve">년누적 정보, 당월 현황       전체 현황 
클릭시 상세 검색 화면으로 이동 </t>
  </si>
  <si>
    <t>시민포털 접속정보를 확인하여 시민들의 참여도 및 반응정도 모니터링</t>
  </si>
  <si>
    <t>주요컨텐츠 사용자 만족도 현황</t>
  </si>
  <si>
    <t xml:space="preserve">현재날짜 기준 전체 통계 현황
클릭시 상세 검색 화면으로 이동 </t>
  </si>
  <si>
    <t>시민들에게 제공하는 화면중 호감도 조사를 통한 향후 방향성 지표</t>
  </si>
  <si>
    <t>시스템 운영현황</t>
  </si>
  <si>
    <t>생태복원 영상 수집현황</t>
  </si>
  <si>
    <t xml:space="preserve">년 누적현황 당월현황  전체 현황 
클릭시 상세 검색 화면으로 이동 </t>
  </si>
  <si>
    <t xml:space="preserve">통합모니터링시스템과 연계하여 생태복원지를 이용하는 객체현황 정보 확인 </t>
  </si>
  <si>
    <t xml:space="preserve">생태학습 사용자 현황 </t>
  </si>
  <si>
    <t>메타버스 기반 학습시스템 이용 정보를 한눈에 확인 가능하도록 함</t>
  </si>
  <si>
    <t>오늘의 대기환경 정보</t>
  </si>
  <si>
    <t xml:space="preserve">오늘의 대기오염정보 및 기상청 날씨정보 그래프로 표기
선택시 대기오염 및 악취정보 조회 화면으로 이동 </t>
  </si>
  <si>
    <t xml:space="preserve">Air Korea와 기상청 정보를 연계하여 세솔동 지역의 정보 표출 </t>
  </si>
  <si>
    <t>오늘의 날씨정보</t>
  </si>
  <si>
    <t>소통방</t>
  </si>
  <si>
    <t xml:space="preserve">소통방 게시 목록 조회 </t>
  </si>
  <si>
    <t xml:space="preserve">더보기 버튼 클릭 시 상세 화면으로 이동 </t>
  </si>
  <si>
    <t xml:space="preserve">시민들이 등록하는 소통방 목록 관리 기능 
불필요한 정보들에 대한 삭제 등 </t>
  </si>
  <si>
    <t>공지사항 목록 조회</t>
  </si>
  <si>
    <t xml:space="preserve">포털 사용자들에게 전달하고자 하는 공지 사항 관리 </t>
  </si>
  <si>
    <t>자료실</t>
  </si>
  <si>
    <t>자료실 목록 조회</t>
  </si>
  <si>
    <t xml:space="preserve">포털 사용자들에게 유용한 자료 등록 관리 </t>
  </si>
  <si>
    <t>사용자 조회</t>
  </si>
  <si>
    <t xml:space="preserve">포털에 등록한 사용자 목록을 년도별 월별로 조회하는 기능 </t>
  </si>
  <si>
    <t>사용자 사용을 제어하는 기능  
   - 메타버스 사용권한 부여
   - 사용자 사용 제한 (삭제는 하지 않되 사용을 못하게 막는 기능)</t>
  </si>
  <si>
    <t>스마트 그린도시 사업</t>
  </si>
  <si>
    <t>청정대기 조성사업</t>
  </si>
  <si>
    <t>대기오염측정기 서비스 관리</t>
  </si>
  <si>
    <t>청청대기 조성 사업, 녹색전환 사업 등 화성시에서 스마크그린도시 구축을 위해 진행하는 사업 소개 컨텐츠 관리 메뉴</t>
  </si>
  <si>
    <t>쿨링포그 서비스 관리</t>
  </si>
  <si>
    <t>녹색전환사업</t>
  </si>
  <si>
    <t>지하화쓰레기통 서비스 관리</t>
  </si>
  <si>
    <t>포인트쓰레기통 서비스 관리</t>
  </si>
  <si>
    <t>전기자동차 충전기 서비스 관리</t>
  </si>
  <si>
    <t>스마트게이트/버스쉘터</t>
  </si>
  <si>
    <t>스마트게이트 서비스 관리</t>
  </si>
  <si>
    <t>버스쉘처 서비스 관리</t>
  </si>
  <si>
    <t>공통관리</t>
  </si>
  <si>
    <t xml:space="preserve">소통방 </t>
  </si>
  <si>
    <t xml:space="preserve">소통방 정보 조회 및 관리 </t>
  </si>
  <si>
    <t xml:space="preserve">포털 사용자들이 등록하는 소통방 게시 정보 관리 </t>
  </si>
  <si>
    <t xml:space="preserve">공지사항 목록 조회 및 관리 </t>
  </si>
  <si>
    <t xml:space="preserve">포털 사용자들에게 전달할 공지사항 관리 기능
  - 정기점검 등 특이사항 들에 대한 공지 </t>
  </si>
  <si>
    <t xml:space="preserve">설문지 </t>
  </si>
  <si>
    <t>설문지 목록 조회 및 관리</t>
  </si>
  <si>
    <t xml:space="preserve">포털 사용자들에게 문의하고자 하는 설문 목록 조회 및 등록 관리 
포털 운영, 향후 계획 등 포털 전반적인 사항에 대해 포털 사용자들과 함께 만들어 가긴 위한 의견 취합 </t>
  </si>
  <si>
    <t>설문지 결과 통계 제공</t>
  </si>
  <si>
    <t xml:space="preserve">설문기간이 종료되면 설문결과에 대한 통계 정보 제공 </t>
  </si>
  <si>
    <t xml:space="preserve">포털 사용자 기능 </t>
  </si>
  <si>
    <t xml:space="preserve">메인 화면 </t>
  </si>
  <si>
    <t xml:space="preserve">인트로 화면 구성 </t>
  </si>
  <si>
    <t xml:space="preserve">생명과 사함이 상생하는 환경친화적 스마트 그린도시 구축 </t>
  </si>
  <si>
    <t xml:space="preserve">시민포털 접속시 최초 제공하는 화면으로 "화성시 스마트 그린 정보화 사업 " 의 구축 목표를 나타낼 수 있는 인트로 화면 구성 </t>
  </si>
  <si>
    <t>대기 정보 및 기상정보</t>
  </si>
  <si>
    <t xml:space="preserve">미세먼지 농도 정보 , 기상정보, 생활지수 정보 등 제공 </t>
  </si>
  <si>
    <t xml:space="preserve">포털 공지사항 </t>
  </si>
  <si>
    <t xml:space="preserve">공지사항  목록 제공 </t>
  </si>
  <si>
    <t>사용자 가입</t>
  </si>
  <si>
    <t xml:space="preserve">포털을 로그인하여 사용하고자 하는 사용자 등록 기능 제공
 - 포털에서 제공하는 다양한 정보를 이용하고자 하는 사용자들
 - 교육컨텐츠를 사용하고자 하는 사용자 등 </t>
  </si>
  <si>
    <t xml:space="preserve">로그인 기능 </t>
  </si>
  <si>
    <t xml:space="preserve">사용자 정보를 입력하여 로그인 </t>
  </si>
  <si>
    <t xml:space="preserve">사용자 로그인 정보 저장 </t>
  </si>
  <si>
    <t>사용자 정보 관리</t>
  </si>
  <si>
    <t xml:space="preserve">사용자 등록 정보를 직접 관리하는 기능 </t>
  </si>
  <si>
    <t xml:space="preserve">사용자 본인의 비밀번호 등 가입시 기재했던 정보 수정 탈퇴 기능 </t>
  </si>
  <si>
    <t xml:space="preserve">스마트 그린도시 사업 정보를 세솔동 지도를 이용하여 위치정보 등 제공 </t>
  </si>
  <si>
    <t>스마트 그린도시 사업별 위치정보 등을 세솔동 지도를 이용하여 위치 정보 등 제공</t>
  </si>
  <si>
    <t>환경복원 모니터링</t>
  </si>
  <si>
    <t>환경복원 모니터링 연계</t>
  </si>
  <si>
    <t>환경복원 모니터링 통계 정보 제공</t>
  </si>
  <si>
    <t>환경복원 모니터링 통계정보를 그래프 형태로 제공 
관리자에 의해 제공 처리된 영상물 조회</t>
  </si>
  <si>
    <t>생태교육 메타버스</t>
  </si>
  <si>
    <t>생태교육 메타버스 연계</t>
  </si>
  <si>
    <t xml:space="preserve">생태교육 이용 현황 통계제공 </t>
  </si>
  <si>
    <t>생태교육 시스템 이용현황 통계 제공 
생태교육 시스템으로 연계하여 생태교육 시스템 이용하도록 함</t>
  </si>
  <si>
    <t>오늘 대기 환경 정보</t>
  </si>
  <si>
    <t>에어코리아 연계</t>
  </si>
  <si>
    <t>에어코리아 연계 정보 조회</t>
  </si>
  <si>
    <t>에어코리아에서 제공하는 API를 호출하여  대기 환경 정보 조회</t>
  </si>
  <si>
    <t>화성시내 대기오염정보</t>
  </si>
  <si>
    <t>SK 플래닛 연계정보 조회</t>
  </si>
  <si>
    <t>SK 플랫닛에서 설치 운영중인 화성시내 측정 정보 조회</t>
  </si>
  <si>
    <t>오늘 날씨 정보</t>
  </si>
  <si>
    <t>기상청 연계</t>
  </si>
  <si>
    <t>기상청 연계 정보 조회</t>
  </si>
  <si>
    <t>기상청에서 제공하는 API를 호출하여  날씨정보 조회</t>
  </si>
  <si>
    <t>소통방 게시글 조회</t>
  </si>
  <si>
    <t>소통방에 게시된 글 목록 조회</t>
  </si>
  <si>
    <t xml:space="preserve">소통방 게시글 작성 </t>
  </si>
  <si>
    <t>소통방에 게시글를 작성 등록한다</t>
  </si>
  <si>
    <t>소통방 게시글 수정</t>
  </si>
  <si>
    <t>소통방에 게시글를 수정한다</t>
  </si>
  <si>
    <t>소통방 게시글 삭제</t>
  </si>
  <si>
    <t>소통방에 게시글를 삭제한다</t>
  </si>
  <si>
    <t>소통방 댓글  등록</t>
  </si>
  <si>
    <t>소통방 게시글에 댓글 등록</t>
  </si>
  <si>
    <t xml:space="preserve">소통방 댓글 수정 </t>
  </si>
  <si>
    <t>소통방 게시글에 댓글 수정</t>
  </si>
  <si>
    <t>소통방 댓글  삭제</t>
  </si>
  <si>
    <t>소통방 게시글에 댓글 삭제</t>
  </si>
  <si>
    <t>소통방 좋아요 등록</t>
  </si>
  <si>
    <t>소통방 게시글에 좋아요 등록</t>
  </si>
  <si>
    <t>소통방 좋아요 취소</t>
  </si>
  <si>
    <t>소통방 게시글에 좋아요 취소</t>
  </si>
  <si>
    <t>뉴스정보</t>
  </si>
  <si>
    <t>뉴스정보 조회</t>
  </si>
  <si>
    <t>설문내용 조회</t>
  </si>
  <si>
    <t>설문지 목록 조회</t>
  </si>
  <si>
    <t>설문지 내용 등록</t>
  </si>
  <si>
    <t xml:space="preserve">설문지 내용 등록 </t>
  </si>
  <si>
    <t>설문지 내용 수정</t>
  </si>
  <si>
    <t>설문지 내용 삭제</t>
  </si>
  <si>
    <t>설문결과 조회</t>
  </si>
  <si>
    <t>설문 결과 조회</t>
  </si>
  <si>
    <t>공통 기능</t>
  </si>
  <si>
    <t>컨텐츠 만족도 등록</t>
  </si>
  <si>
    <t xml:space="preserve">컨텐츠 만족도 등록 </t>
  </si>
  <si>
    <t>컨텐츠 만족도 조회</t>
  </si>
  <si>
    <t>포털제공 컨텐츠 만족도 조회</t>
  </si>
  <si>
    <t>포털접속현황 조회</t>
  </si>
  <si>
    <t xml:space="preserve">포털정보현황 조회 </t>
  </si>
  <si>
    <t>컨텐츠별 접속현황 조회</t>
  </si>
  <si>
    <t xml:space="preserve">컨텐츠별 접속현황정보 조회 </t>
  </si>
  <si>
    <t>컨텐츠 접속정보 조회</t>
  </si>
  <si>
    <t xml:space="preserve">컨텐츠 접속정보 조회 </t>
  </si>
  <si>
    <t>통합환경
모니터링
플랫폼</t>
  </si>
  <si>
    <t>관리자기능</t>
  </si>
  <si>
    <t>로그인화면</t>
  </si>
  <si>
    <t>ID / PW 입력하여 로그인</t>
  </si>
  <si>
    <t>메인화면</t>
  </si>
  <si>
    <t>시스템 현황 대시보드 표출</t>
  </si>
  <si>
    <r>
      <rPr>
        <rFont val="-윤고딕320"/>
        <color rgb="FF000000"/>
        <sz val="10.0"/>
      </rPr>
      <t xml:space="preserve">1. 생태관련 메타버스 교육컨텐츠 
    - 메타버스 시스템 상태정보(정상/비정상)
    - 컨텐츠 이용현황 원형 그래프(월별)
</t>
    </r>
    <r>
      <rPr>
        <rFont val="-윤고딕320"/>
        <color rgb="FFFF0000"/>
        <sz val="10.0"/>
      </rPr>
      <t xml:space="preserve">        -&gt; 컨텐츠별로 방문자가 몇번 사용하였는지</t>
    </r>
    <r>
      <rPr>
        <rFont val="-윤고딕320"/>
        <color rgb="FF000000"/>
        <sz val="10.0"/>
      </rPr>
      <t xml:space="preserve">
</t>
    </r>
    <r>
      <rPr>
        <rFont val="-윤고딕320"/>
        <color rgb="FFFF0000"/>
        <sz val="10.0"/>
      </rPr>
      <t xml:space="preserve">        -&gt; 컨텐츠 변경 시에도 유기적으로 변경컨켄츠정보 제공 필요
</t>
    </r>
    <r>
      <rPr>
        <rFont val="-윤고딕320"/>
        <color rgb="FF000000"/>
        <sz val="10.0"/>
      </rPr>
      <t xml:space="preserve">    - 컨텐츠별 이용시간 평균 통계 그래프(월별)
</t>
    </r>
    <r>
      <rPr>
        <rFont val="-윤고딕320"/>
        <color rgb="FFFF0000"/>
        <sz val="10.0"/>
      </rPr>
      <t xml:space="preserve">        -&gt; 컨텐츠별로 사용자가 평균 몇분동안 사용을 하였는지
</t>
    </r>
    <r>
      <rPr>
        <rFont val="-윤고딕320"/>
        <color rgb="FF000000"/>
        <sz val="10.0"/>
      </rPr>
      <t xml:space="preserve">    - 가장 많이 이용된 컨텐츠, 가장적게 이용된 컨텐츠 표출
    - 사용자 이용현황 막대 그래프(월별)
</t>
    </r>
    <r>
      <rPr>
        <rFont val="-윤고딕320"/>
        <color rgb="FFFF0000"/>
        <sz val="10.0"/>
      </rPr>
      <t xml:space="preserve">        -&gt; 메타버스에서 사용자의 연령, 성별등 구분 가능한지 체크필요</t>
    </r>
  </si>
  <si>
    <t>생태관련 메타버스 교육컨텐츠에서 제공가능한 데이터 종류 리스트업 필요</t>
  </si>
  <si>
    <r>
      <rPr>
        <rFont val="-윤고딕320"/>
        <color rgb="FF000000"/>
        <sz val="10.0"/>
      </rPr>
      <t xml:space="preserve">2. 생태복원 모니터링
    - 지능형 객체인식 시스템 상태정보(정상/비정상)
    - 객체인식(철새) 탐지 현황(일별)
</t>
    </r>
    <r>
      <rPr>
        <rFont val="-윤고딕320"/>
        <color rgb="FFFF0000"/>
        <sz val="10.0"/>
      </rPr>
      <t xml:space="preserve">        -&gt; 철새 종류 구분 가능한지 체크필요</t>
    </r>
  </si>
  <si>
    <t>지능형 객체인식 시스템에서 제공가능한 이벤트 종류 리스트업필요</t>
  </si>
  <si>
    <r>
      <rPr>
        <rFont val="-윤고딕320"/>
        <color rgb="FF000000"/>
        <sz val="10.0"/>
      </rPr>
      <t xml:space="preserve">3. 시민포털
    - 시민포털 시스템 상태정보(정상/비정상)
    - 시민포털 가입자 현황 그래프
</t>
    </r>
    <r>
      <rPr>
        <rFont val="-윤고딕320"/>
        <color rgb="FFFF0000"/>
        <sz val="10.0"/>
      </rPr>
      <t xml:space="preserve">        -&gt; 연령, 성별, 거주지역 구분 가능 체크필요</t>
    </r>
    <r>
      <rPr>
        <rFont val="-윤고딕320"/>
        <color rgb="FF000000"/>
        <sz val="10.0"/>
      </rPr>
      <t xml:space="preserve">
    - 사용자 월별 누적접속현황 막대 그래프(월별)</t>
    </r>
  </si>
  <si>
    <t>시민포털 시스템에서 제공가능한 데이터 종류 리스트업 필요</t>
  </si>
  <si>
    <t>모니터링</t>
  </si>
  <si>
    <t>GIS 기반 모니터링 페이지 표출</t>
  </si>
  <si>
    <r>
      <rPr>
        <rFont val="-윤고딕320"/>
        <color rgb="FF000000"/>
        <sz val="10.0"/>
      </rPr>
      <t xml:space="preserve">1. 지능형 객체인식 CCTV 
    - CCTV 위치 표출
    - CCTV 클릭시 영상 표출
</t>
    </r>
    <r>
      <rPr>
        <rFont val="-윤고딕320"/>
        <color rgb="FFFF0000"/>
        <sz val="10.0"/>
      </rPr>
      <t xml:space="preserve">       -&gt; CCTV 화각 GIS 표현 검토 필요(고정카메라만 가능)</t>
    </r>
    <r>
      <rPr>
        <rFont val="-윤고딕320"/>
        <color rgb="FF000000"/>
        <sz val="10.0"/>
      </rPr>
      <t xml:space="preserve">
    - 객체인식(철새) 이벤트 발생 위치 표출
</t>
    </r>
    <r>
      <rPr>
        <rFont val="-윤고딕320"/>
        <color rgb="FFFF0000"/>
        <sz val="10.0"/>
      </rPr>
      <t xml:space="preserve">       -&gt; 객체인식 이벤트 발생 시 위,경도 데이터 전송 필요
       -&gt; 객체인식 이벤트 발생 시 위,경도 데이터 전송 필요  
</t>
    </r>
    <r>
      <rPr>
        <rFont val="-윤고딕320"/>
        <color rgb="FF000000"/>
        <sz val="10.0"/>
      </rPr>
      <t xml:space="preserve">    - 이벤트 발생 현황 정보 제공(TEXT데이터)</t>
    </r>
  </si>
  <si>
    <r>
      <rPr>
        <rFont val="-윤고딕320"/>
        <color rgb="FF000000"/>
        <sz val="10.0"/>
      </rPr>
      <t xml:space="preserve">2. 생태관련 메타버스 교육컨텐츠
    - 메타버스 교육컨텐츠 위치 표출
</t>
    </r>
    <r>
      <rPr>
        <rFont val="-윤고딕320"/>
        <color rgb="FFFF0000"/>
        <sz val="10.0"/>
      </rPr>
      <t xml:space="preserve">       -&gt; 설치위치 GIS 위,경도 데이터 전송 필요
</t>
    </r>
    <r>
      <rPr>
        <rFont val="-윤고딕320"/>
        <color rgb="FF000000"/>
        <sz val="10.0"/>
      </rPr>
      <t xml:space="preserve">    - 메타버스 교육컨텐츠 실시간 이용자수 표출
</t>
    </r>
    <r>
      <rPr>
        <rFont val="-윤고딕320"/>
        <color rgb="FFFF0000"/>
        <sz val="10.0"/>
      </rPr>
      <t xml:space="preserve">       -&gt; 연령, 성별, 거주지역 구분 가능 체크필요</t>
    </r>
    <r>
      <rPr>
        <rFont val="-윤고딕320"/>
        <color rgb="FF000000"/>
        <sz val="10.0"/>
      </rPr>
      <t xml:space="preserve">
    - 메타버스 교육컨텐츠 이용자 현황 정보 제공(TEXT데이터)</t>
    </r>
  </si>
  <si>
    <t>조회/관리</t>
  </si>
  <si>
    <t>시설물 정보 조회/관리</t>
  </si>
  <si>
    <t>통계</t>
  </si>
  <si>
    <t>통계 데이터 제공(TEXT, EXCEL)</t>
  </si>
  <si>
    <r>
      <rPr>
        <rFont val="-윤고딕320"/>
        <color rgb="FF000000"/>
        <sz val="10.0"/>
      </rPr>
      <t xml:space="preserve">1. 생태관련 메타버스 교육컨텐츠 
    - 컨텐츠 이용현황
        -&gt; 컨텐츠별로 방문자가 몇번 사용하였는지
    - 컨텐츠별 이용시간
        -&gt; 컨텐츠별로 사용자가 몇분동안 사용을 하였는지
</t>
    </r>
    <r>
      <rPr>
        <rFont val="-윤고딕320"/>
        <color rgb="FFFF0000"/>
        <sz val="10.0"/>
      </rPr>
      <t xml:space="preserve">        -&gt; 데이터수가 얼마나 많은지 검토 필요</t>
    </r>
    <r>
      <rPr>
        <rFont val="-윤고딕320"/>
        <color rgb="FF000000"/>
        <sz val="10.0"/>
      </rPr>
      <t xml:space="preserve">
    - 사용자별 이용현황
</t>
    </r>
    <r>
      <rPr>
        <rFont val="-윤고딕320"/>
        <color rgb="FFFF0000"/>
        <sz val="10.0"/>
      </rPr>
      <t xml:space="preserve">        -&gt; 사용자 정보 제공 가능한지 검토필요</t>
    </r>
  </si>
  <si>
    <r>
      <rPr>
        <rFont val="-윤고딕320"/>
        <color rgb="FF000000"/>
        <sz val="10.0"/>
      </rPr>
      <t xml:space="preserve">2. 지능형 객체인식 CCTV
    - 이벤트 발생 현황 통계
</t>
    </r>
    <r>
      <rPr>
        <rFont val="-윤고딕320"/>
        <color rgb="FFFF0000"/>
        <sz val="10.0"/>
      </rPr>
      <t xml:space="preserve">        -&gt; 철새 종류별 이벤트 발생현황 제공가능한지 검토필요
        -&gt; 철새 발견 건수별 이벤트 발생현황 제공가능한지 검토필요</t>
    </r>
  </si>
  <si>
    <r>
      <rPr>
        <rFont val="-윤고딕320"/>
        <color rgb="FF000000"/>
        <sz val="10.0"/>
      </rPr>
      <t xml:space="preserve">3. 시민포털
    - 시민포털 가입자 현황 통계
</t>
    </r>
    <r>
      <rPr>
        <rFont val="-윤고딕320"/>
        <color rgb="FFFF0000"/>
        <sz val="10.0"/>
      </rPr>
      <t xml:space="preserve">        -&gt; 연령, 성별, 거주지역 구분 가능 체크필요</t>
    </r>
    <r>
      <rPr>
        <rFont val="-윤고딕320"/>
        <color rgb="FF000000"/>
        <sz val="10.0"/>
      </rPr>
      <t xml:space="preserve">
    - 사용자 누적접속현황 통계</t>
    </r>
  </si>
  <si>
    <t>환경설정</t>
  </si>
  <si>
    <t>사용자관리, 권한관리 등</t>
  </si>
  <si>
    <t>영상분석</t>
  </si>
  <si>
    <t>이벤트 영상 표출</t>
  </si>
  <si>
    <t>1. 이벤트 발생 실시간 영상 표출
2. 이벤트에 대한 다 채널 실시간 영상 표출</t>
  </si>
  <si>
    <t>이벤트 정보 표출</t>
  </si>
  <si>
    <t>1. 발생된 이벤트에 대한 정보 표출</t>
  </si>
  <si>
    <t>로그</t>
  </si>
  <si>
    <t>이벤트 로그 검색</t>
  </si>
  <si>
    <t>1. 발생된 이벤트에 대한 로그 검색</t>
  </si>
  <si>
    <t>시스템 운영 로그 검색</t>
  </si>
  <si>
    <t>1. 시스템 운영상 발생한 로그 검색</t>
  </si>
  <si>
    <t>분석 조건 관리</t>
  </si>
  <si>
    <t>영상 분석 조건 설정</t>
  </si>
  <si>
    <t>1. 영상에서 분석된 메타데이터에 대한 조건 적용
 - 검지된 객체 종류에 대한 정보
 - 검지된 객체 위치에 대한 정보
 - 객체 검지 스케줄에 대한 정보</t>
  </si>
  <si>
    <t>환경 설정</t>
  </si>
  <si>
    <t>표출 설정</t>
  </si>
  <si>
    <t>1. 이벤트 영상 표출 채널수
2. 이벤트 영상 표출 시간 설정</t>
  </si>
  <si>
    <t>운영 관리</t>
  </si>
  <si>
    <t>운영자 관리</t>
  </si>
  <si>
    <t>1. 운영자에 대한 정보
 - 운영자 정보 추가/수정/삭제</t>
  </si>
  <si>
    <t>1. 해당 운영자 로그인</t>
  </si>
  <si>
    <t>영상 관리</t>
  </si>
  <si>
    <t>영상 데이터 정보</t>
  </si>
  <si>
    <t>1. 영상 분석 및 표출에 사용될 영상 데이터 정보 설정
2. 영상 데이터에 대한 상태 정보
 - 온/오프라인 상태</t>
  </si>
  <si>
    <t>영상 분석</t>
  </si>
  <si>
    <t>영상 입력</t>
  </si>
  <si>
    <t>영상 데이터 수신</t>
  </si>
  <si>
    <t>1. 실시간 영상 데이터 수신
 - 표준 RTSP 스트림 데이터 수신</t>
  </si>
  <si>
    <t>메타 데이터</t>
  </si>
  <si>
    <t>메타데이터 추출</t>
  </si>
  <si>
    <t>1. 영상 분석이후 메타데이터 추출
 - 객체 종류 
 - 객체 위치
 - 객체 검지 시간</t>
  </si>
  <si>
    <t>딥러닝 학습</t>
  </si>
  <si>
    <t>데이터 학습</t>
  </si>
  <si>
    <t>학습용 이미지 확보</t>
  </si>
  <si>
    <t>1. 학습 이미지 확보
 - 영상에서 객체의 학습용 이미지 추출</t>
  </si>
  <si>
    <t>학습용 이미지 적용</t>
  </si>
  <si>
    <t>1. 확보된 학습용 이미지 적용</t>
  </si>
  <si>
    <t>이벤트 선별</t>
  </si>
  <si>
    <t>조건 적용</t>
  </si>
  <si>
    <t>메타데이터 수신</t>
  </si>
  <si>
    <t>1. 메타데이터 수신
 - 객체 종류, 위치, 시간에 대한 정보</t>
  </si>
  <si>
    <t>1. 조건 정보 적용
 - 검지 객체 종류, 위치, 스케줄에 대한 설정 정보</t>
  </si>
  <si>
    <t>이벤트 연동</t>
  </si>
  <si>
    <t>이벤트 정보 제공</t>
  </si>
  <si>
    <t>1. 이벤트 정보 연계
 - 검지 객체 종류, 발생 시간에 대한 정보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</si>
</sst>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0.0%"/>
    <numFmt numFmtId="166" formatCode="dd"/>
  </numFmts>
  <fonts count="31">
    <font>
      <sz val="11.0"/>
      <color rgb="FF000000"/>
      <name val="Calibri"/>
      <scheme val="minor"/>
    </font>
    <font>
      <color theme="1"/>
      <name val="Arial"/>
    </font>
    <font>
      <b/>
      <sz val="30.0"/>
      <color rgb="FF262626"/>
      <name val="Roboto"/>
    </font>
    <font>
      <b/>
      <sz val="11.0"/>
      <color rgb="FF262626"/>
      <name val="Malgun Gothic"/>
    </font>
    <font>
      <b/>
      <sz val="11.0"/>
      <color rgb="FF262626"/>
      <name val="Arial"/>
    </font>
    <font>
      <b/>
      <sz val="11.0"/>
      <color rgb="FF0000FF"/>
      <name val="Malgun Gothic"/>
    </font>
    <font>
      <b/>
      <color rgb="FFFFFFFF"/>
      <name val="Arial"/>
    </font>
    <font/>
    <font>
      <b/>
      <color rgb="FFFFFFFF"/>
      <name val="Malgun Gothic"/>
    </font>
    <font>
      <sz val="11.0"/>
      <color rgb="FFFFFFFF"/>
      <name val="Arial"/>
    </font>
    <font>
      <b/>
      <sz val="11.0"/>
      <color rgb="FF434343"/>
      <name val="Arial"/>
    </font>
    <font>
      <b/>
      <color theme="1"/>
      <name val="Arial"/>
    </font>
    <font>
      <b/>
      <sz val="9.0"/>
      <color rgb="FF0000FF"/>
      <name val="Malgun Gothic"/>
    </font>
    <font>
      <sz val="9.0"/>
      <color rgb="FF262626"/>
      <name val="Arial"/>
    </font>
    <font>
      <sz val="11.0"/>
      <color rgb="FFD9D9D9"/>
      <name val="Arial"/>
    </font>
    <font>
      <b/>
      <color rgb="FF0000FF"/>
      <name val="Arial"/>
    </font>
    <font>
      <b/>
      <color rgb="FF262626"/>
      <name val="Arial"/>
    </font>
    <font>
      <color rgb="FF262626"/>
      <name val="Arial"/>
    </font>
    <font>
      <color rgb="FF434343"/>
      <name val="Arial"/>
    </font>
    <font>
      <b/>
      <color rgb="FF434343"/>
      <name val="Arial"/>
    </font>
    <font>
      <b/>
      <sz val="11.0"/>
      <color rgb="FFD9D9D9"/>
      <name val="Arial"/>
    </font>
    <font>
      <b/>
      <sz val="11.0"/>
      <color rgb="FFFFFFFF"/>
      <name val="Malgun Gothic"/>
    </font>
    <font>
      <color theme="1"/>
      <name val="Calibri"/>
      <scheme val="minor"/>
    </font>
    <font>
      <sz val="18.0"/>
      <color rgb="FF018E9F"/>
      <name val="-윤고딕340"/>
    </font>
    <font>
      <sz val="10.0"/>
      <color rgb="FF000000"/>
      <name val="-윤고딕320"/>
    </font>
    <font>
      <sz val="11.0"/>
      <color rgb="FF000000"/>
      <name val="Malgun Gothic"/>
    </font>
    <font>
      <sz val="11.0"/>
      <color rgb="FF018E9F"/>
      <name val="Malgun Gothic"/>
    </font>
    <font>
      <sz val="10.0"/>
      <color rgb="FF000000"/>
      <name val="Malgun Gothic"/>
    </font>
    <font>
      <sz val="11.0"/>
      <color rgb="FF000000"/>
      <name val="-윤고딕320"/>
    </font>
    <font>
      <sz val="10.0"/>
      <color rgb="FFFF0000"/>
      <name val="-윤고딕320"/>
    </font>
    <font>
      <sz val="10.0"/>
      <color rgb="FF0070C0"/>
      <name val="-윤고딕320"/>
    </font>
  </fonts>
  <fills count="2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6D9EEB"/>
        <bgColor rgb="FF6D9EEB"/>
      </patternFill>
    </fill>
    <fill>
      <patternFill patternType="solid">
        <fgColor rgb="FF3C78D8"/>
        <bgColor rgb="FF3C78D8"/>
      </patternFill>
    </fill>
    <fill>
      <patternFill patternType="solid">
        <fgColor rgb="FF404040"/>
        <bgColor rgb="FF404040"/>
      </patternFill>
    </fill>
    <fill>
      <patternFill patternType="solid">
        <fgColor rgb="FF434343"/>
        <bgColor rgb="FF434343"/>
      </patternFill>
    </fill>
    <fill>
      <patternFill patternType="solid">
        <fgColor rgb="FF0000FF"/>
        <bgColor rgb="FF0000FF"/>
      </patternFill>
    </fill>
    <fill>
      <patternFill patternType="solid">
        <fgColor rgb="FF4A86E8"/>
        <bgColor rgb="FF4A86E8"/>
      </patternFill>
    </fill>
    <fill>
      <patternFill patternType="solid">
        <fgColor rgb="FFEFEFEF"/>
        <bgColor rgb="FFEFEFEF"/>
      </patternFill>
    </fill>
    <fill>
      <patternFill patternType="solid">
        <fgColor rgb="FF999999"/>
        <bgColor rgb="FF999999"/>
      </patternFill>
    </fill>
    <fill>
      <patternFill patternType="solid">
        <fgColor rgb="FF00FFFF"/>
        <bgColor rgb="FF00FFFF"/>
      </patternFill>
    </fill>
    <fill>
      <patternFill patternType="solid">
        <fgColor rgb="FFF3F3F3"/>
        <bgColor rgb="FFF3F3F3"/>
      </patternFill>
    </fill>
    <fill>
      <patternFill patternType="solid">
        <fgColor rgb="FFF8F8F8"/>
        <bgColor rgb="FFF8F8F8"/>
      </patternFill>
    </fill>
    <fill>
      <patternFill patternType="solid">
        <fgColor rgb="FF65F62D"/>
        <bgColor rgb="FF65F62D"/>
      </patternFill>
    </fill>
    <fill>
      <patternFill patternType="solid">
        <fgColor rgb="FFB2FB96"/>
        <bgColor rgb="FFB2FB96"/>
      </patternFill>
    </fill>
    <fill>
      <patternFill patternType="solid">
        <fgColor rgb="FFE06666"/>
        <bgColor rgb="FFE06666"/>
      </patternFill>
    </fill>
    <fill>
      <patternFill patternType="solid">
        <fgColor rgb="FF87F85B"/>
        <bgColor rgb="FF87F85B"/>
      </patternFill>
    </fill>
    <fill>
      <patternFill patternType="solid">
        <fgColor rgb="FF44F300"/>
        <bgColor rgb="FF44F300"/>
      </patternFill>
    </fill>
    <fill>
      <patternFill patternType="solid">
        <fgColor rgb="FF25FF25"/>
        <bgColor rgb="FF25FF25"/>
      </patternFill>
    </fill>
    <fill>
      <patternFill patternType="solid">
        <fgColor rgb="FFA5FA83"/>
        <bgColor rgb="FFA5FA83"/>
      </patternFill>
    </fill>
    <fill>
      <patternFill patternType="solid">
        <fgColor rgb="FFF9E3E3"/>
        <bgColor rgb="FFF9E3E3"/>
      </patternFill>
    </fill>
    <fill>
      <patternFill patternType="solid">
        <fgColor rgb="FF666666"/>
        <bgColor rgb="FF666666"/>
      </patternFill>
    </fill>
    <fill>
      <patternFill patternType="solid">
        <fgColor rgb="FFA3D7DD"/>
        <bgColor rgb="FFA3D7DD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</fills>
  <borders count="98">
    <border/>
    <border>
      <right style="thin">
        <color rgb="FFFFFFFF"/>
      </right>
    </border>
    <border>
      <left style="thin">
        <color rgb="FFFFFFFF"/>
      </left>
      <right style="thin">
        <color rgb="FFFFFFFF"/>
      </right>
    </border>
    <border>
      <left style="thin">
        <color rgb="FFFFFFFF"/>
      </lef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595959"/>
      </right>
      <top style="thin">
        <color rgb="FF000000"/>
      </top>
    </border>
    <border>
      <left style="thin">
        <color rgb="FF595959"/>
      </left>
      <right style="thin">
        <color rgb="FF595959"/>
      </right>
      <top style="thin">
        <color rgb="FF000000"/>
      </top>
    </border>
    <border>
      <left style="thin">
        <color rgb="FF595959"/>
      </left>
      <top style="thin">
        <color rgb="FF000000"/>
      </top>
    </border>
    <border>
      <left style="thin">
        <color rgb="FF595959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595959"/>
      </right>
    </border>
    <border>
      <left style="thin">
        <color rgb="FF595959"/>
      </left>
      <right style="thin">
        <color rgb="FF595959"/>
      </right>
    </border>
    <border>
      <left style="thin">
        <color rgb="FF595959"/>
      </left>
      <right style="thin">
        <color rgb="FF595959"/>
      </right>
      <bottom style="thin">
        <color rgb="FF595959"/>
      </bottom>
    </border>
    <border>
      <left style="thin">
        <color rgb="FF595959"/>
      </left>
      <bottom style="thin">
        <color rgb="FF595959"/>
      </bottom>
    </border>
    <border>
      <left style="thin">
        <color rgb="FF595959"/>
      </left>
      <right style="thin">
        <color rgb="FF000000"/>
      </right>
      <bottom style="thin">
        <color rgb="FF595959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595959"/>
      </right>
      <bottom style="thin">
        <color rgb="FF000000"/>
      </bottom>
    </border>
    <border>
      <left style="thin">
        <color rgb="FF595959"/>
      </left>
      <right style="thin">
        <color rgb="FF595959"/>
      </right>
      <bottom style="thin">
        <color rgb="FF000000"/>
      </bottom>
    </border>
    <border>
      <left style="thin">
        <color rgb="FF595959"/>
      </left>
      <right style="thin">
        <color rgb="FF000000"/>
      </right>
    </border>
    <border>
      <right style="thin">
        <color rgb="FFD9D9D9"/>
      </right>
      <top style="thin">
        <color rgb="FFCCCCCC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EFEFEF"/>
      </bottom>
    </border>
    <border>
      <left style="thin">
        <color rgb="FF000000"/>
      </left>
      <right style="thin">
        <color rgb="FFF8F8F8"/>
      </right>
      <top style="thin">
        <color rgb="FF000000"/>
      </top>
      <bottom style="thin">
        <color rgb="FFF8F8F8"/>
      </bottom>
    </border>
    <border>
      <left style="thin">
        <color rgb="FFF8F8F8"/>
      </left>
      <right style="thin">
        <color rgb="FF000000"/>
      </right>
      <top style="thin">
        <color rgb="FF000000"/>
      </top>
      <bottom style="thin">
        <color rgb="FFF8F8F8"/>
      </bottom>
    </border>
    <border>
      <right style="thin">
        <color rgb="FF999999"/>
      </right>
      <top style="thin">
        <color rgb="FF000000"/>
      </top>
      <bottom style="thin">
        <color rgb="FFD9D9D9"/>
      </bottom>
    </border>
    <border>
      <left style="thin">
        <color rgb="FF999999"/>
      </left>
      <right style="thin">
        <color rgb="FF999999"/>
      </right>
      <top style="thin">
        <color rgb="FF000000"/>
      </top>
      <bottom style="thin">
        <color rgb="FFD9D9D9"/>
      </bottom>
    </border>
    <border>
      <left style="thin">
        <color rgb="FF999999"/>
      </left>
      <right style="thin">
        <color rgb="FF000000"/>
      </right>
      <top style="thin">
        <color rgb="FF000000"/>
      </top>
      <bottom style="thin">
        <color rgb="FFD9D9D9"/>
      </bottom>
    </border>
    <border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D9D9D9"/>
      </left>
      <right style="thin">
        <color rgb="FFD9D9D9"/>
      </right>
      <bottom style="thin">
        <color rgb="FFD9D9D9"/>
      </bottom>
    </border>
    <border>
      <right style="thin">
        <color rgb="FFD9D9D9"/>
      </right>
      <bottom style="thin">
        <color rgb="FFD9D9D9"/>
      </bottom>
    </border>
    <border>
      <left style="thin">
        <color rgb="FFD9D9D9"/>
      </left>
      <right style="thin">
        <color rgb="FF999999"/>
      </right>
      <bottom style="thin">
        <color rgb="FFD9D9D9"/>
      </bottom>
    </border>
    <border>
      <left style="thin">
        <color rgb="FF000000"/>
      </left>
      <top style="thin">
        <color rgb="FFEFEFEF"/>
      </top>
      <bottom style="thin">
        <color rgb="FFEFEFEF"/>
      </bottom>
    </border>
    <border>
      <left style="thin">
        <color rgb="FF000000"/>
      </left>
      <right style="thin">
        <color rgb="FFF8F8F8"/>
      </right>
      <top style="thin">
        <color rgb="FFF8F8F8"/>
      </top>
      <bottom style="thin">
        <color rgb="FFF8F8F8"/>
      </bottom>
    </border>
    <border>
      <left style="thin">
        <color rgb="FFF8F8F8"/>
      </left>
      <right style="thin">
        <color rgb="FF000000"/>
      </right>
      <top style="thin">
        <color rgb="FFF8F8F8"/>
      </top>
      <bottom style="thin">
        <color rgb="FFF8F8F8"/>
      </bottom>
    </border>
    <border>
      <right style="thin">
        <color rgb="FF999999"/>
      </right>
      <bottom style="thin">
        <color rgb="FFD9D9D9"/>
      </bottom>
    </border>
    <border>
      <left style="thin">
        <color rgb="FF999999"/>
      </left>
      <right style="thin">
        <color rgb="FF999999"/>
      </right>
      <bottom style="thin">
        <color rgb="FFD9D9D9"/>
      </bottom>
    </border>
    <border>
      <left style="thin">
        <color rgb="FF999999"/>
      </left>
      <right style="thin">
        <color rgb="FF999999"/>
      </right>
      <top style="thin">
        <color rgb="FFD9D9D9"/>
      </top>
      <bottom style="thin">
        <color rgb="FFD9D9D9"/>
      </bottom>
    </border>
    <border>
      <left style="thin">
        <color rgb="FF999999"/>
      </left>
      <right style="thin">
        <color rgb="FF000000"/>
      </right>
      <bottom style="thin">
        <color rgb="FFD9D9D9"/>
      </bottom>
    </border>
    <border>
      <bottom style="thin">
        <color rgb="FF666666"/>
      </bottom>
    </border>
    <border>
      <left style="thin">
        <color rgb="FF000000"/>
      </left>
      <top style="thin">
        <color rgb="FFEFEFEF"/>
      </top>
      <bottom style="thin">
        <color rgb="FF000000"/>
      </bottom>
    </border>
    <border>
      <left style="thin">
        <color rgb="FF000000"/>
      </left>
      <right style="thin">
        <color rgb="FFF8F8F8"/>
      </right>
      <top style="thin">
        <color rgb="FFF8F8F8"/>
      </top>
      <bottom style="thin">
        <color rgb="FF000000"/>
      </bottom>
    </border>
    <border>
      <left style="thin">
        <color rgb="FFF8F8F8"/>
      </left>
      <right style="thin">
        <color rgb="FF000000"/>
      </right>
      <top style="thin">
        <color rgb="FFF8F8F8"/>
      </top>
      <bottom style="thin">
        <color rgb="FF000000"/>
      </bottom>
    </border>
    <border>
      <right style="thin">
        <color rgb="FF999999"/>
      </right>
      <bottom style="thin">
        <color rgb="FF000000"/>
      </bottom>
    </border>
    <border>
      <left style="thin">
        <color rgb="FF999999"/>
      </left>
      <right style="thin">
        <color rgb="FF999999"/>
      </right>
      <top style="thin">
        <color rgb="FFD9D9D9"/>
      </top>
      <bottom style="thin">
        <color rgb="FF000000"/>
      </bottom>
    </border>
    <border>
      <left style="thin">
        <color rgb="FF999999"/>
      </left>
      <right style="thin">
        <color rgb="FF999999"/>
      </right>
      <bottom style="thin">
        <color rgb="FF000000"/>
      </bottom>
    </border>
    <border>
      <left style="thin">
        <color rgb="FF999999"/>
      </left>
      <right style="thin">
        <color rgb="FF000000"/>
      </right>
      <bottom style="thin">
        <color rgb="FF000000"/>
      </bottom>
    </border>
    <border>
      <right style="thin">
        <color rgb="FFD9D9D9"/>
      </right>
      <bottom style="thin">
        <color rgb="FF000000"/>
      </bottom>
    </border>
    <border>
      <right style="thin">
        <color rgb="FFD9D9D9"/>
      </right>
      <top style="thin">
        <color rgb="FFD9D9D9"/>
      </top>
      <bottom style="thin">
        <color rgb="FF000000"/>
      </bottom>
    </border>
    <border>
      <right style="thin">
        <color rgb="FF999999"/>
      </right>
      <top style="thin">
        <color rgb="FFD9D9D9"/>
      </top>
      <bottom style="thin">
        <color rgb="FF000000"/>
      </bottom>
    </border>
    <border>
      <top style="thin">
        <color rgb="FF666666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EFEFEF"/>
      </bottom>
    </border>
    <border>
      <right style="thin">
        <color rgb="FFF8F8F8"/>
      </right>
      <bottom style="thin">
        <color rgb="FFF8F8F8"/>
      </bottom>
    </border>
    <border>
      <left style="thin">
        <color rgb="FFF8F8F8"/>
      </left>
      <right style="thin">
        <color rgb="FF999999"/>
      </right>
      <bottom style="thin">
        <color rgb="FFF8F8F8"/>
      </bottom>
    </border>
    <border>
      <left style="thin">
        <color rgb="FF000000"/>
      </left>
      <right style="thin">
        <color rgb="FF000000"/>
      </right>
      <top style="thin">
        <color rgb="FFEFEFEF"/>
      </top>
      <bottom style="thin">
        <color rgb="FFEFEFEF"/>
      </bottom>
    </border>
    <border>
      <right style="thin">
        <color rgb="FFF8F8F8"/>
      </right>
      <top style="thin">
        <color rgb="FFF8F8F8"/>
      </top>
      <bottom style="thin">
        <color rgb="FFF8F8F8"/>
      </bottom>
    </border>
    <border>
      <left style="thin">
        <color rgb="FFF8F8F8"/>
      </left>
      <right style="thin">
        <color rgb="FF999999"/>
      </right>
      <top style="thin">
        <color rgb="FFF8F8F8"/>
      </top>
      <bottom style="thin">
        <color rgb="FFF8F8F8"/>
      </bottom>
    </border>
    <border>
      <right style="thin">
        <color rgb="FF999999"/>
      </right>
      <top style="thin">
        <color rgb="FFD9D9D9"/>
      </top>
      <bottom style="thin">
        <color rgb="FFD9D9D9"/>
      </bottom>
    </border>
    <border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000000"/>
      </left>
      <right style="thin">
        <color rgb="FF000000"/>
      </right>
      <top style="thin">
        <color rgb="FFEFEFEF"/>
      </top>
      <bottom style="thin">
        <color rgb="FF000000"/>
      </bottom>
    </border>
    <border>
      <right style="thin">
        <color rgb="FFF8F8F8"/>
      </right>
      <top style="thin">
        <color rgb="FFF8F8F8"/>
      </top>
      <bottom style="thin">
        <color rgb="FF000000"/>
      </bottom>
    </border>
    <border>
      <left style="thin">
        <color rgb="FFF8F8F8"/>
      </left>
      <right style="thin">
        <color rgb="FF999999"/>
      </right>
      <top style="thin">
        <color rgb="FFF8F8F8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F8F8F8"/>
      </bottom>
    </border>
    <border>
      <left style="thin">
        <color rgb="FF000000"/>
      </left>
      <right style="thin">
        <color rgb="FF999999"/>
      </right>
      <top style="thin">
        <color rgb="FF000000"/>
      </top>
      <bottom style="thin">
        <color rgb="FFF8F8F8"/>
      </bottom>
    </border>
    <border>
      <right style="thin">
        <color rgb="FF000000"/>
      </right>
      <top style="thin">
        <color rgb="FFF8F8F8"/>
      </top>
      <bottom style="thin">
        <color rgb="FFF8F8F8"/>
      </bottom>
    </border>
    <border>
      <left style="thin">
        <color rgb="FF000000"/>
      </left>
      <right style="thin">
        <color rgb="FF999999"/>
      </right>
      <top style="thin">
        <color rgb="FFF8F8F8"/>
      </top>
      <bottom style="thin">
        <color rgb="FFF8F8F8"/>
      </bottom>
    </border>
    <border>
      <right style="thin">
        <color rgb="FF999999"/>
      </right>
      <top style="thin">
        <color rgb="FFD9D9D9"/>
      </top>
    </border>
    <border>
      <right style="thin">
        <color rgb="FFD9D9D9"/>
      </right>
      <top style="thin">
        <color rgb="FFD9D9D9"/>
      </top>
    </border>
    <border>
      <left style="thin">
        <color rgb="FF000000"/>
      </left>
      <right style="thin">
        <color rgb="FF999999"/>
      </right>
      <top style="thin">
        <color rgb="FFF8F8F8"/>
      </top>
      <bottom style="thin">
        <color rgb="FF000000"/>
      </bottom>
    </border>
    <border>
      <right style="thin">
        <color rgb="FF999999"/>
      </right>
    </border>
    <border>
      <left style="thin">
        <color rgb="FF999999"/>
      </left>
      <right style="thin">
        <color rgb="FF999999"/>
      </right>
    </border>
    <border>
      <right style="thin">
        <color rgb="FFD9D9D9"/>
      </right>
    </border>
    <border>
      <right style="thin">
        <color rgb="FF999999"/>
      </right>
      <bottom style="thin">
        <color rgb="FFF8F8F8"/>
      </bottom>
    </border>
    <border>
      <right style="thin">
        <color rgb="FF999999"/>
      </right>
      <top style="thin">
        <color rgb="FFF8F8F8"/>
      </top>
      <bottom style="thin">
        <color rgb="FFF8F8F8"/>
      </bottom>
    </border>
    <border>
      <right style="thin">
        <color rgb="FF000000"/>
      </right>
      <top style="thin">
        <color rgb="FFF8F8F8"/>
      </top>
      <bottom style="thin">
        <color rgb="FF000000"/>
      </bottom>
    </border>
    <border>
      <right style="thin">
        <color rgb="FF999999"/>
      </right>
      <top style="thin">
        <color rgb="FFF8F8F8"/>
      </top>
      <bottom style="thin">
        <color rgb="FF000000"/>
      </bottom>
    </border>
    <border>
      <right style="thin">
        <color rgb="FFF8F8F8"/>
      </right>
      <top style="thin">
        <color rgb="FF000000"/>
      </top>
      <bottom style="thin">
        <color rgb="FFF8F8F8"/>
      </bottom>
    </border>
    <border>
      <left style="thin">
        <color rgb="FFF8F8F8"/>
      </left>
      <right style="thin">
        <color rgb="FF999999"/>
      </right>
      <top style="thin">
        <color rgb="FF000000"/>
      </top>
      <bottom style="thin">
        <color rgb="FFF8F8F8"/>
      </bottom>
    </border>
    <border>
      <left style="thin">
        <color rgb="FF999999"/>
      </left>
      <bottom style="thin">
        <color rgb="FFD9D9D9"/>
      </bottom>
    </border>
    <border>
      <left style="thin">
        <color rgb="FF999999"/>
      </left>
      <right style="thin">
        <color rgb="FF999999"/>
      </right>
      <top style="thin">
        <color rgb="FFD9D9D9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65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readingOrder="0" vertical="bottom"/>
    </xf>
    <xf borderId="0" fillId="2" fontId="1" numFmtId="0" xfId="0" applyAlignment="1" applyFont="1">
      <alignment vertical="bottom"/>
    </xf>
    <xf borderId="0" fillId="2" fontId="1" numFmtId="0" xfId="0" applyAlignment="1" applyFont="1">
      <alignment horizontal="center" vertical="bottom"/>
    </xf>
    <xf borderId="0" fillId="2" fontId="3" numFmtId="0" xfId="0" applyAlignment="1" applyFont="1">
      <alignment horizontal="right" readingOrder="0" vertical="bottom"/>
    </xf>
    <xf borderId="0" fillId="0" fontId="4" numFmtId="164" xfId="0" applyAlignment="1" applyFont="1" applyNumberFormat="1">
      <alignment horizontal="left" shrinkToFit="0" vertical="bottom" wrapText="0"/>
    </xf>
    <xf borderId="0" fillId="2" fontId="5" numFmtId="0" xfId="0" applyAlignment="1" applyFont="1">
      <alignment horizontal="right" vertical="bottom"/>
    </xf>
    <xf borderId="0" fillId="2" fontId="3" numFmtId="165" xfId="0" applyAlignment="1" applyFont="1" applyNumberFormat="1">
      <alignment horizontal="right" vertical="bottom"/>
    </xf>
    <xf borderId="0" fillId="2" fontId="5" numFmtId="165" xfId="0" applyAlignment="1" applyFont="1" applyNumberFormat="1">
      <alignment vertical="bottom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2" fillId="2" fontId="1" numFmtId="0" xfId="0" applyAlignment="1" applyBorder="1" applyFont="1">
      <alignment vertical="bottom"/>
    </xf>
    <xf borderId="2" fillId="2" fontId="1" numFmtId="0" xfId="0" applyAlignment="1" applyBorder="1" applyFont="1">
      <alignment horizontal="center" vertical="center"/>
    </xf>
    <xf borderId="2" fillId="2" fontId="1" numFmtId="0" xfId="0" applyAlignment="1" applyBorder="1" applyFont="1">
      <alignment vertical="center"/>
    </xf>
    <xf borderId="3" fillId="2" fontId="1" numFmtId="0" xfId="0" applyAlignment="1" applyBorder="1" applyFont="1">
      <alignment vertical="center"/>
    </xf>
    <xf borderId="3" fillId="3" fontId="1" numFmtId="0" xfId="0" applyAlignment="1" applyBorder="1" applyFill="1" applyFont="1">
      <alignment horizontal="center" readingOrder="0" vertical="bottom"/>
    </xf>
    <xf borderId="0" fillId="4" fontId="1" numFmtId="0" xfId="0" applyAlignment="1" applyFill="1" applyFont="1">
      <alignment horizontal="center" readingOrder="0" vertical="bottom"/>
    </xf>
    <xf borderId="0" fillId="5" fontId="1" numFmtId="0" xfId="0" applyAlignment="1" applyFill="1" applyFont="1">
      <alignment horizontal="center" readingOrder="0" vertical="bottom"/>
    </xf>
    <xf borderId="0" fillId="0" fontId="1" numFmtId="0" xfId="0" applyAlignment="1" applyFont="1">
      <alignment vertical="center"/>
    </xf>
    <xf borderId="4" fillId="6" fontId="6" numFmtId="0" xfId="0" applyAlignment="1" applyBorder="1" applyFill="1" applyFont="1">
      <alignment horizontal="center" vertical="center"/>
    </xf>
    <xf borderId="5" fillId="0" fontId="7" numFmtId="0" xfId="0" applyAlignment="1" applyBorder="1" applyFont="1">
      <alignment vertical="center"/>
    </xf>
    <xf borderId="6" fillId="0" fontId="7" numFmtId="0" xfId="0" applyAlignment="1" applyBorder="1" applyFont="1">
      <alignment vertical="center"/>
    </xf>
    <xf borderId="6" fillId="6" fontId="6" numFmtId="0" xfId="0" applyAlignment="1" applyBorder="1" applyFont="1">
      <alignment horizontal="center" vertical="center"/>
    </xf>
    <xf borderId="7" fillId="6" fontId="6" numFmtId="0" xfId="0" applyAlignment="1" applyBorder="1" applyFont="1">
      <alignment horizontal="center" vertical="center"/>
    </xf>
    <xf borderId="7" fillId="7" fontId="8" numFmtId="0" xfId="0" applyAlignment="1" applyBorder="1" applyFill="1" applyFont="1">
      <alignment horizontal="center" vertical="center"/>
    </xf>
    <xf borderId="7" fillId="7" fontId="8" numFmtId="0" xfId="0" applyAlignment="1" applyBorder="1" applyFont="1">
      <alignment horizontal="center" readingOrder="0" vertical="center"/>
    </xf>
    <xf borderId="8" fillId="7" fontId="8" numFmtId="0" xfId="0" applyAlignment="1" applyBorder="1" applyFont="1">
      <alignment horizontal="center" vertical="center"/>
    </xf>
    <xf borderId="9" fillId="7" fontId="8" numFmtId="0" xfId="0" applyAlignment="1" applyBorder="1" applyFont="1">
      <alignment horizontal="center" vertical="center"/>
    </xf>
    <xf borderId="10" fillId="7" fontId="8" numFmtId="0" xfId="0" applyAlignment="1" applyBorder="1" applyFont="1">
      <alignment horizontal="center" vertical="center"/>
    </xf>
    <xf borderId="11" fillId="8" fontId="8" numFmtId="0" xfId="0" applyAlignment="1" applyBorder="1" applyFill="1" applyFont="1">
      <alignment horizontal="center" vertical="center"/>
    </xf>
    <xf borderId="12" fillId="0" fontId="7" numFmtId="0" xfId="0" applyAlignment="1" applyBorder="1" applyFont="1">
      <alignment vertical="center"/>
    </xf>
    <xf borderId="11" fillId="6" fontId="9" numFmtId="0" xfId="0" applyAlignment="1" applyBorder="1" applyFont="1">
      <alignment horizontal="center" vertical="center"/>
    </xf>
    <xf borderId="13" fillId="0" fontId="7" numFmtId="0" xfId="0" applyAlignment="1" applyBorder="1" applyFont="1">
      <alignment vertical="center"/>
    </xf>
    <xf borderId="14" fillId="0" fontId="7" numFmtId="0" xfId="0" applyAlignment="1" applyBorder="1" applyFont="1">
      <alignment vertical="center"/>
    </xf>
    <xf borderId="15" fillId="0" fontId="7" numFmtId="0" xfId="0" applyAlignment="1" applyBorder="1" applyFont="1">
      <alignment vertical="center"/>
    </xf>
    <xf borderId="16" fillId="0" fontId="7" numFmtId="0" xfId="0" applyAlignment="1" applyBorder="1" applyFont="1">
      <alignment vertical="center"/>
    </xf>
    <xf borderId="17" fillId="0" fontId="7" numFmtId="0" xfId="0" applyAlignment="1" applyBorder="1" applyFont="1">
      <alignment vertical="center"/>
    </xf>
    <xf borderId="18" fillId="0" fontId="7" numFmtId="0" xfId="0" applyAlignment="1" applyBorder="1" applyFont="1">
      <alignment vertical="center"/>
    </xf>
    <xf borderId="19" fillId="0" fontId="7" numFmtId="0" xfId="0" applyAlignment="1" applyBorder="1" applyFont="1">
      <alignment vertical="center"/>
    </xf>
    <xf borderId="20" fillId="0" fontId="7" numFmtId="0" xfId="0" applyAlignment="1" applyBorder="1" applyFont="1">
      <alignment vertical="center"/>
    </xf>
    <xf borderId="21" fillId="9" fontId="8" numFmtId="0" xfId="0" applyAlignment="1" applyBorder="1" applyFill="1" applyFont="1">
      <alignment horizontal="center" vertical="center"/>
    </xf>
    <xf borderId="0" fillId="10" fontId="10" numFmtId="0" xfId="0" applyAlignment="1" applyFill="1" applyFont="1">
      <alignment horizontal="center" readingOrder="0" vertical="center"/>
    </xf>
    <xf borderId="0" fillId="0" fontId="10" numFmtId="0" xfId="0" applyAlignment="1" applyFont="1">
      <alignment horizontal="center" readingOrder="0" vertical="center"/>
    </xf>
    <xf borderId="22" fillId="6" fontId="1" numFmtId="0" xfId="0" applyAlignment="1" applyBorder="1" applyFont="1">
      <alignment vertical="center"/>
    </xf>
    <xf borderId="23" fillId="10" fontId="11" numFmtId="0" xfId="0" applyAlignment="1" applyBorder="1" applyFont="1">
      <alignment horizontal="center" vertical="center"/>
    </xf>
    <xf borderId="0" fillId="11" fontId="11" numFmtId="0" xfId="0" applyAlignment="1" applyFill="1" applyFont="1">
      <alignment horizontal="center" vertical="center"/>
    </xf>
    <xf borderId="24" fillId="0" fontId="7" numFmtId="0" xfId="0" applyAlignment="1" applyBorder="1" applyFont="1">
      <alignment vertical="center"/>
    </xf>
    <xf borderId="25" fillId="0" fontId="7" numFmtId="0" xfId="0" applyAlignment="1" applyBorder="1" applyFont="1">
      <alignment vertical="center"/>
    </xf>
    <xf borderId="25" fillId="12" fontId="12" numFmtId="164" xfId="0" applyAlignment="1" applyBorder="1" applyFill="1" applyFont="1" applyNumberFormat="1">
      <alignment horizontal="center" vertical="center"/>
    </xf>
    <xf borderId="25" fillId="12" fontId="12" numFmtId="0" xfId="0" applyAlignment="1" applyBorder="1" applyFont="1">
      <alignment horizontal="center" vertical="center"/>
    </xf>
    <xf borderId="26" fillId="12" fontId="12" numFmtId="165" xfId="0" applyAlignment="1" applyBorder="1" applyFont="1" applyNumberFormat="1">
      <alignment horizontal="center" vertical="center"/>
    </xf>
    <xf borderId="10" fillId="12" fontId="12" numFmtId="165" xfId="0" applyAlignment="1" applyBorder="1" applyFont="1" applyNumberFormat="1">
      <alignment horizontal="center" vertical="center"/>
    </xf>
    <xf borderId="27" fillId="13" fontId="13" numFmtId="166" xfId="0" applyAlignment="1" applyBorder="1" applyFill="1" applyFont="1" applyNumberFormat="1">
      <alignment horizontal="center" readingOrder="0" vertical="center"/>
    </xf>
    <xf borderId="27" fillId="10" fontId="13" numFmtId="166" xfId="0" applyAlignment="1" applyBorder="1" applyFont="1" applyNumberFormat="1">
      <alignment horizontal="center" readingOrder="0" vertical="center"/>
    </xf>
    <xf borderId="0" fillId="7" fontId="14" numFmtId="0" xfId="0" applyAlignment="1" applyFont="1">
      <alignment horizontal="center" vertical="center"/>
    </xf>
    <xf borderId="28" fillId="10" fontId="15" numFmtId="165" xfId="0" applyAlignment="1" applyBorder="1" applyFont="1" applyNumberFormat="1">
      <alignment vertical="center"/>
    </xf>
    <xf borderId="29" fillId="14" fontId="16" numFmtId="0" xfId="0" applyAlignment="1" applyBorder="1" applyFill="1" applyFont="1">
      <alignment vertical="center"/>
    </xf>
    <xf borderId="30" fillId="14" fontId="1" numFmtId="0" xfId="0" applyAlignment="1" applyBorder="1" applyFont="1">
      <alignment vertical="center"/>
    </xf>
    <xf borderId="31" fillId="14" fontId="17" numFmtId="0" xfId="0" applyAlignment="1" applyBorder="1" applyFont="1">
      <alignment readingOrder="0" vertical="center"/>
    </xf>
    <xf borderId="31" fillId="0" fontId="1" numFmtId="0" xfId="0" applyAlignment="1" applyBorder="1" applyFont="1">
      <alignment horizontal="center" readingOrder="0" vertical="center"/>
    </xf>
    <xf borderId="32" fillId="0" fontId="17" numFmtId="164" xfId="0" applyAlignment="1" applyBorder="1" applyFont="1" applyNumberFormat="1">
      <alignment horizontal="center" readingOrder="0" vertical="center"/>
    </xf>
    <xf borderId="32" fillId="0" fontId="17" numFmtId="164" xfId="0" applyAlignment="1" applyBorder="1" applyFont="1" applyNumberFormat="1">
      <alignment horizontal="center" vertical="center"/>
    </xf>
    <xf borderId="32" fillId="0" fontId="17" numFmtId="0" xfId="0" applyAlignment="1" applyBorder="1" applyFont="1">
      <alignment horizontal="center" vertical="center"/>
    </xf>
    <xf borderId="32" fillId="13" fontId="15" numFmtId="0" xfId="0" applyAlignment="1" applyBorder="1" applyFont="1">
      <alignment horizontal="center" vertical="center"/>
    </xf>
    <xf borderId="33" fillId="13" fontId="15" numFmtId="0" xfId="0" applyAlignment="1" applyBorder="1" applyFont="1">
      <alignment horizontal="center" vertical="center"/>
    </xf>
    <xf borderId="34" fillId="15" fontId="18" numFmtId="9" xfId="0" applyAlignment="1" applyBorder="1" applyFill="1" applyFont="1" applyNumberFormat="1">
      <alignment horizontal="center" vertical="center"/>
    </xf>
    <xf borderId="35" fillId="15" fontId="15" numFmtId="9" xfId="0" applyAlignment="1" applyBorder="1" applyFont="1" applyNumberFormat="1">
      <alignment horizontal="center" vertical="center"/>
    </xf>
    <xf borderId="35" fillId="15" fontId="19" numFmtId="9" xfId="0" applyAlignment="1" applyBorder="1" applyFont="1" applyNumberFormat="1">
      <alignment horizontal="center" vertical="center"/>
    </xf>
    <xf borderId="35" fillId="2" fontId="19" numFmtId="9" xfId="0" applyAlignment="1" applyBorder="1" applyFont="1" applyNumberFormat="1">
      <alignment horizontal="center" vertical="center"/>
    </xf>
    <xf borderId="0" fillId="4" fontId="1" numFmtId="0" xfId="0" applyAlignment="1" applyFont="1">
      <alignment readingOrder="0" vertical="bottom"/>
    </xf>
    <xf borderId="36" fillId="3" fontId="1" numFmtId="0" xfId="0" applyAlignment="1" applyBorder="1" applyFont="1">
      <alignment vertical="center"/>
    </xf>
    <xf borderId="36" fillId="2" fontId="1" numFmtId="0" xfId="0" applyAlignment="1" applyBorder="1" applyFont="1">
      <alignment vertical="center"/>
    </xf>
    <xf borderId="37" fillId="2" fontId="1" numFmtId="0" xfId="0" applyAlignment="1" applyBorder="1" applyFont="1">
      <alignment vertical="center"/>
    </xf>
    <xf borderId="38" fillId="2" fontId="1" numFmtId="0" xfId="0" applyAlignment="1" applyBorder="1" applyFont="1">
      <alignment vertical="center"/>
    </xf>
    <xf borderId="0" fillId="7" fontId="1" numFmtId="0" xfId="0" applyAlignment="1" applyFont="1">
      <alignment vertical="center"/>
    </xf>
    <xf borderId="39" fillId="10" fontId="1" numFmtId="165" xfId="0" applyAlignment="1" applyBorder="1" applyFont="1" applyNumberFormat="1">
      <alignment vertical="center"/>
    </xf>
    <xf borderId="40" fillId="14" fontId="1" numFmtId="0" xfId="0" applyAlignment="1" applyBorder="1" applyFont="1">
      <alignment vertical="center"/>
    </xf>
    <xf borderId="41" fillId="14" fontId="1" numFmtId="0" xfId="0" applyAlignment="1" applyBorder="1" applyFont="1">
      <alignment vertical="center"/>
    </xf>
    <xf borderId="42" fillId="14" fontId="17" numFmtId="0" xfId="0" applyAlignment="1" applyBorder="1" applyFont="1">
      <alignment readingOrder="0" vertical="center"/>
    </xf>
    <xf borderId="42" fillId="0" fontId="1" numFmtId="0" xfId="0" applyAlignment="1" applyBorder="1" applyFont="1">
      <alignment horizontal="center" readingOrder="0" vertical="center"/>
    </xf>
    <xf borderId="43" fillId="0" fontId="17" numFmtId="164" xfId="0" applyAlignment="1" applyBorder="1" applyFont="1" applyNumberFormat="1">
      <alignment horizontal="center" readingOrder="0" vertical="center"/>
    </xf>
    <xf borderId="43" fillId="0" fontId="1" numFmtId="164" xfId="0" applyAlignment="1" applyBorder="1" applyFont="1" applyNumberFormat="1">
      <alignment vertical="center"/>
    </xf>
    <xf borderId="44" fillId="0" fontId="17" numFmtId="0" xfId="0" applyAlignment="1" applyBorder="1" applyFont="1">
      <alignment horizontal="center" vertical="center"/>
    </xf>
    <xf borderId="43" fillId="13" fontId="15" numFmtId="0" xfId="0" applyAlignment="1" applyBorder="1" applyFont="1">
      <alignment horizontal="center" vertical="center"/>
    </xf>
    <xf borderId="43" fillId="0" fontId="17" numFmtId="0" xfId="0" applyAlignment="1" applyBorder="1" applyFont="1">
      <alignment horizontal="center" vertical="center"/>
    </xf>
    <xf borderId="45" fillId="13" fontId="15" numFmtId="0" xfId="0" applyAlignment="1" applyBorder="1" applyFont="1">
      <alignment horizontal="center" vertical="center"/>
    </xf>
    <xf borderId="35" fillId="16" fontId="15" numFmtId="9" xfId="0" applyAlignment="1" applyBorder="1" applyFill="1" applyFont="1" applyNumberFormat="1">
      <alignment horizontal="center" vertical="center"/>
    </xf>
    <xf borderId="35" fillId="16" fontId="19" numFmtId="9" xfId="0" applyAlignment="1" applyBorder="1" applyFont="1" applyNumberFormat="1">
      <alignment horizontal="center" vertical="center"/>
    </xf>
    <xf borderId="35" fillId="17" fontId="19" numFmtId="9" xfId="0" applyAlignment="1" applyBorder="1" applyFill="1" applyFont="1" applyNumberFormat="1">
      <alignment horizontal="center" vertical="center"/>
    </xf>
    <xf borderId="37" fillId="3" fontId="1" numFmtId="0" xfId="0" applyAlignment="1" applyBorder="1" applyFont="1">
      <alignment vertical="center"/>
    </xf>
    <xf borderId="42" fillId="2" fontId="1" numFmtId="0" xfId="0" applyAlignment="1" applyBorder="1" applyFont="1">
      <alignment vertical="center"/>
    </xf>
    <xf borderId="46" fillId="7" fontId="1" numFmtId="0" xfId="0" applyAlignment="1" applyBorder="1" applyFont="1">
      <alignment vertical="center"/>
    </xf>
    <xf borderId="47" fillId="10" fontId="1" numFmtId="165" xfId="0" applyAlignment="1" applyBorder="1" applyFont="1" applyNumberFormat="1">
      <alignment vertical="center"/>
    </xf>
    <xf borderId="48" fillId="14" fontId="1" numFmtId="0" xfId="0" applyAlignment="1" applyBorder="1" applyFont="1">
      <alignment vertical="center"/>
    </xf>
    <xf borderId="49" fillId="14" fontId="1" numFmtId="0" xfId="0" applyAlignment="1" applyBorder="1" applyFont="1">
      <alignment vertical="center"/>
    </xf>
    <xf borderId="50" fillId="14" fontId="17" numFmtId="0" xfId="0" applyAlignment="1" applyBorder="1" applyFont="1">
      <alignment readingOrder="0" vertical="center"/>
    </xf>
    <xf borderId="50" fillId="0" fontId="1" numFmtId="0" xfId="0" applyAlignment="1" applyBorder="1" applyFont="1">
      <alignment horizontal="center" readingOrder="0" vertical="center"/>
    </xf>
    <xf borderId="51" fillId="0" fontId="17" numFmtId="164" xfId="0" applyAlignment="1" applyBorder="1" applyFont="1" applyNumberFormat="1">
      <alignment horizontal="center" readingOrder="0" vertical="center"/>
    </xf>
    <xf borderId="51" fillId="0" fontId="17" numFmtId="164" xfId="0" applyAlignment="1" applyBorder="1" applyFont="1" applyNumberFormat="1">
      <alignment horizontal="center" vertical="center"/>
    </xf>
    <xf borderId="51" fillId="0" fontId="17" numFmtId="0" xfId="0" applyAlignment="1" applyBorder="1" applyFont="1">
      <alignment horizontal="center" vertical="center"/>
    </xf>
    <xf borderId="52" fillId="13" fontId="15" numFmtId="0" xfId="0" applyAlignment="1" applyBorder="1" applyFont="1">
      <alignment horizontal="center" vertical="center"/>
    </xf>
    <xf borderId="52" fillId="0" fontId="17" numFmtId="0" xfId="0" applyAlignment="1" applyBorder="1" applyFont="1">
      <alignment horizontal="center" vertical="center"/>
    </xf>
    <xf borderId="53" fillId="13" fontId="15" numFmtId="0" xfId="0" applyAlignment="1" applyBorder="1" applyFont="1">
      <alignment horizontal="center" vertical="center"/>
    </xf>
    <xf borderId="34" fillId="18" fontId="18" numFmtId="9" xfId="0" applyAlignment="1" applyBorder="1" applyFill="1" applyFont="1" applyNumberFormat="1">
      <alignment horizontal="center" vertical="center"/>
    </xf>
    <xf borderId="35" fillId="19" fontId="19" numFmtId="9" xfId="0" applyAlignment="1" applyBorder="1" applyFill="1" applyFont="1" applyNumberFormat="1">
      <alignment horizontal="center" vertical="center"/>
    </xf>
    <xf borderId="35" fillId="20" fontId="19" numFmtId="9" xfId="0" applyAlignment="1" applyBorder="1" applyFill="1" applyFont="1" applyNumberFormat="1">
      <alignment horizontal="center" vertical="center"/>
    </xf>
    <xf borderId="54" fillId="2" fontId="1" numFmtId="0" xfId="0" applyAlignment="1" applyBorder="1" applyFont="1">
      <alignment vertical="center"/>
    </xf>
    <xf borderId="55" fillId="2" fontId="1" numFmtId="0" xfId="0" applyAlignment="1" applyBorder="1" applyFont="1">
      <alignment vertical="center"/>
    </xf>
    <xf borderId="55" fillId="3" fontId="1" numFmtId="0" xfId="0" applyAlignment="1" applyBorder="1" applyFont="1">
      <alignment vertical="center"/>
    </xf>
    <xf borderId="56" fillId="2" fontId="1" numFmtId="0" xfId="0" applyAlignment="1" applyBorder="1" applyFont="1">
      <alignment vertical="center"/>
    </xf>
    <xf borderId="57" fillId="7" fontId="20" numFmtId="0" xfId="0" applyAlignment="1" applyBorder="1" applyFont="1">
      <alignment horizontal="center" vertical="center"/>
    </xf>
    <xf borderId="58" fillId="10" fontId="15" numFmtId="165" xfId="0" applyAlignment="1" applyBorder="1" applyFont="1" applyNumberFormat="1">
      <alignment vertical="center"/>
    </xf>
    <xf borderId="59" fillId="14" fontId="16" numFmtId="0" xfId="0" applyAlignment="1" applyBorder="1" applyFont="1">
      <alignment vertical="center"/>
    </xf>
    <xf borderId="60" fillId="14" fontId="1" numFmtId="0" xfId="0" applyAlignment="1" applyBorder="1" applyFont="1">
      <alignment vertical="center"/>
    </xf>
    <xf borderId="31" fillId="14" fontId="17" numFmtId="0" xfId="0" applyAlignment="1" applyBorder="1" applyFont="1">
      <alignment vertical="center"/>
    </xf>
    <xf borderId="31" fillId="0" fontId="1" numFmtId="0" xfId="0" applyAlignment="1" applyBorder="1" applyFont="1">
      <alignment horizontal="center" vertical="center"/>
    </xf>
    <xf borderId="61" fillId="10" fontId="1" numFmtId="165" xfId="0" applyAlignment="1" applyBorder="1" applyFont="1" applyNumberFormat="1">
      <alignment vertical="center"/>
    </xf>
    <xf borderId="62" fillId="14" fontId="1" numFmtId="0" xfId="0" applyAlignment="1" applyBorder="1" applyFont="1">
      <alignment vertical="center"/>
    </xf>
    <xf borderId="63" fillId="14" fontId="1" numFmtId="0" xfId="0" applyAlignment="1" applyBorder="1" applyFont="1">
      <alignment vertical="center"/>
    </xf>
    <xf borderId="64" fillId="14" fontId="17" numFmtId="0" xfId="0" applyAlignment="1" applyBorder="1" applyFont="1">
      <alignment vertical="center"/>
    </xf>
    <xf borderId="64" fillId="0" fontId="1" numFmtId="0" xfId="0" applyAlignment="1" applyBorder="1" applyFont="1">
      <alignment horizontal="center" vertical="center"/>
    </xf>
    <xf borderId="44" fillId="0" fontId="17" numFmtId="164" xfId="0" applyAlignment="1" applyBorder="1" applyFont="1" applyNumberFormat="1">
      <alignment horizontal="center" vertical="center"/>
    </xf>
    <xf borderId="34" fillId="16" fontId="18" numFmtId="9" xfId="0" applyAlignment="1" applyBorder="1" applyFont="1" applyNumberFormat="1">
      <alignment horizontal="center" vertical="center"/>
    </xf>
    <xf borderId="65" fillId="2" fontId="1" numFmtId="0" xfId="0" applyAlignment="1" applyBorder="1" applyFont="1">
      <alignment vertical="center"/>
    </xf>
    <xf borderId="64" fillId="2" fontId="1" numFmtId="0" xfId="0" applyAlignment="1" applyBorder="1" applyFont="1">
      <alignment vertical="center"/>
    </xf>
    <xf borderId="44" fillId="0" fontId="1" numFmtId="164" xfId="0" applyAlignment="1" applyBorder="1" applyFont="1" applyNumberFormat="1">
      <alignment vertical="center"/>
    </xf>
    <xf borderId="23" fillId="7" fontId="1" numFmtId="0" xfId="0" applyAlignment="1" applyBorder="1" applyFont="1">
      <alignment vertical="center"/>
    </xf>
    <xf borderId="66" fillId="10" fontId="1" numFmtId="165" xfId="0" applyAlignment="1" applyBorder="1" applyFont="1" applyNumberFormat="1">
      <alignment vertical="center"/>
    </xf>
    <xf borderId="67" fillId="14" fontId="1" numFmtId="0" xfId="0" applyAlignment="1" applyBorder="1" applyFont="1">
      <alignment vertical="center"/>
    </xf>
    <xf borderId="68" fillId="14" fontId="1" numFmtId="0" xfId="0" applyAlignment="1" applyBorder="1" applyFont="1">
      <alignment vertical="center"/>
    </xf>
    <xf borderId="56" fillId="14" fontId="17" numFmtId="0" xfId="0" applyAlignment="1" applyBorder="1" applyFont="1">
      <alignment vertical="center"/>
    </xf>
    <xf borderId="56" fillId="0" fontId="1" numFmtId="0" xfId="0" applyAlignment="1" applyBorder="1" applyFont="1">
      <alignment horizontal="center" vertical="center"/>
    </xf>
    <xf borderId="51" fillId="0" fontId="1" numFmtId="164" xfId="0" applyAlignment="1" applyBorder="1" applyFont="1" applyNumberFormat="1">
      <alignment vertical="center"/>
    </xf>
    <xf borderId="0" fillId="7" fontId="20" numFmtId="0" xfId="0" applyAlignment="1" applyFont="1">
      <alignment horizontal="center" vertical="center"/>
    </xf>
    <xf borderId="69" fillId="14" fontId="16" numFmtId="0" xfId="0" applyAlignment="1" applyBorder="1" applyFont="1">
      <alignment vertical="center"/>
    </xf>
    <xf borderId="70" fillId="14" fontId="16" numFmtId="0" xfId="0" applyAlignment="1" applyBorder="1" applyFont="1">
      <alignment readingOrder="0" vertical="center"/>
    </xf>
    <xf borderId="31" fillId="0" fontId="17" numFmtId="164" xfId="0" applyAlignment="1" applyBorder="1" applyFont="1" applyNumberFormat="1">
      <alignment horizontal="center" vertical="center"/>
    </xf>
    <xf borderId="31" fillId="0" fontId="1" numFmtId="164" xfId="0" applyAlignment="1" applyBorder="1" applyFont="1" applyNumberFormat="1">
      <alignment vertical="center"/>
    </xf>
    <xf borderId="34" fillId="21" fontId="18" numFmtId="9" xfId="0" applyAlignment="1" applyBorder="1" applyFill="1" applyFont="1" applyNumberFormat="1">
      <alignment horizontal="center" vertical="center"/>
    </xf>
    <xf borderId="35" fillId="22" fontId="19" numFmtId="9" xfId="0" applyAlignment="1" applyBorder="1" applyFill="1" applyFont="1" applyNumberFormat="1">
      <alignment horizontal="center" vertical="center"/>
    </xf>
    <xf borderId="71" fillId="14" fontId="1" numFmtId="0" xfId="0" applyAlignment="1" applyBorder="1" applyFont="1">
      <alignment vertical="center"/>
    </xf>
    <xf borderId="72" fillId="14" fontId="1" numFmtId="0" xfId="0" applyAlignment="1" applyBorder="1" applyFont="1">
      <alignment vertical="center"/>
    </xf>
    <xf borderId="73" fillId="14" fontId="17" numFmtId="0" xfId="0" applyAlignment="1" applyBorder="1" applyFont="1">
      <alignment vertical="center"/>
    </xf>
    <xf borderId="73" fillId="0" fontId="1" numFmtId="0" xfId="0" applyAlignment="1" applyBorder="1" applyFont="1">
      <alignment horizontal="center" vertical="center"/>
    </xf>
    <xf borderId="43" fillId="0" fontId="17" numFmtId="164" xfId="0" applyAlignment="1" applyBorder="1" applyFont="1" applyNumberFormat="1">
      <alignment horizontal="center" vertical="center"/>
    </xf>
    <xf borderId="42" fillId="0" fontId="17" numFmtId="164" xfId="0" applyAlignment="1" applyBorder="1" applyFont="1" applyNumberFormat="1">
      <alignment horizontal="center" vertical="center"/>
    </xf>
    <xf borderId="42" fillId="0" fontId="1" numFmtId="164" xfId="0" applyAlignment="1" applyBorder="1" applyFont="1" applyNumberFormat="1">
      <alignment vertical="center"/>
    </xf>
    <xf borderId="34" fillId="16" fontId="17" numFmtId="9" xfId="0" applyAlignment="1" applyBorder="1" applyFont="1" applyNumberFormat="1">
      <alignment horizontal="center" vertical="center"/>
    </xf>
    <xf borderId="74" fillId="2" fontId="1" numFmtId="0" xfId="0" applyAlignment="1" applyBorder="1" applyFont="1">
      <alignment vertical="center"/>
    </xf>
    <xf borderId="73" fillId="2" fontId="1" numFmtId="0" xfId="0" applyAlignment="1" applyBorder="1" applyFont="1">
      <alignment vertical="center"/>
    </xf>
    <xf borderId="75" fillId="14" fontId="1" numFmtId="0" xfId="0" applyAlignment="1" applyBorder="1" applyFont="1">
      <alignment vertical="center"/>
    </xf>
    <xf borderId="52" fillId="0" fontId="17" numFmtId="164" xfId="0" applyAlignment="1" applyBorder="1" applyFont="1" applyNumberFormat="1">
      <alignment horizontal="center" vertical="center"/>
    </xf>
    <xf borderId="50" fillId="0" fontId="17" numFmtId="164" xfId="0" applyAlignment="1" applyBorder="1" applyFont="1" applyNumberFormat="1">
      <alignment horizontal="center" vertical="center"/>
    </xf>
    <xf borderId="50" fillId="0" fontId="1" numFmtId="164" xfId="0" applyAlignment="1" applyBorder="1" applyFont="1" applyNumberFormat="1">
      <alignment vertical="center"/>
    </xf>
    <xf borderId="76" fillId="14" fontId="17" numFmtId="0" xfId="0" applyAlignment="1" applyBorder="1" applyFont="1">
      <alignment vertical="center"/>
    </xf>
    <xf borderId="76" fillId="0" fontId="1" numFmtId="0" xfId="0" applyAlignment="1" applyBorder="1" applyFont="1">
      <alignment horizontal="center" vertical="center"/>
    </xf>
    <xf borderId="77" fillId="0" fontId="17" numFmtId="164" xfId="0" applyAlignment="1" applyBorder="1" applyFont="1" applyNumberFormat="1">
      <alignment horizontal="center" vertical="center"/>
    </xf>
    <xf borderId="76" fillId="0" fontId="17" numFmtId="164" xfId="0" applyAlignment="1" applyBorder="1" applyFont="1" applyNumberFormat="1">
      <alignment horizontal="center" vertical="center"/>
    </xf>
    <xf borderId="76" fillId="0" fontId="1" numFmtId="164" xfId="0" applyAlignment="1" applyBorder="1" applyFont="1" applyNumberFormat="1">
      <alignment vertical="center"/>
    </xf>
    <xf borderId="78" fillId="2" fontId="1" numFmtId="0" xfId="0" applyAlignment="1" applyBorder="1" applyFont="1">
      <alignment vertical="center"/>
    </xf>
    <xf borderId="76" fillId="2" fontId="1" numFmtId="0" xfId="0" applyAlignment="1" applyBorder="1" applyFont="1">
      <alignment vertical="center"/>
    </xf>
    <xf borderId="56" fillId="0" fontId="17" numFmtId="164" xfId="0" applyAlignment="1" applyBorder="1" applyFont="1" applyNumberFormat="1">
      <alignment horizontal="center" vertical="center"/>
    </xf>
    <xf borderId="56" fillId="0" fontId="1" numFmtId="164" xfId="0" applyAlignment="1" applyBorder="1" applyFont="1" applyNumberFormat="1">
      <alignment vertical="center"/>
    </xf>
    <xf borderId="79" fillId="14" fontId="16" numFmtId="0" xfId="0" applyAlignment="1" applyBorder="1" applyFont="1">
      <alignment readingOrder="0" vertical="center"/>
    </xf>
    <xf borderId="42" fillId="14" fontId="17" numFmtId="0" xfId="0" applyAlignment="1" applyBorder="1" applyFont="1">
      <alignment vertical="center"/>
    </xf>
    <xf borderId="42" fillId="0" fontId="1" numFmtId="0" xfId="0" applyAlignment="1" applyBorder="1" applyFont="1">
      <alignment horizontal="center" vertical="center"/>
    </xf>
    <xf borderId="80" fillId="14" fontId="1" numFmtId="0" xfId="0" applyAlignment="1" applyBorder="1" applyFont="1">
      <alignment vertical="center"/>
    </xf>
    <xf borderId="81" fillId="14" fontId="1" numFmtId="0" xfId="0" applyAlignment="1" applyBorder="1" applyFont="1">
      <alignment vertical="center"/>
    </xf>
    <xf borderId="82" fillId="14" fontId="1" numFmtId="0" xfId="0" applyAlignment="1" applyBorder="1" applyFont="1">
      <alignment vertical="center"/>
    </xf>
    <xf borderId="83" fillId="14" fontId="16" numFmtId="0" xfId="0" applyAlignment="1" applyBorder="1" applyFont="1">
      <alignment vertical="center"/>
    </xf>
    <xf borderId="84" fillId="14" fontId="1" numFmtId="0" xfId="0" applyAlignment="1" applyBorder="1" applyFont="1">
      <alignment vertical="center"/>
    </xf>
    <xf borderId="34" fillId="16" fontId="1" numFmtId="9" xfId="0" applyAlignment="1" applyBorder="1" applyFont="1" applyNumberFormat="1">
      <alignment horizontal="center" vertical="center"/>
    </xf>
    <xf borderId="50" fillId="14" fontId="17" numFmtId="0" xfId="0" applyAlignment="1" applyBorder="1" applyFont="1">
      <alignment vertical="center"/>
    </xf>
    <xf borderId="50" fillId="0" fontId="1" numFmtId="0" xfId="0" applyAlignment="1" applyBorder="1" applyFont="1">
      <alignment horizontal="center" vertical="center"/>
    </xf>
    <xf borderId="0" fillId="14" fontId="16" numFmtId="0" xfId="0" applyAlignment="1" applyFont="1">
      <alignment readingOrder="0" vertical="top"/>
    </xf>
    <xf borderId="76" fillId="0" fontId="7" numFmtId="0" xfId="0" applyAlignment="1" applyBorder="1" applyFont="1">
      <alignment vertical="center"/>
    </xf>
    <xf borderId="85" fillId="13" fontId="15" numFmtId="0" xfId="0" applyAlignment="1" applyBorder="1" applyFont="1">
      <alignment horizontal="center" vertical="center"/>
    </xf>
    <xf borderId="35" fillId="16" fontId="18" numFmtId="9" xfId="0" applyAlignment="1" applyBorder="1" applyFont="1" applyNumberFormat="1">
      <alignment horizontal="center" vertical="center"/>
    </xf>
    <xf borderId="0" fillId="14" fontId="1" numFmtId="0" xfId="0" applyAlignment="1" applyFont="1">
      <alignment vertical="center"/>
    </xf>
    <xf borderId="73" fillId="14" fontId="1" numFmtId="0" xfId="0" applyAlignment="1" applyBorder="1" applyFont="1">
      <alignment vertical="center"/>
    </xf>
    <xf borderId="23" fillId="0" fontId="7" numFmtId="0" xfId="0" applyAlignment="1" applyBorder="1" applyFont="1">
      <alignment vertical="center"/>
    </xf>
    <xf borderId="50" fillId="0" fontId="7" numFmtId="0" xfId="0" applyAlignment="1" applyBorder="1" applyFont="1">
      <alignment vertical="center"/>
    </xf>
    <xf borderId="73" fillId="14" fontId="1" numFmtId="0" xfId="0" applyAlignment="1" applyBorder="1" applyFont="1">
      <alignment horizontal="center" vertical="center"/>
    </xf>
    <xf borderId="86" fillId="14" fontId="1" numFmtId="164" xfId="0" applyAlignment="1" applyBorder="1" applyFont="1" applyNumberFormat="1">
      <alignment vertical="center"/>
    </xf>
    <xf borderId="11" fillId="23" fontId="1" numFmtId="0" xfId="0" applyAlignment="1" applyBorder="1" applyFill="1" applyFont="1">
      <alignment vertical="center"/>
    </xf>
    <xf borderId="13" fillId="23" fontId="1" numFmtId="0" xfId="0" applyAlignment="1" applyBorder="1" applyFont="1">
      <alignment horizontal="center" vertical="center"/>
    </xf>
    <xf borderId="13" fillId="23" fontId="1" numFmtId="0" xfId="0" applyAlignment="1" applyBorder="1" applyFont="1">
      <alignment vertical="bottom"/>
    </xf>
    <xf borderId="13" fillId="23" fontId="1" numFmtId="0" xfId="0" applyAlignment="1" applyBorder="1" applyFont="1">
      <alignment vertical="center"/>
    </xf>
    <xf borderId="11" fillId="23" fontId="21" numFmtId="0" xfId="0" applyAlignment="1" applyBorder="1" applyFont="1">
      <alignment horizontal="center" vertical="center"/>
    </xf>
    <xf borderId="21" fillId="23" fontId="21" numFmtId="0" xfId="0" applyAlignment="1" applyBorder="1" applyFont="1">
      <alignment horizontal="center" vertical="center"/>
    </xf>
    <xf borderId="13" fillId="23" fontId="21" numFmtId="0" xfId="0" applyAlignment="1" applyBorder="1" applyFont="1">
      <alignment horizontal="center" vertical="center"/>
    </xf>
    <xf borderId="87" fillId="23" fontId="21" numFmtId="165" xfId="0" applyAlignment="1" applyBorder="1" applyFont="1" applyNumberFormat="1">
      <alignment horizontal="center" vertical="center"/>
    </xf>
    <xf borderId="20" fillId="23" fontId="21" numFmtId="165" xfId="0" applyAlignment="1" applyBorder="1" applyFont="1" applyNumberFormat="1">
      <alignment horizontal="center" vertical="center"/>
    </xf>
    <xf borderId="0" fillId="0" fontId="22" numFmtId="0" xfId="0" applyAlignment="1" applyFont="1">
      <alignment horizontal="center" vertical="center"/>
    </xf>
    <xf borderId="0" fillId="2" fontId="22" numFmtId="0" xfId="0" applyAlignment="1" applyFont="1">
      <alignment vertical="center"/>
    </xf>
    <xf borderId="0" fillId="0" fontId="23" numFmtId="0" xfId="0" applyAlignment="1" applyFont="1">
      <alignment horizontal="center" vertical="center"/>
    </xf>
    <xf borderId="0" fillId="0" fontId="24" numFmtId="0" xfId="0" applyAlignment="1" applyFont="1">
      <alignment vertical="center"/>
    </xf>
    <xf borderId="0" fillId="0" fontId="24" numFmtId="0" xfId="0" applyAlignment="1" applyFont="1">
      <alignment shrinkToFit="0" vertical="center" wrapText="1"/>
    </xf>
    <xf borderId="10" fillId="24" fontId="25" numFmtId="0" xfId="0" applyAlignment="1" applyBorder="1" applyFill="1" applyFont="1">
      <alignment horizontal="center" vertical="center"/>
    </xf>
    <xf borderId="88" fillId="24" fontId="24" numFmtId="0" xfId="0" applyAlignment="1" applyBorder="1" applyFont="1">
      <alignment horizontal="center" vertical="center"/>
    </xf>
    <xf borderId="89" fillId="0" fontId="7" numFmtId="0" xfId="0" applyAlignment="1" applyBorder="1" applyFont="1">
      <alignment vertical="center"/>
    </xf>
    <xf borderId="90" fillId="0" fontId="7" numFmtId="0" xfId="0" applyAlignment="1" applyBorder="1" applyFont="1">
      <alignment vertical="center"/>
    </xf>
    <xf borderId="91" fillId="24" fontId="24" numFmtId="0" xfId="0" applyAlignment="1" applyBorder="1" applyFont="1">
      <alignment horizontal="center" vertical="center"/>
    </xf>
    <xf borderId="91" fillId="24" fontId="24" numFmtId="0" xfId="0" applyAlignment="1" applyBorder="1" applyFont="1">
      <alignment horizontal="center" shrinkToFit="0" vertical="center" wrapText="1"/>
    </xf>
    <xf borderId="92" fillId="24" fontId="24" numFmtId="0" xfId="0" applyAlignment="1" applyBorder="1" applyFont="1">
      <alignment horizontal="center" vertical="center"/>
    </xf>
    <xf borderId="93" fillId="24" fontId="24" numFmtId="0" xfId="0" applyAlignment="1" applyBorder="1" applyFont="1">
      <alignment horizontal="center" vertical="center"/>
    </xf>
    <xf borderId="93" fillId="24" fontId="24" numFmtId="0" xfId="0" applyAlignment="1" applyBorder="1" applyFont="1">
      <alignment horizontal="center" shrinkToFit="0" vertical="center" wrapText="1"/>
    </xf>
    <xf borderId="94" fillId="24" fontId="24" numFmtId="0" xfId="0" applyAlignment="1" applyBorder="1" applyFont="1">
      <alignment horizontal="center" vertical="center"/>
    </xf>
    <xf borderId="21" fillId="0" fontId="25" numFmtId="0" xfId="0" applyAlignment="1" applyBorder="1" applyFont="1">
      <alignment vertical="center"/>
    </xf>
    <xf borderId="21" fillId="25" fontId="25" numFmtId="0" xfId="0" applyAlignment="1" applyBorder="1" applyFill="1" applyFont="1">
      <alignment vertical="center"/>
    </xf>
    <xf borderId="21" fillId="0" fontId="25" numFmtId="0" xfId="0" applyAlignment="1" applyBorder="1" applyFont="1">
      <alignment readingOrder="0" vertical="center"/>
    </xf>
    <xf borderId="21" fillId="25" fontId="25" numFmtId="0" xfId="0" applyAlignment="1" applyBorder="1" applyFont="1">
      <alignment horizontal="left" shrinkToFit="0" vertical="center" wrapText="1"/>
    </xf>
    <xf borderId="21" fillId="25" fontId="26" numFmtId="0" xfId="0" applyAlignment="1" applyBorder="1" applyFont="1">
      <alignment horizontal="left" shrinkToFit="0" vertical="center" wrapText="1"/>
    </xf>
    <xf borderId="21" fillId="0" fontId="25" numFmtId="0" xfId="0" applyAlignment="1" applyBorder="1" applyFont="1">
      <alignment horizontal="left" shrinkToFit="0" vertical="center" wrapText="1"/>
    </xf>
    <xf borderId="21" fillId="0" fontId="26" numFmtId="0" xfId="0" applyAlignment="1" applyBorder="1" applyFont="1">
      <alignment horizontal="left" shrinkToFit="0" vertical="center" wrapText="1"/>
    </xf>
    <xf borderId="21" fillId="0" fontId="25" numFmtId="0" xfId="0" applyAlignment="1" applyBorder="1" applyFont="1">
      <alignment horizontal="center" shrinkToFit="0" vertical="center" wrapText="1"/>
    </xf>
    <xf borderId="21" fillId="0" fontId="25" numFmtId="0" xfId="0" applyAlignment="1" applyBorder="1" applyFont="1">
      <alignment horizontal="center" vertical="center"/>
    </xf>
    <xf borderId="21" fillId="0" fontId="25" numFmtId="0" xfId="0" applyAlignment="1" applyBorder="1" applyFont="1">
      <alignment horizontal="left" readingOrder="0" shrinkToFit="0" vertical="center" wrapText="1"/>
    </xf>
    <xf borderId="21" fillId="0" fontId="25" numFmtId="0" xfId="0" applyAlignment="1" applyBorder="1" applyFont="1">
      <alignment horizontal="left" vertical="center"/>
    </xf>
    <xf borderId="21" fillId="0" fontId="25" numFmtId="0" xfId="0" applyAlignment="1" applyBorder="1" applyFont="1">
      <alignment horizontal="left" readingOrder="0" vertical="center"/>
    </xf>
    <xf borderId="93" fillId="24" fontId="24" numFmtId="0" xfId="0" applyAlignment="1" applyBorder="1" applyFont="1">
      <alignment horizontal="center" readingOrder="0" vertical="center"/>
    </xf>
    <xf borderId="93" fillId="24" fontId="24" numFmtId="0" xfId="0" applyAlignment="1" applyBorder="1" applyFont="1">
      <alignment horizontal="center" readingOrder="0" shrinkToFit="0" vertical="center" wrapText="1"/>
    </xf>
    <xf borderId="94" fillId="24" fontId="24" numFmtId="0" xfId="0" applyAlignment="1" applyBorder="1" applyFont="1">
      <alignment horizontal="center" readingOrder="0" vertical="center"/>
    </xf>
    <xf borderId="21" fillId="25" fontId="25" numFmtId="0" xfId="0" applyAlignment="1" applyBorder="1" applyFont="1">
      <alignment readingOrder="0" shrinkToFit="0" vertical="center" wrapText="1"/>
    </xf>
    <xf borderId="21" fillId="25" fontId="25" numFmtId="0" xfId="0" applyAlignment="1" applyBorder="1" applyFont="1">
      <alignment horizontal="left" readingOrder="0" shrinkToFit="0" vertical="center" wrapText="1"/>
    </xf>
    <xf borderId="92" fillId="25" fontId="26" numFmtId="0" xfId="0" applyAlignment="1" applyBorder="1" applyFont="1">
      <alignment horizontal="left" readingOrder="0" shrinkToFit="0" vertical="center" wrapText="1"/>
    </xf>
    <xf borderId="21" fillId="0" fontId="25" numFmtId="0" xfId="0" applyAlignment="1" applyBorder="1" applyFont="1">
      <alignment readingOrder="0" shrinkToFit="0" vertical="center" wrapText="1"/>
    </xf>
    <xf borderId="21" fillId="0" fontId="26" numFmtId="0" xfId="0" applyAlignment="1" applyBorder="1" applyFont="1">
      <alignment horizontal="left" readingOrder="0" shrinkToFit="0" vertical="center" wrapText="1"/>
    </xf>
    <xf borderId="0" fillId="0" fontId="24" numFmtId="0" xfId="0" applyAlignment="1" applyFont="1">
      <alignment horizontal="center" vertical="center"/>
    </xf>
    <xf borderId="21" fillId="25" fontId="25" numFmtId="0" xfId="0" applyAlignment="1" applyBorder="1" applyFont="1">
      <alignment horizontal="center" vertical="center"/>
    </xf>
    <xf quotePrefix="1" borderId="21" fillId="0" fontId="25" numFmtId="0" xfId="0" applyAlignment="1" applyBorder="1" applyFont="1">
      <alignment readingOrder="0" vertical="center"/>
    </xf>
    <xf borderId="0" fillId="0" fontId="23" numFmtId="0" xfId="0" applyAlignment="1" applyFont="1">
      <alignment vertical="center"/>
    </xf>
    <xf borderId="92" fillId="24" fontId="24" numFmtId="0" xfId="0" applyAlignment="1" applyBorder="1" applyFont="1">
      <alignment vertical="center"/>
    </xf>
    <xf borderId="95" fillId="24" fontId="24" numFmtId="0" xfId="0" applyAlignment="1" applyBorder="1" applyFont="1">
      <alignment vertical="center"/>
    </xf>
    <xf borderId="21" fillId="26" fontId="27" numFmtId="0" xfId="0" applyAlignment="1" applyBorder="1" applyFill="1" applyFont="1">
      <alignment horizontal="center" vertical="center"/>
    </xf>
    <xf borderId="21" fillId="24" fontId="24" numFmtId="0" xfId="0" applyAlignment="1" applyBorder="1" applyFont="1">
      <alignment horizontal="center" vertical="center"/>
    </xf>
    <xf borderId="10" fillId="0" fontId="24" numFmtId="0" xfId="0" applyAlignment="1" applyBorder="1" applyFont="1">
      <alignment horizontal="center" vertical="center"/>
    </xf>
    <xf borderId="10" fillId="0" fontId="28" numFmtId="0" xfId="0" applyAlignment="1" applyBorder="1" applyFont="1">
      <alignment horizontal="center" shrinkToFit="0" vertical="center" wrapText="1"/>
    </xf>
    <xf borderId="10" fillId="0" fontId="28" numFmtId="0" xfId="0" applyAlignment="1" applyBorder="1" applyFont="1">
      <alignment horizontal="center" vertical="center"/>
    </xf>
    <xf borderId="21" fillId="0" fontId="28" numFmtId="0" xfId="0" applyAlignment="1" applyBorder="1" applyFont="1">
      <alignment vertical="center"/>
    </xf>
    <xf borderId="21" fillId="0" fontId="28" numFmtId="0" xfId="0" applyAlignment="1" applyBorder="1" applyFont="1">
      <alignment shrinkToFit="0" vertical="center" wrapText="1"/>
    </xf>
    <xf borderId="96" fillId="0" fontId="7" numFmtId="0" xfId="0" applyAlignment="1" applyBorder="1" applyFont="1">
      <alignment vertical="center"/>
    </xf>
    <xf borderId="4" fillId="0" fontId="28" numFmtId="0" xfId="0" applyAlignment="1" applyBorder="1" applyFont="1">
      <alignment horizontal="left" shrinkToFit="0" vertical="center" wrapText="1"/>
    </xf>
    <xf borderId="97" fillId="0" fontId="7" numFmtId="0" xfId="0" applyAlignment="1" applyBorder="1" applyFont="1">
      <alignment vertical="center"/>
    </xf>
    <xf borderId="10" fillId="0" fontId="28" numFmtId="0" xfId="0" applyAlignment="1" applyBorder="1" applyFont="1">
      <alignment horizontal="left" vertical="center"/>
    </xf>
    <xf borderId="22" fillId="0" fontId="7" numFmtId="0" xfId="0" applyAlignment="1" applyBorder="1" applyFont="1">
      <alignment vertical="center"/>
    </xf>
    <xf borderId="87" fillId="0" fontId="7" numFmtId="0" xfId="0" applyAlignment="1" applyBorder="1" applyFont="1">
      <alignment vertical="center"/>
    </xf>
    <xf borderId="11" fillId="0" fontId="28" numFmtId="0" xfId="0" applyAlignment="1" applyBorder="1" applyFont="1">
      <alignment horizontal="left" shrinkToFit="0" vertical="center" wrapText="1"/>
    </xf>
    <xf borderId="21" fillId="0" fontId="24" numFmtId="0" xfId="0" applyAlignment="1" applyBorder="1" applyFont="1">
      <alignment horizontal="left" shrinkToFit="0" vertical="center" wrapText="1"/>
    </xf>
    <xf borderId="21" fillId="0" fontId="24" numFmtId="0" xfId="0" applyAlignment="1" applyBorder="1" applyFont="1">
      <alignment shrinkToFit="0" vertical="center" wrapText="1"/>
    </xf>
    <xf borderId="21" fillId="0" fontId="24" numFmtId="0" xfId="0" applyAlignment="1" applyBorder="1" applyFont="1">
      <alignment shrinkToFit="0" vertical="top" wrapText="1"/>
    </xf>
    <xf borderId="10" fillId="0" fontId="24" numFmtId="0" xfId="0" applyAlignment="1" applyBorder="1" applyFont="1">
      <alignment horizontal="center" shrinkToFit="0" vertical="center" wrapText="1"/>
    </xf>
    <xf borderId="21" fillId="0" fontId="24" numFmtId="0" xfId="0" applyAlignment="1" applyBorder="1" applyFont="1">
      <alignment horizontal="center" vertical="center"/>
    </xf>
    <xf borderId="11" fillId="0" fontId="24" numFmtId="0" xfId="0" applyAlignment="1" applyBorder="1" applyFont="1">
      <alignment horizontal="center" vertical="center"/>
    </xf>
    <xf borderId="21" fillId="0" fontId="24" numFmtId="0" xfId="0" applyAlignment="1" applyBorder="1" applyFont="1">
      <alignment vertical="center"/>
    </xf>
    <xf borderId="21" fillId="0" fontId="29" numFmtId="0" xfId="0" applyAlignment="1" applyBorder="1" applyFont="1">
      <alignment horizontal="left" vertical="center"/>
    </xf>
    <xf borderId="21" fillId="0" fontId="29" numFmtId="0" xfId="0" applyAlignment="1" applyBorder="1" applyFont="1">
      <alignment vertical="center"/>
    </xf>
    <xf borderId="21" fillId="0" fontId="24" numFmtId="0" xfId="0" applyAlignment="1" applyBorder="1" applyFont="1">
      <alignment horizontal="center" shrinkToFit="0" vertical="center" wrapText="1"/>
    </xf>
    <xf borderId="10" fillId="0" fontId="30" numFmtId="0" xfId="0" applyAlignment="1" applyBorder="1" applyFont="1">
      <alignment horizontal="center" vertical="center"/>
    </xf>
    <xf borderId="10" fillId="0" fontId="27" numFmtId="0" xfId="0" applyAlignment="1" applyBorder="1" applyFont="1">
      <alignment horizontal="center" vertical="center"/>
    </xf>
    <xf borderId="21" fillId="0" fontId="27" numFmtId="0" xfId="0" applyAlignment="1" applyBorder="1" applyFont="1">
      <alignment horizontal="center" vertical="center"/>
    </xf>
    <xf borderId="21" fillId="0" fontId="27" numFmtId="0" xfId="0" applyAlignment="1" applyBorder="1" applyFont="1">
      <alignment shrinkToFit="0" vertical="center" wrapText="1"/>
    </xf>
    <xf borderId="21" fillId="0" fontId="27" numFmtId="0" xfId="0" applyAlignment="1" applyBorder="1" applyFont="1">
      <alignment vertical="center"/>
    </xf>
    <xf borderId="21" fillId="0" fontId="27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3">
    <dxf>
      <font/>
      <fill>
        <patternFill patternType="solid">
          <fgColor rgb="FFADBBCA"/>
          <bgColor rgb="FFADBBCA"/>
        </patternFill>
      </fill>
      <border/>
    </dxf>
    <dxf>
      <font/>
      <fill>
        <patternFill patternType="solid">
          <fgColor rgb="FFDBDBDB"/>
          <bgColor rgb="FFDBDBDB"/>
        </patternFill>
      </fill>
      <border/>
    </dxf>
    <dxf>
      <font/>
      <fill>
        <patternFill patternType="solid">
          <fgColor rgb="FFF8CBAC"/>
          <bgColor rgb="FFF8CBA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9.0" topLeftCell="T1" activePane="topRight" state="frozen"/>
      <selection activeCell="U2" sqref="U2" pane="topRight"/>
    </sheetView>
  </sheetViews>
  <sheetFormatPr customHeight="1" defaultColWidth="14.43" defaultRowHeight="15.0"/>
  <cols>
    <col customWidth="1" min="1" max="1" width="1.43"/>
    <col customWidth="1" min="2" max="2" width="4.14"/>
    <col customWidth="1" min="3" max="3" width="7.14"/>
    <col customWidth="1" min="4" max="4" width="6.29"/>
    <col customWidth="1" min="5" max="5" width="7.0"/>
    <col customWidth="1" min="6" max="6" width="19.43"/>
    <col customWidth="1" min="7" max="7" width="8.57"/>
    <col customWidth="1" min="8" max="11" width="12.14"/>
    <col customWidth="1" min="12" max="15" width="5.43"/>
    <col customWidth="1" min="16" max="19" width="7.14"/>
    <col customWidth="1" min="20" max="52" width="4.29"/>
  </cols>
  <sheetData>
    <row r="1">
      <c r="A1" s="1"/>
      <c r="B1" s="2" t="s">
        <v>0</v>
      </c>
      <c r="C1" s="3"/>
      <c r="D1" s="3"/>
      <c r="E1" s="3"/>
      <c r="F1" s="3"/>
      <c r="G1" s="4"/>
      <c r="J1" s="3"/>
      <c r="K1" s="5" t="s">
        <v>1</v>
      </c>
      <c r="L1" s="6">
        <f>today()+1</f>
        <v>45960</v>
      </c>
      <c r="O1" s="3"/>
      <c r="P1" s="3"/>
      <c r="Q1" s="7" t="s">
        <v>2</v>
      </c>
      <c r="R1" s="8">
        <f>IFERROR(R5/P5,0)</f>
        <v>0</v>
      </c>
      <c r="S1" s="9" t="str">
        <f>IF(R1&lt;0.75,"(위험)",IF(R1&lt;0.85,"(경고)",IF(R1&lt;0.95,"(주의)","(양호)")))</f>
        <v>(위험)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>
      <c r="A2" s="10"/>
      <c r="B2" s="11"/>
      <c r="C2" s="11"/>
      <c r="D2" s="11"/>
      <c r="E2" s="12"/>
      <c r="F2" s="12"/>
      <c r="G2" s="13"/>
      <c r="H2" s="12"/>
      <c r="I2" s="12"/>
      <c r="J2" s="14"/>
      <c r="K2" s="14"/>
      <c r="L2" s="14"/>
      <c r="M2" s="14"/>
      <c r="N2" s="14"/>
      <c r="O2" s="15"/>
      <c r="P2" s="16" t="s">
        <v>3</v>
      </c>
      <c r="Q2" s="17" t="s">
        <v>4</v>
      </c>
      <c r="R2" s="18" t="s">
        <v>5</v>
      </c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>
      <c r="A3" s="19"/>
      <c r="B3" s="20" t="s">
        <v>6</v>
      </c>
      <c r="C3" s="21"/>
      <c r="D3" s="21"/>
      <c r="E3" s="22"/>
      <c r="F3" s="23" t="s">
        <v>7</v>
      </c>
      <c r="G3" s="24" t="s">
        <v>8</v>
      </c>
      <c r="H3" s="25" t="s">
        <v>9</v>
      </c>
      <c r="I3" s="26" t="s">
        <v>10</v>
      </c>
      <c r="J3" s="25" t="s">
        <v>11</v>
      </c>
      <c r="K3" s="26" t="s">
        <v>12</v>
      </c>
      <c r="L3" s="25" t="s">
        <v>13</v>
      </c>
      <c r="M3" s="25" t="s">
        <v>14</v>
      </c>
      <c r="N3" s="25" t="s">
        <v>15</v>
      </c>
      <c r="O3" s="27" t="s">
        <v>16</v>
      </c>
      <c r="P3" s="28" t="s">
        <v>17</v>
      </c>
      <c r="Q3" s="29" t="s">
        <v>18</v>
      </c>
      <c r="R3" s="30" t="s">
        <v>19</v>
      </c>
      <c r="S3" s="31"/>
      <c r="T3" s="32" t="s">
        <v>20</v>
      </c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1"/>
    </row>
    <row r="4">
      <c r="A4" s="19"/>
      <c r="B4" s="34"/>
      <c r="E4" s="35"/>
      <c r="F4" s="35"/>
      <c r="G4" s="36"/>
      <c r="H4" s="37"/>
      <c r="I4" s="37"/>
      <c r="J4" s="37"/>
      <c r="K4" s="37"/>
      <c r="L4" s="37"/>
      <c r="M4" s="37"/>
      <c r="N4" s="37"/>
      <c r="O4" s="38"/>
      <c r="P4" s="39"/>
      <c r="Q4" s="40"/>
      <c r="R4" s="41" t="s">
        <v>21</v>
      </c>
      <c r="S4" s="41" t="s">
        <v>22</v>
      </c>
      <c r="T4" s="42" t="s">
        <v>23</v>
      </c>
      <c r="W4" s="43" t="s">
        <v>24</v>
      </c>
      <c r="AQ4" s="42" t="s">
        <v>25</v>
      </c>
    </row>
    <row r="5">
      <c r="A5" s="19"/>
      <c r="B5" s="44"/>
      <c r="C5" s="45" t="s">
        <v>26</v>
      </c>
      <c r="D5" s="46" t="s">
        <v>27</v>
      </c>
      <c r="E5" s="35"/>
      <c r="F5" s="47"/>
      <c r="G5" s="48"/>
      <c r="H5" s="49">
        <f>MIN(H6:H37)</f>
        <v>45959</v>
      </c>
      <c r="I5" s="49">
        <f>MAX(I6:I37)</f>
        <v>45961</v>
      </c>
      <c r="J5" s="49">
        <f>MIN(J6:J37)</f>
        <v>45959</v>
      </c>
      <c r="K5" s="49">
        <f>MAX(K6:K37)</f>
        <v>0</v>
      </c>
      <c r="L5" s="50">
        <f t="shared" ref="L5:Q5" si="1">L38</f>
        <v>5</v>
      </c>
      <c r="M5" s="50">
        <f t="shared" si="1"/>
        <v>0</v>
      </c>
      <c r="N5" s="50">
        <f t="shared" si="1"/>
        <v>3</v>
      </c>
      <c r="O5" s="50">
        <f t="shared" si="1"/>
        <v>0</v>
      </c>
      <c r="P5" s="51">
        <f t="shared" si="1"/>
        <v>0.6</v>
      </c>
      <c r="Q5" s="51">
        <f t="shared" si="1"/>
        <v>0</v>
      </c>
      <c r="R5" s="52">
        <f>(AVERAGE(R6:R8)*C6)+(AVERAGE(R9:R14)*C9)++(AVERAGE(R15:R27)*C15)++(AVERAGE(R28:R32)*C28)++(AVERAGE(R33:R36)*C33)
</f>
        <v>0</v>
      </c>
      <c r="S5" s="52">
        <f t="shared" ref="S5:S38" si="3">R5-P5</f>
        <v>-0.6</v>
      </c>
      <c r="T5" s="53">
        <v>45959.0</v>
      </c>
      <c r="U5" s="53">
        <v>45960.0</v>
      </c>
      <c r="V5" s="53">
        <v>45961.0</v>
      </c>
      <c r="W5" s="53">
        <v>45964.0</v>
      </c>
      <c r="X5" s="53">
        <v>45965.0</v>
      </c>
      <c r="Y5" s="53">
        <v>45966.0</v>
      </c>
      <c r="Z5" s="53">
        <v>45967.0</v>
      </c>
      <c r="AA5" s="53">
        <v>45968.0</v>
      </c>
      <c r="AB5" s="53">
        <v>45971.0</v>
      </c>
      <c r="AC5" s="53">
        <v>45972.0</v>
      </c>
      <c r="AD5" s="53">
        <v>45973.0</v>
      </c>
      <c r="AE5" s="53">
        <v>45974.0</v>
      </c>
      <c r="AF5" s="53">
        <v>45975.0</v>
      </c>
      <c r="AG5" s="53">
        <v>45978.0</v>
      </c>
      <c r="AH5" s="53">
        <v>45979.0</v>
      </c>
      <c r="AI5" s="53">
        <v>45980.0</v>
      </c>
      <c r="AJ5" s="53">
        <v>45981.0</v>
      </c>
      <c r="AK5" s="53">
        <v>45982.0</v>
      </c>
      <c r="AL5" s="53">
        <v>45985.0</v>
      </c>
      <c r="AM5" s="53">
        <v>45986.0</v>
      </c>
      <c r="AN5" s="53">
        <v>45987.0</v>
      </c>
      <c r="AO5" s="53">
        <v>45988.0</v>
      </c>
      <c r="AP5" s="53">
        <v>45989.0</v>
      </c>
      <c r="AQ5" s="53">
        <v>45992.0</v>
      </c>
      <c r="AR5" s="53">
        <v>45993.0</v>
      </c>
      <c r="AS5" s="53">
        <v>45994.0</v>
      </c>
      <c r="AT5" s="53">
        <v>45995.0</v>
      </c>
      <c r="AU5" s="53">
        <v>45996.0</v>
      </c>
      <c r="AV5" s="54">
        <v>45999.0</v>
      </c>
      <c r="AW5" s="54">
        <v>46000.0</v>
      </c>
      <c r="AX5" s="54">
        <v>46001.0</v>
      </c>
      <c r="AY5" s="54">
        <v>46002.0</v>
      </c>
      <c r="AZ5" s="54">
        <v>46003.0</v>
      </c>
    </row>
    <row r="6">
      <c r="A6" s="19"/>
      <c r="B6" s="55">
        <v>1.0</v>
      </c>
      <c r="C6" s="56">
        <v>0.1</v>
      </c>
      <c r="D6" s="57" t="s">
        <v>28</v>
      </c>
      <c r="E6" s="58"/>
      <c r="F6" s="59" t="s">
        <v>29</v>
      </c>
      <c r="G6" s="60" t="s">
        <v>30</v>
      </c>
      <c r="H6" s="61">
        <v>45959.0</v>
      </c>
      <c r="I6" s="61">
        <v>45960.0</v>
      </c>
      <c r="J6" s="61">
        <v>45959.0</v>
      </c>
      <c r="K6" s="62"/>
      <c r="L6" s="63">
        <f t="shared" ref="L6:L37" si="4">NETWORKDAYS(H6,I6)</f>
        <v>2</v>
      </c>
      <c r="M6" s="64" t="str">
        <f t="shared" ref="M6:M37" si="5">IF(NETWORKDAYS(J6,K6)&lt;0,"",NETWORKDAYS(J6,K6))</f>
        <v/>
      </c>
      <c r="N6" s="63">
        <f t="shared" ref="N6:N37" si="6">IFERROR(IF(I6&gt;=$L$1,IF(NETWORKDAYS(H6,$L$1)&gt;0,NETWORKDAYS(H6,$L$1),""),NETWORKDAYS(H6,I6)),"")</f>
        <v>2</v>
      </c>
      <c r="O6" s="65" t="str">
        <f t="shared" ref="O6:O37" si="7">IF(IFERROR(IF(K6&gt;=$L$1,IF(NETWORKDAYS(J6,$L$1)&gt;0,NETWORKDAYS(J6,$L$1),""),NETWORKDAYS(J6,K6)),"")&lt;0,"",IFERROR(IF(K6&gt;=$L$1,IF(NETWORKDAYS(J6,$L$1)&gt;0,NETWORKDAYS(J6,$L$1),""),NETWORKDAYS(J6,K6)),""))</f>
        <v/>
      </c>
      <c r="P6" s="66">
        <f t="shared" ref="P6:Q6" si="2">IFERROR(N6/L6,0)</f>
        <v>1</v>
      </c>
      <c r="Q6" s="67">
        <f t="shared" si="2"/>
        <v>0</v>
      </c>
      <c r="R6" s="68">
        <f t="shared" ref="R6:R37" si="9">IF(OR(ISBLANK(O6),ISBLANK(L6),O6&lt;=0,L6&lt;=0),0,IF(O6="",0,1-(O6-L6)/L6))
</f>
        <v>0</v>
      </c>
      <c r="S6" s="69">
        <f t="shared" si="3"/>
        <v>-1</v>
      </c>
      <c r="T6" s="70"/>
      <c r="U6" s="71"/>
      <c r="V6" s="72"/>
      <c r="W6" s="73"/>
      <c r="X6" s="72"/>
      <c r="Y6" s="72"/>
      <c r="Z6" s="72"/>
      <c r="AA6" s="74"/>
      <c r="AB6" s="73"/>
      <c r="AC6" s="72"/>
      <c r="AD6" s="72"/>
      <c r="AE6" s="72"/>
      <c r="AF6" s="74"/>
      <c r="AG6" s="73"/>
      <c r="AH6" s="72"/>
      <c r="AI6" s="72"/>
      <c r="AJ6" s="72"/>
      <c r="AK6" s="74"/>
      <c r="AL6" s="73"/>
      <c r="AM6" s="72"/>
      <c r="AN6" s="72"/>
      <c r="AO6" s="72"/>
      <c r="AP6" s="74"/>
      <c r="AQ6" s="72"/>
      <c r="AR6" s="72"/>
      <c r="AS6" s="72"/>
      <c r="AT6" s="72"/>
      <c r="AU6" s="74"/>
      <c r="AV6" s="73"/>
      <c r="AW6" s="72"/>
      <c r="AX6" s="72"/>
      <c r="AY6" s="72"/>
      <c r="AZ6" s="74"/>
    </row>
    <row r="7">
      <c r="A7" s="19"/>
      <c r="B7" s="75"/>
      <c r="C7" s="76"/>
      <c r="D7" s="77"/>
      <c r="E7" s="78"/>
      <c r="F7" s="79" t="s">
        <v>31</v>
      </c>
      <c r="G7" s="80" t="s">
        <v>30</v>
      </c>
      <c r="H7" s="81">
        <v>45960.0</v>
      </c>
      <c r="I7" s="81">
        <v>45961.0</v>
      </c>
      <c r="J7" s="82"/>
      <c r="K7" s="82"/>
      <c r="L7" s="83">
        <f t="shared" si="4"/>
        <v>2</v>
      </c>
      <c r="M7" s="84">
        <f t="shared" si="5"/>
        <v>0</v>
      </c>
      <c r="N7" s="85">
        <f t="shared" si="6"/>
        <v>1</v>
      </c>
      <c r="O7" s="86">
        <f t="shared" si="7"/>
        <v>0</v>
      </c>
      <c r="P7" s="66">
        <f t="shared" ref="P7:Q7" si="8">IFERROR(N7/L7,0)</f>
        <v>0.5</v>
      </c>
      <c r="Q7" s="87">
        <f t="shared" si="8"/>
        <v>0</v>
      </c>
      <c r="R7" s="88">
        <f t="shared" si="9"/>
        <v>0</v>
      </c>
      <c r="S7" s="89">
        <f t="shared" si="3"/>
        <v>-0.5</v>
      </c>
      <c r="T7" s="73"/>
      <c r="U7" s="90"/>
      <c r="V7" s="90"/>
      <c r="W7" s="73"/>
      <c r="X7" s="73"/>
      <c r="Y7" s="73"/>
      <c r="Z7" s="73"/>
      <c r="AA7" s="91"/>
      <c r="AB7" s="73"/>
      <c r="AC7" s="73"/>
      <c r="AD7" s="73"/>
      <c r="AE7" s="73"/>
      <c r="AF7" s="91"/>
      <c r="AG7" s="73"/>
      <c r="AH7" s="73"/>
      <c r="AI7" s="73"/>
      <c r="AJ7" s="73"/>
      <c r="AK7" s="91"/>
      <c r="AL7" s="73"/>
      <c r="AM7" s="73"/>
      <c r="AN7" s="73"/>
      <c r="AO7" s="73"/>
      <c r="AP7" s="91"/>
      <c r="AQ7" s="73"/>
      <c r="AR7" s="73"/>
      <c r="AS7" s="73"/>
      <c r="AT7" s="73"/>
      <c r="AU7" s="91"/>
      <c r="AV7" s="73"/>
      <c r="AW7" s="73"/>
      <c r="AX7" s="73"/>
      <c r="AY7" s="73"/>
      <c r="AZ7" s="91"/>
    </row>
    <row r="8">
      <c r="A8" s="19"/>
      <c r="B8" s="92"/>
      <c r="C8" s="93"/>
      <c r="D8" s="94"/>
      <c r="E8" s="95"/>
      <c r="F8" s="96" t="s">
        <v>32</v>
      </c>
      <c r="G8" s="97" t="s">
        <v>30</v>
      </c>
      <c r="H8" s="98">
        <v>45961.0</v>
      </c>
      <c r="I8" s="98">
        <v>45961.0</v>
      </c>
      <c r="J8" s="99"/>
      <c r="K8" s="99"/>
      <c r="L8" s="100">
        <f t="shared" si="4"/>
        <v>1</v>
      </c>
      <c r="M8" s="101">
        <f t="shared" si="5"/>
        <v>0</v>
      </c>
      <c r="N8" s="102" t="str">
        <f t="shared" si="6"/>
        <v/>
      </c>
      <c r="O8" s="103">
        <f t="shared" si="7"/>
        <v>0</v>
      </c>
      <c r="P8" s="104">
        <f t="shared" ref="P8:Q8" si="10">IFERROR(N8/L8,0)</f>
        <v>0</v>
      </c>
      <c r="Q8" s="67">
        <f t="shared" si="10"/>
        <v>0</v>
      </c>
      <c r="R8" s="105">
        <f t="shared" si="9"/>
        <v>0</v>
      </c>
      <c r="S8" s="106">
        <f t="shared" si="3"/>
        <v>0</v>
      </c>
      <c r="T8" s="107"/>
      <c r="U8" s="108"/>
      <c r="V8" s="109"/>
      <c r="W8" s="108"/>
      <c r="X8" s="108"/>
      <c r="Y8" s="108"/>
      <c r="Z8" s="108"/>
      <c r="AA8" s="110"/>
      <c r="AB8" s="108"/>
      <c r="AC8" s="108"/>
      <c r="AD8" s="108"/>
      <c r="AE8" s="108"/>
      <c r="AF8" s="110"/>
      <c r="AG8" s="108"/>
      <c r="AH8" s="108"/>
      <c r="AI8" s="108"/>
      <c r="AJ8" s="108"/>
      <c r="AK8" s="110"/>
      <c r="AL8" s="108"/>
      <c r="AM8" s="108"/>
      <c r="AN8" s="108"/>
      <c r="AO8" s="108"/>
      <c r="AP8" s="110"/>
      <c r="AQ8" s="108"/>
      <c r="AR8" s="108"/>
      <c r="AS8" s="108"/>
      <c r="AT8" s="108"/>
      <c r="AU8" s="110"/>
      <c r="AV8" s="108"/>
      <c r="AW8" s="108"/>
      <c r="AX8" s="108"/>
      <c r="AY8" s="108"/>
      <c r="AZ8" s="110"/>
    </row>
    <row r="9">
      <c r="A9" s="19"/>
      <c r="B9" s="111">
        <v>2.0</v>
      </c>
      <c r="C9" s="112">
        <v>0.15</v>
      </c>
      <c r="D9" s="113" t="s">
        <v>33</v>
      </c>
      <c r="E9" s="114"/>
      <c r="F9" s="115" t="s">
        <v>34</v>
      </c>
      <c r="G9" s="116"/>
      <c r="H9" s="62"/>
      <c r="I9" s="62"/>
      <c r="J9" s="62"/>
      <c r="K9" s="62"/>
      <c r="L9" s="63">
        <f t="shared" si="4"/>
        <v>0</v>
      </c>
      <c r="M9" s="64">
        <f t="shared" si="5"/>
        <v>0</v>
      </c>
      <c r="N9" s="63">
        <f t="shared" si="6"/>
        <v>0</v>
      </c>
      <c r="O9" s="65">
        <f t="shared" si="7"/>
        <v>0</v>
      </c>
      <c r="P9" s="66">
        <f t="shared" ref="P9:Q9" si="11">IFERROR(N9/L9,0)</f>
        <v>0</v>
      </c>
      <c r="Q9" s="67">
        <f t="shared" si="11"/>
        <v>0</v>
      </c>
      <c r="R9" s="68">
        <f t="shared" si="9"/>
        <v>0</v>
      </c>
      <c r="S9" s="69">
        <f t="shared" si="3"/>
        <v>0</v>
      </c>
      <c r="T9" s="73"/>
      <c r="U9" s="73"/>
      <c r="V9" s="73"/>
      <c r="W9" s="73"/>
      <c r="X9" s="73"/>
      <c r="Y9" s="73"/>
      <c r="Z9" s="73"/>
      <c r="AA9" s="91"/>
      <c r="AB9" s="73"/>
      <c r="AC9" s="73"/>
      <c r="AD9" s="73"/>
      <c r="AE9" s="73"/>
      <c r="AF9" s="91"/>
      <c r="AG9" s="73"/>
      <c r="AH9" s="73"/>
      <c r="AI9" s="73"/>
      <c r="AJ9" s="73"/>
      <c r="AK9" s="91"/>
      <c r="AL9" s="73"/>
      <c r="AM9" s="73"/>
      <c r="AN9" s="73"/>
      <c r="AO9" s="73"/>
      <c r="AP9" s="91"/>
      <c r="AQ9" s="73"/>
      <c r="AR9" s="73"/>
      <c r="AS9" s="73"/>
      <c r="AT9" s="73"/>
      <c r="AU9" s="91"/>
      <c r="AV9" s="73"/>
      <c r="AW9" s="73"/>
      <c r="AX9" s="73"/>
      <c r="AY9" s="73"/>
      <c r="AZ9" s="91"/>
    </row>
    <row r="10">
      <c r="A10" s="19"/>
      <c r="B10" s="75"/>
      <c r="C10" s="117"/>
      <c r="D10" s="118"/>
      <c r="E10" s="119"/>
      <c r="F10" s="120" t="s">
        <v>35</v>
      </c>
      <c r="G10" s="121"/>
      <c r="H10" s="122"/>
      <c r="I10" s="122"/>
      <c r="J10" s="122"/>
      <c r="K10" s="122"/>
      <c r="L10" s="83">
        <f t="shared" si="4"/>
        <v>0</v>
      </c>
      <c r="M10" s="84">
        <f t="shared" si="5"/>
        <v>0</v>
      </c>
      <c r="N10" s="85">
        <f t="shared" si="6"/>
        <v>0</v>
      </c>
      <c r="O10" s="86">
        <f t="shared" si="7"/>
        <v>0</v>
      </c>
      <c r="P10" s="123">
        <f t="shared" ref="P10:Q10" si="12">IFERROR(N10/L10,0)</f>
        <v>0</v>
      </c>
      <c r="Q10" s="87">
        <f t="shared" si="12"/>
        <v>0</v>
      </c>
      <c r="R10" s="88">
        <f t="shared" si="9"/>
        <v>0</v>
      </c>
      <c r="S10" s="69">
        <f t="shared" si="3"/>
        <v>0</v>
      </c>
      <c r="T10" s="73"/>
      <c r="U10" s="124"/>
      <c r="V10" s="124"/>
      <c r="W10" s="124"/>
      <c r="X10" s="124"/>
      <c r="Y10" s="124"/>
      <c r="Z10" s="124"/>
      <c r="AA10" s="125"/>
      <c r="AB10" s="124"/>
      <c r="AC10" s="124"/>
      <c r="AD10" s="124"/>
      <c r="AE10" s="124"/>
      <c r="AF10" s="125"/>
      <c r="AG10" s="124"/>
      <c r="AH10" s="124"/>
      <c r="AI10" s="124"/>
      <c r="AJ10" s="124"/>
      <c r="AK10" s="125"/>
      <c r="AL10" s="124"/>
      <c r="AM10" s="124"/>
      <c r="AN10" s="124"/>
      <c r="AO10" s="124"/>
      <c r="AP10" s="125"/>
      <c r="AQ10" s="124"/>
      <c r="AR10" s="124"/>
      <c r="AS10" s="124"/>
      <c r="AT10" s="124"/>
      <c r="AU10" s="125"/>
      <c r="AV10" s="124"/>
      <c r="AW10" s="124"/>
      <c r="AX10" s="124"/>
      <c r="AY10" s="124"/>
      <c r="AZ10" s="125"/>
    </row>
    <row r="11">
      <c r="A11" s="19"/>
      <c r="B11" s="75"/>
      <c r="C11" s="117"/>
      <c r="D11" s="118"/>
      <c r="E11" s="119"/>
      <c r="F11" s="120" t="s">
        <v>36</v>
      </c>
      <c r="G11" s="121"/>
      <c r="H11" s="122"/>
      <c r="I11" s="122"/>
      <c r="J11" s="122"/>
      <c r="K11" s="126"/>
      <c r="L11" s="83">
        <f t="shared" si="4"/>
        <v>0</v>
      </c>
      <c r="M11" s="84">
        <f t="shared" si="5"/>
        <v>0</v>
      </c>
      <c r="N11" s="85">
        <f t="shared" si="6"/>
        <v>0</v>
      </c>
      <c r="O11" s="86">
        <f t="shared" si="7"/>
        <v>0</v>
      </c>
      <c r="P11" s="123">
        <f t="shared" ref="P11:Q11" si="13">IFERROR(N11/L11,0)</f>
        <v>0</v>
      </c>
      <c r="Q11" s="87">
        <f t="shared" si="13"/>
        <v>0</v>
      </c>
      <c r="R11" s="88">
        <f t="shared" si="9"/>
        <v>0</v>
      </c>
      <c r="S11" s="69">
        <f t="shared" si="3"/>
        <v>0</v>
      </c>
      <c r="T11" s="73"/>
      <c r="U11" s="124"/>
      <c r="V11" s="124"/>
      <c r="W11" s="124"/>
      <c r="X11" s="124"/>
      <c r="Y11" s="124"/>
      <c r="Z11" s="124"/>
      <c r="AA11" s="125"/>
      <c r="AB11" s="124"/>
      <c r="AC11" s="124"/>
      <c r="AD11" s="124"/>
      <c r="AE11" s="124"/>
      <c r="AF11" s="125"/>
      <c r="AG11" s="124"/>
      <c r="AH11" s="124"/>
      <c r="AI11" s="124"/>
      <c r="AJ11" s="124"/>
      <c r="AK11" s="125"/>
      <c r="AL11" s="124"/>
      <c r="AM11" s="124"/>
      <c r="AN11" s="124"/>
      <c r="AO11" s="124"/>
      <c r="AP11" s="125"/>
      <c r="AQ11" s="124"/>
      <c r="AR11" s="124"/>
      <c r="AS11" s="124"/>
      <c r="AT11" s="124"/>
      <c r="AU11" s="125"/>
      <c r="AV11" s="124"/>
      <c r="AW11" s="124"/>
      <c r="AX11" s="124"/>
      <c r="AY11" s="124"/>
      <c r="AZ11" s="125"/>
    </row>
    <row r="12">
      <c r="A12" s="19"/>
      <c r="B12" s="75"/>
      <c r="C12" s="117"/>
      <c r="D12" s="118"/>
      <c r="E12" s="119"/>
      <c r="F12" s="120" t="s">
        <v>37</v>
      </c>
      <c r="G12" s="121"/>
      <c r="H12" s="122"/>
      <c r="I12" s="122"/>
      <c r="J12" s="122"/>
      <c r="K12" s="126"/>
      <c r="L12" s="83">
        <f t="shared" si="4"/>
        <v>0</v>
      </c>
      <c r="M12" s="84">
        <f t="shared" si="5"/>
        <v>0</v>
      </c>
      <c r="N12" s="85">
        <f t="shared" si="6"/>
        <v>0</v>
      </c>
      <c r="O12" s="86">
        <f t="shared" si="7"/>
        <v>0</v>
      </c>
      <c r="P12" s="123">
        <f t="shared" ref="P12:Q12" si="14">IFERROR(N12/L12,0)</f>
        <v>0</v>
      </c>
      <c r="Q12" s="87">
        <f t="shared" si="14"/>
        <v>0</v>
      </c>
      <c r="R12" s="88">
        <f t="shared" si="9"/>
        <v>0</v>
      </c>
      <c r="S12" s="69">
        <f t="shared" si="3"/>
        <v>0</v>
      </c>
      <c r="T12" s="73"/>
      <c r="U12" s="124"/>
      <c r="V12" s="124"/>
      <c r="W12" s="124"/>
      <c r="X12" s="124"/>
      <c r="Y12" s="124"/>
      <c r="Z12" s="124"/>
      <c r="AA12" s="125"/>
      <c r="AB12" s="124"/>
      <c r="AC12" s="124"/>
      <c r="AD12" s="124"/>
      <c r="AE12" s="124"/>
      <c r="AF12" s="125"/>
      <c r="AG12" s="124"/>
      <c r="AH12" s="124"/>
      <c r="AI12" s="124"/>
      <c r="AJ12" s="124"/>
      <c r="AK12" s="125"/>
      <c r="AL12" s="124"/>
      <c r="AM12" s="124"/>
      <c r="AN12" s="124"/>
      <c r="AO12" s="124"/>
      <c r="AP12" s="125"/>
      <c r="AQ12" s="124"/>
      <c r="AR12" s="124"/>
      <c r="AS12" s="124"/>
      <c r="AT12" s="124"/>
      <c r="AU12" s="125"/>
      <c r="AV12" s="124"/>
      <c r="AW12" s="124"/>
      <c r="AX12" s="124"/>
      <c r="AY12" s="124"/>
      <c r="AZ12" s="125"/>
    </row>
    <row r="13">
      <c r="A13" s="19"/>
      <c r="B13" s="75"/>
      <c r="C13" s="117"/>
      <c r="D13" s="118"/>
      <c r="E13" s="119"/>
      <c r="F13" s="120" t="s">
        <v>38</v>
      </c>
      <c r="G13" s="121"/>
      <c r="H13" s="122"/>
      <c r="I13" s="122"/>
      <c r="J13" s="122"/>
      <c r="K13" s="126"/>
      <c r="L13" s="83">
        <f t="shared" si="4"/>
        <v>0</v>
      </c>
      <c r="M13" s="84">
        <f t="shared" si="5"/>
        <v>0</v>
      </c>
      <c r="N13" s="85">
        <f t="shared" si="6"/>
        <v>0</v>
      </c>
      <c r="O13" s="86">
        <f t="shared" si="7"/>
        <v>0</v>
      </c>
      <c r="P13" s="123">
        <f t="shared" ref="P13:Q13" si="15">IFERROR(N13/L13,0)</f>
        <v>0</v>
      </c>
      <c r="Q13" s="87">
        <f t="shared" si="15"/>
        <v>0</v>
      </c>
      <c r="R13" s="88">
        <f t="shared" si="9"/>
        <v>0</v>
      </c>
      <c r="S13" s="69">
        <f t="shared" si="3"/>
        <v>0</v>
      </c>
      <c r="T13" s="73"/>
      <c r="U13" s="124"/>
      <c r="V13" s="124"/>
      <c r="W13" s="124"/>
      <c r="X13" s="124"/>
      <c r="Y13" s="124"/>
      <c r="Z13" s="124"/>
      <c r="AA13" s="125"/>
      <c r="AB13" s="124"/>
      <c r="AC13" s="124"/>
      <c r="AD13" s="124"/>
      <c r="AE13" s="124"/>
      <c r="AF13" s="125"/>
      <c r="AG13" s="124"/>
      <c r="AH13" s="124"/>
      <c r="AI13" s="124"/>
      <c r="AJ13" s="124"/>
      <c r="AK13" s="125"/>
      <c r="AL13" s="124"/>
      <c r="AM13" s="124"/>
      <c r="AN13" s="124"/>
      <c r="AO13" s="124"/>
      <c r="AP13" s="125"/>
      <c r="AQ13" s="124"/>
      <c r="AR13" s="124"/>
      <c r="AS13" s="124"/>
      <c r="AT13" s="124"/>
      <c r="AU13" s="125"/>
      <c r="AV13" s="124"/>
      <c r="AW13" s="124"/>
      <c r="AX13" s="124"/>
      <c r="AY13" s="124"/>
      <c r="AZ13" s="125"/>
    </row>
    <row r="14">
      <c r="A14" s="19"/>
      <c r="B14" s="127"/>
      <c r="C14" s="128"/>
      <c r="D14" s="129"/>
      <c r="E14" s="130"/>
      <c r="F14" s="131" t="s">
        <v>39</v>
      </c>
      <c r="G14" s="132"/>
      <c r="H14" s="99"/>
      <c r="I14" s="99"/>
      <c r="J14" s="99"/>
      <c r="K14" s="133"/>
      <c r="L14" s="100">
        <f t="shared" si="4"/>
        <v>0</v>
      </c>
      <c r="M14" s="101">
        <f t="shared" si="5"/>
        <v>0</v>
      </c>
      <c r="N14" s="102">
        <f t="shared" si="6"/>
        <v>0</v>
      </c>
      <c r="O14" s="103">
        <f t="shared" si="7"/>
        <v>0</v>
      </c>
      <c r="P14" s="123">
        <f t="shared" ref="P14:Q14" si="16">IFERROR(N14/L14,0)</f>
        <v>0</v>
      </c>
      <c r="Q14" s="87">
        <f t="shared" si="16"/>
        <v>0</v>
      </c>
      <c r="R14" s="88">
        <f t="shared" si="9"/>
        <v>0</v>
      </c>
      <c r="S14" s="69">
        <f t="shared" si="3"/>
        <v>0</v>
      </c>
      <c r="T14" s="107"/>
      <c r="U14" s="108"/>
      <c r="V14" s="108"/>
      <c r="W14" s="108"/>
      <c r="X14" s="108"/>
      <c r="Y14" s="108"/>
      <c r="Z14" s="108"/>
      <c r="AA14" s="110"/>
      <c r="AB14" s="108"/>
      <c r="AC14" s="108"/>
      <c r="AD14" s="108"/>
      <c r="AE14" s="108"/>
      <c r="AF14" s="110"/>
      <c r="AG14" s="108"/>
      <c r="AH14" s="108"/>
      <c r="AI14" s="108"/>
      <c r="AJ14" s="108"/>
      <c r="AK14" s="110"/>
      <c r="AL14" s="108"/>
      <c r="AM14" s="108"/>
      <c r="AN14" s="108"/>
      <c r="AO14" s="108"/>
      <c r="AP14" s="110"/>
      <c r="AQ14" s="108"/>
      <c r="AR14" s="108"/>
      <c r="AS14" s="108"/>
      <c r="AT14" s="108"/>
      <c r="AU14" s="110"/>
      <c r="AV14" s="108"/>
      <c r="AW14" s="108"/>
      <c r="AX14" s="108"/>
      <c r="AY14" s="108"/>
      <c r="AZ14" s="110"/>
    </row>
    <row r="15">
      <c r="A15" s="19"/>
      <c r="B15" s="134">
        <v>3.0</v>
      </c>
      <c r="C15" s="112">
        <v>0.4</v>
      </c>
      <c r="D15" s="135" t="s">
        <v>40</v>
      </c>
      <c r="E15" s="136" t="s">
        <v>41</v>
      </c>
      <c r="F15" s="115" t="s">
        <v>34</v>
      </c>
      <c r="G15" s="116"/>
      <c r="H15" s="62"/>
      <c r="I15" s="137"/>
      <c r="J15" s="62"/>
      <c r="K15" s="138"/>
      <c r="L15" s="63">
        <f t="shared" si="4"/>
        <v>0</v>
      </c>
      <c r="M15" s="64">
        <f t="shared" si="5"/>
        <v>0</v>
      </c>
      <c r="N15" s="63">
        <f t="shared" si="6"/>
        <v>0</v>
      </c>
      <c r="O15" s="65">
        <f t="shared" si="7"/>
        <v>0</v>
      </c>
      <c r="P15" s="139">
        <f t="shared" ref="P15:Q15" si="17">IFERROR(N15/L15,0)</f>
        <v>0</v>
      </c>
      <c r="Q15" s="87">
        <f t="shared" si="17"/>
        <v>0</v>
      </c>
      <c r="R15" s="88">
        <f t="shared" si="9"/>
        <v>0</v>
      </c>
      <c r="S15" s="140">
        <f t="shared" si="3"/>
        <v>0</v>
      </c>
      <c r="T15" s="73"/>
      <c r="U15" s="73"/>
      <c r="V15" s="73"/>
      <c r="W15" s="73"/>
      <c r="X15" s="73"/>
      <c r="Y15" s="73"/>
      <c r="Z15" s="73"/>
      <c r="AA15" s="91"/>
      <c r="AB15" s="73"/>
      <c r="AC15" s="73"/>
      <c r="AD15" s="73"/>
      <c r="AE15" s="73"/>
      <c r="AF15" s="91"/>
      <c r="AG15" s="73"/>
      <c r="AH15" s="73"/>
      <c r="AI15" s="73"/>
      <c r="AJ15" s="73"/>
      <c r="AK15" s="91"/>
      <c r="AL15" s="73"/>
      <c r="AM15" s="73"/>
      <c r="AN15" s="73"/>
      <c r="AO15" s="73"/>
      <c r="AP15" s="91"/>
      <c r="AQ15" s="73"/>
      <c r="AR15" s="73"/>
      <c r="AS15" s="73"/>
      <c r="AT15" s="73"/>
      <c r="AU15" s="91"/>
      <c r="AV15" s="73"/>
      <c r="AW15" s="73"/>
      <c r="AX15" s="73"/>
      <c r="AY15" s="73"/>
      <c r="AZ15" s="91"/>
    </row>
    <row r="16">
      <c r="A16" s="19"/>
      <c r="B16" s="75"/>
      <c r="C16" s="117"/>
      <c r="D16" s="141"/>
      <c r="E16" s="142"/>
      <c r="F16" s="143" t="s">
        <v>35</v>
      </c>
      <c r="G16" s="144"/>
      <c r="H16" s="145"/>
      <c r="I16" s="146"/>
      <c r="J16" s="145"/>
      <c r="K16" s="147"/>
      <c r="L16" s="83">
        <f t="shared" si="4"/>
        <v>0</v>
      </c>
      <c r="M16" s="84">
        <f t="shared" si="5"/>
        <v>0</v>
      </c>
      <c r="N16" s="85">
        <f t="shared" si="6"/>
        <v>0</v>
      </c>
      <c r="O16" s="86">
        <f t="shared" si="7"/>
        <v>0</v>
      </c>
      <c r="P16" s="148">
        <f t="shared" ref="P16:Q16" si="18">IFERROR(N16/L16,0)</f>
        <v>0</v>
      </c>
      <c r="Q16" s="87">
        <f t="shared" si="18"/>
        <v>0</v>
      </c>
      <c r="R16" s="88">
        <f t="shared" si="9"/>
        <v>0</v>
      </c>
      <c r="S16" s="69">
        <f t="shared" si="3"/>
        <v>0</v>
      </c>
      <c r="T16" s="73"/>
      <c r="U16" s="149"/>
      <c r="V16" s="149"/>
      <c r="W16" s="149"/>
      <c r="X16" s="149"/>
      <c r="Y16" s="149"/>
      <c r="Z16" s="149"/>
      <c r="AA16" s="150"/>
      <c r="AB16" s="149"/>
      <c r="AC16" s="149"/>
      <c r="AD16" s="149"/>
      <c r="AE16" s="149"/>
      <c r="AF16" s="150"/>
      <c r="AG16" s="149"/>
      <c r="AH16" s="149"/>
      <c r="AI16" s="149"/>
      <c r="AJ16" s="149"/>
      <c r="AK16" s="150"/>
      <c r="AL16" s="149"/>
      <c r="AM16" s="149"/>
      <c r="AN16" s="149"/>
      <c r="AO16" s="149"/>
      <c r="AP16" s="150"/>
      <c r="AQ16" s="149"/>
      <c r="AR16" s="149"/>
      <c r="AS16" s="149"/>
      <c r="AT16" s="149"/>
      <c r="AU16" s="150"/>
      <c r="AV16" s="149"/>
      <c r="AW16" s="149"/>
      <c r="AX16" s="149"/>
      <c r="AY16" s="149"/>
      <c r="AZ16" s="150"/>
    </row>
    <row r="17">
      <c r="A17" s="19"/>
      <c r="B17" s="75"/>
      <c r="C17" s="117"/>
      <c r="D17" s="141"/>
      <c r="E17" s="151"/>
      <c r="F17" s="131" t="s">
        <v>36</v>
      </c>
      <c r="G17" s="132"/>
      <c r="H17" s="152"/>
      <c r="I17" s="153"/>
      <c r="J17" s="152"/>
      <c r="K17" s="154"/>
      <c r="L17" s="100">
        <f t="shared" si="4"/>
        <v>0</v>
      </c>
      <c r="M17" s="101">
        <f t="shared" si="5"/>
        <v>0</v>
      </c>
      <c r="N17" s="102">
        <f t="shared" si="6"/>
        <v>0</v>
      </c>
      <c r="O17" s="103">
        <f t="shared" si="7"/>
        <v>0</v>
      </c>
      <c r="P17" s="123">
        <f t="shared" ref="P17:Q17" si="19">IFERROR(N17/L17,0)</f>
        <v>0</v>
      </c>
      <c r="Q17" s="87">
        <f t="shared" si="19"/>
        <v>0</v>
      </c>
      <c r="R17" s="88">
        <f t="shared" si="9"/>
        <v>0</v>
      </c>
      <c r="S17" s="69">
        <f t="shared" si="3"/>
        <v>0</v>
      </c>
      <c r="T17" s="107"/>
      <c r="U17" s="108"/>
      <c r="V17" s="108"/>
      <c r="W17" s="108"/>
      <c r="X17" s="108"/>
      <c r="Y17" s="108"/>
      <c r="Z17" s="108"/>
      <c r="AA17" s="110"/>
      <c r="AB17" s="108"/>
      <c r="AC17" s="108"/>
      <c r="AD17" s="108"/>
      <c r="AE17" s="108"/>
      <c r="AF17" s="110"/>
      <c r="AG17" s="108"/>
      <c r="AH17" s="108"/>
      <c r="AI17" s="108"/>
      <c r="AJ17" s="108"/>
      <c r="AK17" s="110"/>
      <c r="AL17" s="108"/>
      <c r="AM17" s="108"/>
      <c r="AN17" s="108"/>
      <c r="AO17" s="108"/>
      <c r="AP17" s="110"/>
      <c r="AQ17" s="108"/>
      <c r="AR17" s="108"/>
      <c r="AS17" s="108"/>
      <c r="AT17" s="108"/>
      <c r="AU17" s="110"/>
      <c r="AV17" s="108"/>
      <c r="AW17" s="108"/>
      <c r="AX17" s="108"/>
      <c r="AY17" s="108"/>
      <c r="AZ17" s="110"/>
    </row>
    <row r="18">
      <c r="A18" s="19"/>
      <c r="B18" s="75"/>
      <c r="C18" s="117"/>
      <c r="D18" s="141"/>
      <c r="E18" s="136" t="s">
        <v>42</v>
      </c>
      <c r="F18" s="115" t="s">
        <v>34</v>
      </c>
      <c r="G18" s="116"/>
      <c r="H18" s="62"/>
      <c r="I18" s="137"/>
      <c r="J18" s="62"/>
      <c r="K18" s="138"/>
      <c r="L18" s="63">
        <f t="shared" si="4"/>
        <v>0</v>
      </c>
      <c r="M18" s="64">
        <f t="shared" si="5"/>
        <v>0</v>
      </c>
      <c r="N18" s="63">
        <f t="shared" si="6"/>
        <v>0</v>
      </c>
      <c r="O18" s="65">
        <f t="shared" si="7"/>
        <v>0</v>
      </c>
      <c r="P18" s="123">
        <f t="shared" ref="P18:Q18" si="20">IFERROR(N18/L18,0)</f>
        <v>0</v>
      </c>
      <c r="Q18" s="87">
        <f t="shared" si="20"/>
        <v>0</v>
      </c>
      <c r="R18" s="88">
        <f t="shared" si="9"/>
        <v>0</v>
      </c>
      <c r="S18" s="69">
        <f t="shared" si="3"/>
        <v>0</v>
      </c>
      <c r="T18" s="73"/>
      <c r="U18" s="73"/>
      <c r="V18" s="73"/>
      <c r="W18" s="73"/>
      <c r="X18" s="73"/>
      <c r="Y18" s="73"/>
      <c r="Z18" s="73"/>
      <c r="AA18" s="91"/>
      <c r="AB18" s="73"/>
      <c r="AC18" s="73"/>
      <c r="AD18" s="73"/>
      <c r="AE18" s="73"/>
      <c r="AF18" s="91"/>
      <c r="AG18" s="73"/>
      <c r="AH18" s="73"/>
      <c r="AI18" s="73"/>
      <c r="AJ18" s="73"/>
      <c r="AK18" s="91"/>
      <c r="AL18" s="73"/>
      <c r="AM18" s="73"/>
      <c r="AN18" s="73"/>
      <c r="AO18" s="73"/>
      <c r="AP18" s="91"/>
      <c r="AQ18" s="73"/>
      <c r="AR18" s="73"/>
      <c r="AS18" s="73"/>
      <c r="AT18" s="73"/>
      <c r="AU18" s="91"/>
      <c r="AV18" s="73"/>
      <c r="AW18" s="73"/>
      <c r="AX18" s="73"/>
      <c r="AY18" s="73"/>
      <c r="AZ18" s="91"/>
    </row>
    <row r="19">
      <c r="A19" s="19"/>
      <c r="B19" s="75"/>
      <c r="C19" s="117"/>
      <c r="D19" s="141"/>
      <c r="E19" s="142"/>
      <c r="F19" s="155" t="s">
        <v>43</v>
      </c>
      <c r="G19" s="156"/>
      <c r="H19" s="157"/>
      <c r="I19" s="158"/>
      <c r="J19" s="157"/>
      <c r="K19" s="159"/>
      <c r="L19" s="83">
        <f t="shared" si="4"/>
        <v>0</v>
      </c>
      <c r="M19" s="84">
        <f t="shared" si="5"/>
        <v>0</v>
      </c>
      <c r="N19" s="85">
        <f t="shared" si="6"/>
        <v>0</v>
      </c>
      <c r="O19" s="86">
        <f t="shared" si="7"/>
        <v>0</v>
      </c>
      <c r="P19" s="123">
        <f t="shared" ref="P19:Q19" si="21">IFERROR(N19/L19,0)</f>
        <v>0</v>
      </c>
      <c r="Q19" s="87">
        <f t="shared" si="21"/>
        <v>0</v>
      </c>
      <c r="R19" s="88">
        <f t="shared" si="9"/>
        <v>0</v>
      </c>
      <c r="S19" s="69">
        <f t="shared" si="3"/>
        <v>0</v>
      </c>
      <c r="T19" s="160"/>
      <c r="U19" s="160"/>
      <c r="V19" s="160"/>
      <c r="W19" s="160"/>
      <c r="X19" s="160"/>
      <c r="Y19" s="160"/>
      <c r="Z19" s="160"/>
      <c r="AA19" s="161"/>
      <c r="AB19" s="160"/>
      <c r="AC19" s="160"/>
      <c r="AD19" s="160"/>
      <c r="AE19" s="160"/>
      <c r="AF19" s="161"/>
      <c r="AG19" s="160"/>
      <c r="AH19" s="160"/>
      <c r="AI19" s="160"/>
      <c r="AJ19" s="160"/>
      <c r="AK19" s="161"/>
      <c r="AL19" s="160"/>
      <c r="AM19" s="160"/>
      <c r="AN19" s="160"/>
      <c r="AO19" s="160"/>
      <c r="AP19" s="161"/>
      <c r="AQ19" s="160"/>
      <c r="AR19" s="160"/>
      <c r="AS19" s="160"/>
      <c r="AT19" s="160"/>
      <c r="AU19" s="161"/>
      <c r="AV19" s="160"/>
      <c r="AW19" s="160"/>
      <c r="AX19" s="160"/>
      <c r="AY19" s="160"/>
      <c r="AZ19" s="161"/>
    </row>
    <row r="20">
      <c r="A20" s="19"/>
      <c r="B20" s="75"/>
      <c r="C20" s="117"/>
      <c r="D20" s="141"/>
      <c r="E20" s="151"/>
      <c r="F20" s="131" t="s">
        <v>36</v>
      </c>
      <c r="G20" s="132"/>
      <c r="H20" s="99"/>
      <c r="I20" s="162"/>
      <c r="J20" s="99"/>
      <c r="K20" s="163"/>
      <c r="L20" s="100">
        <f t="shared" si="4"/>
        <v>0</v>
      </c>
      <c r="M20" s="101">
        <f t="shared" si="5"/>
        <v>0</v>
      </c>
      <c r="N20" s="102">
        <f t="shared" si="6"/>
        <v>0</v>
      </c>
      <c r="O20" s="103">
        <f t="shared" si="7"/>
        <v>0</v>
      </c>
      <c r="P20" s="123">
        <f t="shared" ref="P20:Q20" si="22">IFERROR(N20/L20,0)</f>
        <v>0</v>
      </c>
      <c r="Q20" s="87">
        <f t="shared" si="22"/>
        <v>0</v>
      </c>
      <c r="R20" s="88">
        <f t="shared" si="9"/>
        <v>0</v>
      </c>
      <c r="S20" s="69">
        <f t="shared" si="3"/>
        <v>0</v>
      </c>
      <c r="T20" s="107"/>
      <c r="U20" s="108"/>
      <c r="V20" s="108"/>
      <c r="W20" s="108"/>
      <c r="X20" s="108"/>
      <c r="Y20" s="108"/>
      <c r="Z20" s="108"/>
      <c r="AA20" s="110"/>
      <c r="AB20" s="108"/>
      <c r="AC20" s="108"/>
      <c r="AD20" s="108"/>
      <c r="AE20" s="108"/>
      <c r="AF20" s="110"/>
      <c r="AG20" s="108"/>
      <c r="AH20" s="108"/>
      <c r="AI20" s="108"/>
      <c r="AJ20" s="108"/>
      <c r="AK20" s="110"/>
      <c r="AL20" s="108"/>
      <c r="AM20" s="108"/>
      <c r="AN20" s="108"/>
      <c r="AO20" s="108"/>
      <c r="AP20" s="110"/>
      <c r="AQ20" s="108"/>
      <c r="AR20" s="108"/>
      <c r="AS20" s="108"/>
      <c r="AT20" s="108"/>
      <c r="AU20" s="110"/>
      <c r="AV20" s="108"/>
      <c r="AW20" s="108"/>
      <c r="AX20" s="108"/>
      <c r="AY20" s="108"/>
      <c r="AZ20" s="110"/>
    </row>
    <row r="21">
      <c r="A21" s="19"/>
      <c r="B21" s="75"/>
      <c r="C21" s="117"/>
      <c r="D21" s="141"/>
      <c r="E21" s="164" t="s">
        <v>44</v>
      </c>
      <c r="F21" s="165" t="s">
        <v>34</v>
      </c>
      <c r="G21" s="166"/>
      <c r="H21" s="145"/>
      <c r="I21" s="146"/>
      <c r="J21" s="145"/>
      <c r="K21" s="147"/>
      <c r="L21" s="85">
        <f t="shared" si="4"/>
        <v>0</v>
      </c>
      <c r="M21" s="84">
        <f t="shared" si="5"/>
        <v>0</v>
      </c>
      <c r="N21" s="85">
        <f t="shared" si="6"/>
        <v>0</v>
      </c>
      <c r="O21" s="86">
        <f t="shared" si="7"/>
        <v>0</v>
      </c>
      <c r="P21" s="123">
        <f t="shared" ref="P21:Q21" si="23">IFERROR(N21/L21,0)</f>
        <v>0</v>
      </c>
      <c r="Q21" s="87">
        <f t="shared" si="23"/>
        <v>0</v>
      </c>
      <c r="R21" s="88">
        <f t="shared" si="9"/>
        <v>0</v>
      </c>
      <c r="S21" s="69">
        <f t="shared" si="3"/>
        <v>0</v>
      </c>
      <c r="T21" s="73"/>
      <c r="U21" s="73"/>
      <c r="V21" s="73"/>
      <c r="W21" s="73"/>
      <c r="X21" s="73"/>
      <c r="Y21" s="73"/>
      <c r="Z21" s="73"/>
      <c r="AA21" s="91"/>
      <c r="AB21" s="73"/>
      <c r="AC21" s="73"/>
      <c r="AD21" s="73"/>
      <c r="AE21" s="73"/>
      <c r="AF21" s="91"/>
      <c r="AG21" s="73"/>
      <c r="AH21" s="73"/>
      <c r="AI21" s="73"/>
      <c r="AJ21" s="73"/>
      <c r="AK21" s="91"/>
      <c r="AL21" s="73"/>
      <c r="AM21" s="73"/>
      <c r="AN21" s="73"/>
      <c r="AO21" s="73"/>
      <c r="AP21" s="91"/>
      <c r="AQ21" s="73"/>
      <c r="AR21" s="73"/>
      <c r="AS21" s="73"/>
      <c r="AT21" s="73"/>
      <c r="AU21" s="91"/>
      <c r="AV21" s="73"/>
      <c r="AW21" s="73"/>
      <c r="AX21" s="73"/>
      <c r="AY21" s="73"/>
      <c r="AZ21" s="91"/>
    </row>
    <row r="22">
      <c r="A22" s="19"/>
      <c r="B22" s="75"/>
      <c r="C22" s="117"/>
      <c r="D22" s="141"/>
      <c r="E22" s="167"/>
      <c r="F22" s="120" t="s">
        <v>35</v>
      </c>
      <c r="G22" s="121"/>
      <c r="H22" s="145"/>
      <c r="I22" s="146"/>
      <c r="J22" s="145"/>
      <c r="K22" s="147"/>
      <c r="L22" s="83">
        <f t="shared" si="4"/>
        <v>0</v>
      </c>
      <c r="M22" s="84">
        <f t="shared" si="5"/>
        <v>0</v>
      </c>
      <c r="N22" s="85">
        <f t="shared" si="6"/>
        <v>0</v>
      </c>
      <c r="O22" s="86">
        <f t="shared" si="7"/>
        <v>0</v>
      </c>
      <c r="P22" s="123">
        <f t="shared" ref="P22:Q22" si="24">IFERROR(N22/L22,0)</f>
        <v>0</v>
      </c>
      <c r="Q22" s="87">
        <f t="shared" si="24"/>
        <v>0</v>
      </c>
      <c r="R22" s="88">
        <f t="shared" si="9"/>
        <v>0</v>
      </c>
      <c r="S22" s="69">
        <f t="shared" si="3"/>
        <v>0</v>
      </c>
      <c r="T22" s="73"/>
      <c r="U22" s="124"/>
      <c r="V22" s="124"/>
      <c r="W22" s="124"/>
      <c r="X22" s="124"/>
      <c r="Y22" s="124"/>
      <c r="Z22" s="124"/>
      <c r="AA22" s="125"/>
      <c r="AB22" s="124"/>
      <c r="AC22" s="124"/>
      <c r="AD22" s="124"/>
      <c r="AE22" s="124"/>
      <c r="AF22" s="125"/>
      <c r="AG22" s="124"/>
      <c r="AH22" s="124"/>
      <c r="AI22" s="124"/>
      <c r="AJ22" s="124"/>
      <c r="AK22" s="125"/>
      <c r="AL22" s="124"/>
      <c r="AM22" s="124"/>
      <c r="AN22" s="124"/>
      <c r="AO22" s="124"/>
      <c r="AP22" s="125"/>
      <c r="AQ22" s="124"/>
      <c r="AR22" s="124"/>
      <c r="AS22" s="124"/>
      <c r="AT22" s="124"/>
      <c r="AU22" s="125"/>
      <c r="AV22" s="124"/>
      <c r="AW22" s="124"/>
      <c r="AX22" s="124"/>
      <c r="AY22" s="124"/>
      <c r="AZ22" s="125"/>
    </row>
    <row r="23">
      <c r="A23" s="19"/>
      <c r="B23" s="75"/>
      <c r="C23" s="117"/>
      <c r="D23" s="141"/>
      <c r="E23" s="167"/>
      <c r="F23" s="120" t="s">
        <v>36</v>
      </c>
      <c r="G23" s="121"/>
      <c r="H23" s="145"/>
      <c r="I23" s="146"/>
      <c r="J23" s="145"/>
      <c r="K23" s="147"/>
      <c r="L23" s="83">
        <f t="shared" si="4"/>
        <v>0</v>
      </c>
      <c r="M23" s="84">
        <f t="shared" si="5"/>
        <v>0</v>
      </c>
      <c r="N23" s="85">
        <f t="shared" si="6"/>
        <v>0</v>
      </c>
      <c r="O23" s="86">
        <f t="shared" si="7"/>
        <v>0</v>
      </c>
      <c r="P23" s="123">
        <f t="shared" ref="P23:Q23" si="25">IFERROR(N23/L23,0)</f>
        <v>0</v>
      </c>
      <c r="Q23" s="87">
        <f t="shared" si="25"/>
        <v>0</v>
      </c>
      <c r="R23" s="88">
        <f t="shared" si="9"/>
        <v>0</v>
      </c>
      <c r="S23" s="69">
        <f t="shared" si="3"/>
        <v>0</v>
      </c>
      <c r="T23" s="73"/>
      <c r="U23" s="124"/>
      <c r="V23" s="124"/>
      <c r="W23" s="124"/>
      <c r="X23" s="124"/>
      <c r="Y23" s="124"/>
      <c r="Z23" s="124"/>
      <c r="AA23" s="125"/>
      <c r="AB23" s="124"/>
      <c r="AC23" s="124"/>
      <c r="AD23" s="124"/>
      <c r="AE23" s="124"/>
      <c r="AF23" s="125"/>
      <c r="AG23" s="124"/>
      <c r="AH23" s="124"/>
      <c r="AI23" s="124"/>
      <c r="AJ23" s="124"/>
      <c r="AK23" s="125"/>
      <c r="AL23" s="124"/>
      <c r="AM23" s="124"/>
      <c r="AN23" s="124"/>
      <c r="AO23" s="124"/>
      <c r="AP23" s="125"/>
      <c r="AQ23" s="124"/>
      <c r="AR23" s="124"/>
      <c r="AS23" s="124"/>
      <c r="AT23" s="124"/>
      <c r="AU23" s="125"/>
      <c r="AV23" s="124"/>
      <c r="AW23" s="124"/>
      <c r="AX23" s="124"/>
      <c r="AY23" s="124"/>
      <c r="AZ23" s="125"/>
    </row>
    <row r="24">
      <c r="A24" s="19"/>
      <c r="B24" s="75"/>
      <c r="C24" s="117"/>
      <c r="D24" s="141"/>
      <c r="E24" s="167"/>
      <c r="F24" s="120" t="s">
        <v>37</v>
      </c>
      <c r="G24" s="121"/>
      <c r="H24" s="145"/>
      <c r="I24" s="146"/>
      <c r="J24" s="145"/>
      <c r="K24" s="147"/>
      <c r="L24" s="83">
        <f t="shared" si="4"/>
        <v>0</v>
      </c>
      <c r="M24" s="84">
        <f t="shared" si="5"/>
        <v>0</v>
      </c>
      <c r="N24" s="85">
        <f t="shared" si="6"/>
        <v>0</v>
      </c>
      <c r="O24" s="86">
        <f t="shared" si="7"/>
        <v>0</v>
      </c>
      <c r="P24" s="123">
        <f t="shared" ref="P24:Q24" si="26">IFERROR(N24/L24,0)</f>
        <v>0</v>
      </c>
      <c r="Q24" s="87">
        <f t="shared" si="26"/>
        <v>0</v>
      </c>
      <c r="R24" s="88">
        <f t="shared" si="9"/>
        <v>0</v>
      </c>
      <c r="S24" s="69">
        <f t="shared" si="3"/>
        <v>0</v>
      </c>
      <c r="T24" s="73"/>
      <c r="U24" s="124"/>
      <c r="V24" s="124"/>
      <c r="W24" s="124"/>
      <c r="X24" s="124"/>
      <c r="Y24" s="124"/>
      <c r="Z24" s="124"/>
      <c r="AA24" s="125"/>
      <c r="AB24" s="124"/>
      <c r="AC24" s="124"/>
      <c r="AD24" s="124"/>
      <c r="AE24" s="124"/>
      <c r="AF24" s="125"/>
      <c r="AG24" s="124"/>
      <c r="AH24" s="124"/>
      <c r="AI24" s="124"/>
      <c r="AJ24" s="124"/>
      <c r="AK24" s="125"/>
      <c r="AL24" s="124"/>
      <c r="AM24" s="124"/>
      <c r="AN24" s="124"/>
      <c r="AO24" s="124"/>
      <c r="AP24" s="125"/>
      <c r="AQ24" s="124"/>
      <c r="AR24" s="124"/>
      <c r="AS24" s="124"/>
      <c r="AT24" s="124"/>
      <c r="AU24" s="125"/>
      <c r="AV24" s="124"/>
      <c r="AW24" s="124"/>
      <c r="AX24" s="124"/>
      <c r="AY24" s="124"/>
      <c r="AZ24" s="125"/>
    </row>
    <row r="25">
      <c r="A25" s="19"/>
      <c r="B25" s="75"/>
      <c r="C25" s="117"/>
      <c r="D25" s="141"/>
      <c r="E25" s="167"/>
      <c r="F25" s="120" t="s">
        <v>38</v>
      </c>
      <c r="G25" s="144"/>
      <c r="H25" s="145"/>
      <c r="I25" s="146"/>
      <c r="J25" s="145"/>
      <c r="K25" s="147"/>
      <c r="L25" s="83">
        <f t="shared" si="4"/>
        <v>0</v>
      </c>
      <c r="M25" s="84">
        <f t="shared" si="5"/>
        <v>0</v>
      </c>
      <c r="N25" s="85">
        <f t="shared" si="6"/>
        <v>0</v>
      </c>
      <c r="O25" s="86">
        <f t="shared" si="7"/>
        <v>0</v>
      </c>
      <c r="P25" s="123">
        <f t="shared" ref="P25:Q25" si="27">IFERROR(N25/L25,0)</f>
        <v>0</v>
      </c>
      <c r="Q25" s="87">
        <f t="shared" si="27"/>
        <v>0</v>
      </c>
      <c r="R25" s="88">
        <f t="shared" si="9"/>
        <v>0</v>
      </c>
      <c r="S25" s="69">
        <f t="shared" si="3"/>
        <v>0</v>
      </c>
      <c r="T25" s="73"/>
      <c r="U25" s="124"/>
      <c r="V25" s="124"/>
      <c r="W25" s="124"/>
      <c r="X25" s="124"/>
      <c r="Y25" s="124"/>
      <c r="Z25" s="124"/>
      <c r="AA25" s="125"/>
      <c r="AB25" s="124"/>
      <c r="AC25" s="124"/>
      <c r="AD25" s="124"/>
      <c r="AE25" s="124"/>
      <c r="AF25" s="125"/>
      <c r="AG25" s="124"/>
      <c r="AH25" s="124"/>
      <c r="AI25" s="124"/>
      <c r="AJ25" s="124"/>
      <c r="AK25" s="125"/>
      <c r="AL25" s="124"/>
      <c r="AM25" s="124"/>
      <c r="AN25" s="124"/>
      <c r="AO25" s="124"/>
      <c r="AP25" s="125"/>
      <c r="AQ25" s="124"/>
      <c r="AR25" s="124"/>
      <c r="AS25" s="124"/>
      <c r="AT25" s="124"/>
      <c r="AU25" s="125"/>
      <c r="AV25" s="124"/>
      <c r="AW25" s="124"/>
      <c r="AX25" s="124"/>
      <c r="AY25" s="124"/>
      <c r="AZ25" s="125"/>
    </row>
    <row r="26">
      <c r="A26" s="19"/>
      <c r="B26" s="75"/>
      <c r="C26" s="117"/>
      <c r="D26" s="141"/>
      <c r="E26" s="167"/>
      <c r="F26" s="120" t="s">
        <v>39</v>
      </c>
      <c r="G26" s="144"/>
      <c r="H26" s="145"/>
      <c r="I26" s="146"/>
      <c r="J26" s="145"/>
      <c r="K26" s="147"/>
      <c r="L26" s="83">
        <f t="shared" si="4"/>
        <v>0</v>
      </c>
      <c r="M26" s="84">
        <f t="shared" si="5"/>
        <v>0</v>
      </c>
      <c r="N26" s="85">
        <f t="shared" si="6"/>
        <v>0</v>
      </c>
      <c r="O26" s="86">
        <f t="shared" si="7"/>
        <v>0</v>
      </c>
      <c r="P26" s="123">
        <f t="shared" ref="P26:Q26" si="28">IFERROR(N26/L26,0)</f>
        <v>0</v>
      </c>
      <c r="Q26" s="87">
        <f t="shared" si="28"/>
        <v>0</v>
      </c>
      <c r="R26" s="88">
        <f t="shared" si="9"/>
        <v>0</v>
      </c>
      <c r="S26" s="69">
        <f t="shared" si="3"/>
        <v>0</v>
      </c>
      <c r="T26" s="73"/>
      <c r="U26" s="124"/>
      <c r="V26" s="124"/>
      <c r="W26" s="124"/>
      <c r="X26" s="124"/>
      <c r="Y26" s="124"/>
      <c r="Z26" s="124"/>
      <c r="AA26" s="125"/>
      <c r="AB26" s="124"/>
      <c r="AC26" s="124"/>
      <c r="AD26" s="124"/>
      <c r="AE26" s="124"/>
      <c r="AF26" s="125"/>
      <c r="AG26" s="124"/>
      <c r="AH26" s="124"/>
      <c r="AI26" s="124"/>
      <c r="AJ26" s="124"/>
      <c r="AK26" s="125"/>
      <c r="AL26" s="124"/>
      <c r="AM26" s="124"/>
      <c r="AN26" s="124"/>
      <c r="AO26" s="124"/>
      <c r="AP26" s="125"/>
      <c r="AQ26" s="124"/>
      <c r="AR26" s="124"/>
      <c r="AS26" s="124"/>
      <c r="AT26" s="124"/>
      <c r="AU26" s="125"/>
      <c r="AV26" s="124"/>
      <c r="AW26" s="124"/>
      <c r="AX26" s="124"/>
      <c r="AY26" s="124"/>
      <c r="AZ26" s="125"/>
    </row>
    <row r="27">
      <c r="A27" s="19"/>
      <c r="B27" s="127"/>
      <c r="C27" s="128"/>
      <c r="D27" s="168"/>
      <c r="E27" s="169"/>
      <c r="F27" s="131" t="s">
        <v>45</v>
      </c>
      <c r="G27" s="132"/>
      <c r="H27" s="152"/>
      <c r="I27" s="153"/>
      <c r="J27" s="152"/>
      <c r="K27" s="154"/>
      <c r="L27" s="100">
        <f t="shared" si="4"/>
        <v>0</v>
      </c>
      <c r="M27" s="101">
        <f t="shared" si="5"/>
        <v>0</v>
      </c>
      <c r="N27" s="102">
        <f t="shared" si="6"/>
        <v>0</v>
      </c>
      <c r="O27" s="103">
        <f t="shared" si="7"/>
        <v>0</v>
      </c>
      <c r="P27" s="123">
        <f t="shared" ref="P27:Q27" si="29">IFERROR(N27/L27,0)</f>
        <v>0</v>
      </c>
      <c r="Q27" s="87">
        <f t="shared" si="29"/>
        <v>0</v>
      </c>
      <c r="R27" s="88">
        <f t="shared" si="9"/>
        <v>0</v>
      </c>
      <c r="S27" s="69">
        <f t="shared" si="3"/>
        <v>0</v>
      </c>
      <c r="T27" s="107"/>
      <c r="U27" s="108"/>
      <c r="V27" s="108"/>
      <c r="W27" s="108"/>
      <c r="X27" s="108"/>
      <c r="Y27" s="108"/>
      <c r="Z27" s="108"/>
      <c r="AA27" s="110"/>
      <c r="AB27" s="108"/>
      <c r="AC27" s="108"/>
      <c r="AD27" s="108"/>
      <c r="AE27" s="108"/>
      <c r="AF27" s="110"/>
      <c r="AG27" s="108"/>
      <c r="AH27" s="108"/>
      <c r="AI27" s="108"/>
      <c r="AJ27" s="108"/>
      <c r="AK27" s="110"/>
      <c r="AL27" s="108"/>
      <c r="AM27" s="108"/>
      <c r="AN27" s="108"/>
      <c r="AO27" s="108"/>
      <c r="AP27" s="110"/>
      <c r="AQ27" s="108"/>
      <c r="AR27" s="108"/>
      <c r="AS27" s="108"/>
      <c r="AT27" s="108"/>
      <c r="AU27" s="110"/>
      <c r="AV27" s="108"/>
      <c r="AW27" s="108"/>
      <c r="AX27" s="108"/>
      <c r="AY27" s="108"/>
      <c r="AZ27" s="110"/>
    </row>
    <row r="28">
      <c r="A28" s="19"/>
      <c r="B28" s="134">
        <v>4.0</v>
      </c>
      <c r="C28" s="112">
        <v>0.2</v>
      </c>
      <c r="D28" s="170" t="s">
        <v>46</v>
      </c>
      <c r="E28" s="171"/>
      <c r="F28" s="115" t="s">
        <v>34</v>
      </c>
      <c r="G28" s="116"/>
      <c r="H28" s="62"/>
      <c r="I28" s="137"/>
      <c r="J28" s="62"/>
      <c r="K28" s="138"/>
      <c r="L28" s="63">
        <f t="shared" si="4"/>
        <v>0</v>
      </c>
      <c r="M28" s="64">
        <f t="shared" si="5"/>
        <v>0</v>
      </c>
      <c r="N28" s="63">
        <f t="shared" si="6"/>
        <v>0</v>
      </c>
      <c r="O28" s="65">
        <f t="shared" si="7"/>
        <v>0</v>
      </c>
      <c r="P28" s="123">
        <f t="shared" ref="P28:Q28" si="30">IFERROR(N28/L28,0)</f>
        <v>0</v>
      </c>
      <c r="Q28" s="87">
        <f t="shared" si="30"/>
        <v>0</v>
      </c>
      <c r="R28" s="88">
        <f t="shared" si="9"/>
        <v>0</v>
      </c>
      <c r="S28" s="69">
        <f t="shared" si="3"/>
        <v>0</v>
      </c>
      <c r="T28" s="73"/>
      <c r="U28" s="73"/>
      <c r="V28" s="73"/>
      <c r="W28" s="73"/>
      <c r="X28" s="73"/>
      <c r="Y28" s="73"/>
      <c r="Z28" s="73"/>
      <c r="AA28" s="91"/>
      <c r="AB28" s="73"/>
      <c r="AC28" s="73"/>
      <c r="AD28" s="73"/>
      <c r="AE28" s="73"/>
      <c r="AF28" s="91"/>
      <c r="AG28" s="73"/>
      <c r="AH28" s="73"/>
      <c r="AI28" s="73"/>
      <c r="AJ28" s="73"/>
      <c r="AK28" s="91"/>
      <c r="AL28" s="73"/>
      <c r="AM28" s="73"/>
      <c r="AN28" s="73"/>
      <c r="AO28" s="73"/>
      <c r="AP28" s="91"/>
      <c r="AQ28" s="73"/>
      <c r="AR28" s="73"/>
      <c r="AS28" s="73"/>
      <c r="AT28" s="73"/>
      <c r="AU28" s="91"/>
      <c r="AV28" s="73"/>
      <c r="AW28" s="73"/>
      <c r="AX28" s="73"/>
      <c r="AY28" s="73"/>
      <c r="AZ28" s="91"/>
    </row>
    <row r="29">
      <c r="A29" s="19"/>
      <c r="B29" s="75"/>
      <c r="C29" s="117"/>
      <c r="D29" s="118"/>
      <c r="E29" s="119"/>
      <c r="F29" s="165" t="s">
        <v>35</v>
      </c>
      <c r="G29" s="166"/>
      <c r="H29" s="145"/>
      <c r="I29" s="146"/>
      <c r="J29" s="145"/>
      <c r="K29" s="147"/>
      <c r="L29" s="83">
        <f t="shared" si="4"/>
        <v>0</v>
      </c>
      <c r="M29" s="84">
        <f t="shared" si="5"/>
        <v>0</v>
      </c>
      <c r="N29" s="85">
        <f t="shared" si="6"/>
        <v>0</v>
      </c>
      <c r="O29" s="86">
        <f t="shared" si="7"/>
        <v>0</v>
      </c>
      <c r="P29" s="123">
        <f t="shared" ref="P29:Q29" si="31">IFERROR(N29/L29,0)</f>
        <v>0</v>
      </c>
      <c r="Q29" s="87">
        <f t="shared" si="31"/>
        <v>0</v>
      </c>
      <c r="R29" s="88">
        <f t="shared" si="9"/>
        <v>0</v>
      </c>
      <c r="S29" s="69">
        <f t="shared" si="3"/>
        <v>0</v>
      </c>
      <c r="T29" s="73"/>
      <c r="U29" s="124"/>
      <c r="V29" s="124"/>
      <c r="W29" s="124"/>
      <c r="X29" s="124"/>
      <c r="Y29" s="124"/>
      <c r="Z29" s="124"/>
      <c r="AA29" s="125"/>
      <c r="AB29" s="124"/>
      <c r="AC29" s="124"/>
      <c r="AD29" s="124"/>
      <c r="AE29" s="124"/>
      <c r="AF29" s="125"/>
      <c r="AG29" s="124"/>
      <c r="AH29" s="124"/>
      <c r="AI29" s="124"/>
      <c r="AJ29" s="124"/>
      <c r="AK29" s="125"/>
      <c r="AL29" s="124"/>
      <c r="AM29" s="124"/>
      <c r="AN29" s="124"/>
      <c r="AO29" s="124"/>
      <c r="AP29" s="125"/>
      <c r="AQ29" s="124"/>
      <c r="AR29" s="124"/>
      <c r="AS29" s="124"/>
      <c r="AT29" s="124"/>
      <c r="AU29" s="125"/>
      <c r="AV29" s="124"/>
      <c r="AW29" s="124"/>
      <c r="AX29" s="124"/>
      <c r="AY29" s="124"/>
      <c r="AZ29" s="125"/>
    </row>
    <row r="30">
      <c r="A30" s="19"/>
      <c r="B30" s="75"/>
      <c r="C30" s="117"/>
      <c r="D30" s="118"/>
      <c r="E30" s="119"/>
      <c r="F30" s="165" t="s">
        <v>36</v>
      </c>
      <c r="G30" s="166"/>
      <c r="H30" s="145"/>
      <c r="I30" s="146"/>
      <c r="J30" s="145"/>
      <c r="K30" s="147"/>
      <c r="L30" s="83">
        <f t="shared" si="4"/>
        <v>0</v>
      </c>
      <c r="M30" s="84">
        <f t="shared" si="5"/>
        <v>0</v>
      </c>
      <c r="N30" s="85">
        <f t="shared" si="6"/>
        <v>0</v>
      </c>
      <c r="O30" s="86">
        <f t="shared" si="7"/>
        <v>0</v>
      </c>
      <c r="P30" s="172">
        <f t="shared" ref="P30:Q30" si="32">IFERROR(N30/L30,0)</f>
        <v>0</v>
      </c>
      <c r="Q30" s="87">
        <f t="shared" si="32"/>
        <v>0</v>
      </c>
      <c r="R30" s="88">
        <f t="shared" si="9"/>
        <v>0</v>
      </c>
      <c r="S30" s="69">
        <f t="shared" si="3"/>
        <v>0</v>
      </c>
      <c r="T30" s="73"/>
      <c r="U30" s="124"/>
      <c r="V30" s="124"/>
      <c r="W30" s="124"/>
      <c r="X30" s="124"/>
      <c r="Y30" s="124"/>
      <c r="Z30" s="124"/>
      <c r="AA30" s="125"/>
      <c r="AB30" s="124"/>
      <c r="AC30" s="124"/>
      <c r="AD30" s="124"/>
      <c r="AE30" s="124"/>
      <c r="AF30" s="125"/>
      <c r="AG30" s="124"/>
      <c r="AH30" s="124"/>
      <c r="AI30" s="124"/>
      <c r="AJ30" s="124"/>
      <c r="AK30" s="125"/>
      <c r="AL30" s="124"/>
      <c r="AM30" s="124"/>
      <c r="AN30" s="124"/>
      <c r="AO30" s="124"/>
      <c r="AP30" s="125"/>
      <c r="AQ30" s="124"/>
      <c r="AR30" s="124"/>
      <c r="AS30" s="124"/>
      <c r="AT30" s="124"/>
      <c r="AU30" s="125"/>
      <c r="AV30" s="124"/>
      <c r="AW30" s="124"/>
      <c r="AX30" s="124"/>
      <c r="AY30" s="124"/>
      <c r="AZ30" s="125"/>
    </row>
    <row r="31">
      <c r="A31" s="19"/>
      <c r="B31" s="75"/>
      <c r="C31" s="117"/>
      <c r="D31" s="118"/>
      <c r="E31" s="119"/>
      <c r="F31" s="165" t="s">
        <v>37</v>
      </c>
      <c r="G31" s="166"/>
      <c r="H31" s="145"/>
      <c r="I31" s="146"/>
      <c r="J31" s="145"/>
      <c r="K31" s="147"/>
      <c r="L31" s="83">
        <f t="shared" si="4"/>
        <v>0</v>
      </c>
      <c r="M31" s="84">
        <f t="shared" si="5"/>
        <v>0</v>
      </c>
      <c r="N31" s="85">
        <f t="shared" si="6"/>
        <v>0</v>
      </c>
      <c r="O31" s="86">
        <f t="shared" si="7"/>
        <v>0</v>
      </c>
      <c r="P31" s="172">
        <f t="shared" ref="P31:Q31" si="33">IFERROR(N31/L31,0)</f>
        <v>0</v>
      </c>
      <c r="Q31" s="87">
        <f t="shared" si="33"/>
        <v>0</v>
      </c>
      <c r="R31" s="88">
        <f t="shared" si="9"/>
        <v>0</v>
      </c>
      <c r="S31" s="69">
        <f t="shared" si="3"/>
        <v>0</v>
      </c>
      <c r="T31" s="73"/>
      <c r="U31" s="124"/>
      <c r="V31" s="124"/>
      <c r="W31" s="124"/>
      <c r="X31" s="124"/>
      <c r="Y31" s="124"/>
      <c r="Z31" s="124"/>
      <c r="AA31" s="125"/>
      <c r="AB31" s="124"/>
      <c r="AC31" s="124"/>
      <c r="AD31" s="124"/>
      <c r="AE31" s="124"/>
      <c r="AF31" s="125"/>
      <c r="AG31" s="124"/>
      <c r="AH31" s="124"/>
      <c r="AI31" s="124"/>
      <c r="AJ31" s="124"/>
      <c r="AK31" s="125"/>
      <c r="AL31" s="124"/>
      <c r="AM31" s="124"/>
      <c r="AN31" s="124"/>
      <c r="AO31" s="124"/>
      <c r="AP31" s="125"/>
      <c r="AQ31" s="124"/>
      <c r="AR31" s="124"/>
      <c r="AS31" s="124"/>
      <c r="AT31" s="124"/>
      <c r="AU31" s="125"/>
      <c r="AV31" s="124"/>
      <c r="AW31" s="124"/>
      <c r="AX31" s="124"/>
      <c r="AY31" s="124"/>
      <c r="AZ31" s="125"/>
    </row>
    <row r="32">
      <c r="A32" s="19"/>
      <c r="B32" s="127"/>
      <c r="C32" s="128"/>
      <c r="D32" s="129"/>
      <c r="E32" s="130"/>
      <c r="F32" s="173" t="s">
        <v>38</v>
      </c>
      <c r="G32" s="174"/>
      <c r="H32" s="99"/>
      <c r="I32" s="99"/>
      <c r="J32" s="99"/>
      <c r="K32" s="133"/>
      <c r="L32" s="100">
        <f t="shared" si="4"/>
        <v>0</v>
      </c>
      <c r="M32" s="101">
        <f t="shared" si="5"/>
        <v>0</v>
      </c>
      <c r="N32" s="102">
        <f t="shared" si="6"/>
        <v>0</v>
      </c>
      <c r="O32" s="103">
        <f t="shared" si="7"/>
        <v>0</v>
      </c>
      <c r="P32" s="123">
        <f t="shared" ref="P32:Q32" si="34">IFERROR(N32/L32,0)</f>
        <v>0</v>
      </c>
      <c r="Q32" s="87">
        <f t="shared" si="34"/>
        <v>0</v>
      </c>
      <c r="R32" s="88">
        <f t="shared" si="9"/>
        <v>0</v>
      </c>
      <c r="S32" s="69">
        <f t="shared" si="3"/>
        <v>0</v>
      </c>
      <c r="T32" s="107"/>
      <c r="U32" s="108"/>
      <c r="V32" s="108"/>
      <c r="W32" s="108"/>
      <c r="X32" s="108"/>
      <c r="Y32" s="108"/>
      <c r="Z32" s="108"/>
      <c r="AA32" s="110"/>
      <c r="AB32" s="108"/>
      <c r="AC32" s="108"/>
      <c r="AD32" s="108"/>
      <c r="AE32" s="108"/>
      <c r="AF32" s="110"/>
      <c r="AG32" s="108"/>
      <c r="AH32" s="108"/>
      <c r="AI32" s="108"/>
      <c r="AJ32" s="108"/>
      <c r="AK32" s="110"/>
      <c r="AL32" s="108"/>
      <c r="AM32" s="108"/>
      <c r="AN32" s="108"/>
      <c r="AO32" s="108"/>
      <c r="AP32" s="110"/>
      <c r="AQ32" s="108"/>
      <c r="AR32" s="108"/>
      <c r="AS32" s="108"/>
      <c r="AT32" s="108"/>
      <c r="AU32" s="110"/>
      <c r="AV32" s="108"/>
      <c r="AW32" s="108"/>
      <c r="AX32" s="108"/>
      <c r="AY32" s="108"/>
      <c r="AZ32" s="110"/>
    </row>
    <row r="33" ht="15.0" customHeight="1">
      <c r="A33" s="19"/>
      <c r="B33" s="134">
        <v>5.0</v>
      </c>
      <c r="C33" s="112">
        <v>0.15</v>
      </c>
      <c r="D33" s="175" t="s">
        <v>47</v>
      </c>
      <c r="E33" s="176"/>
      <c r="F33" s="165" t="s">
        <v>34</v>
      </c>
      <c r="G33" s="166"/>
      <c r="H33" s="145"/>
      <c r="I33" s="145"/>
      <c r="J33" s="145"/>
      <c r="K33" s="82"/>
      <c r="L33" s="85">
        <f t="shared" si="4"/>
        <v>0</v>
      </c>
      <c r="M33" s="84">
        <f t="shared" si="5"/>
        <v>0</v>
      </c>
      <c r="N33" s="85">
        <f t="shared" si="6"/>
        <v>0</v>
      </c>
      <c r="O33" s="177">
        <f t="shared" si="7"/>
        <v>0</v>
      </c>
      <c r="P33" s="178">
        <f t="shared" ref="P33:Q33" si="35">IFERROR(N33/L33,0)</f>
        <v>0</v>
      </c>
      <c r="Q33" s="87">
        <f t="shared" si="35"/>
        <v>0</v>
      </c>
      <c r="R33" s="88">
        <f t="shared" si="9"/>
        <v>0</v>
      </c>
      <c r="S33" s="69">
        <f t="shared" si="3"/>
        <v>0</v>
      </c>
      <c r="T33" s="73"/>
      <c r="U33" s="73"/>
      <c r="V33" s="73"/>
      <c r="W33" s="73"/>
      <c r="X33" s="73"/>
      <c r="Y33" s="73"/>
      <c r="Z33" s="73"/>
      <c r="AA33" s="91"/>
      <c r="AB33" s="73"/>
      <c r="AC33" s="73"/>
      <c r="AD33" s="73"/>
      <c r="AE33" s="73"/>
      <c r="AF33" s="91"/>
      <c r="AG33" s="73"/>
      <c r="AH33" s="73"/>
      <c r="AI33" s="73"/>
      <c r="AJ33" s="73"/>
      <c r="AK33" s="91"/>
      <c r="AL33" s="73"/>
      <c r="AM33" s="73"/>
      <c r="AN33" s="73"/>
      <c r="AO33" s="73"/>
      <c r="AP33" s="91"/>
      <c r="AQ33" s="73"/>
      <c r="AR33" s="73"/>
      <c r="AS33" s="73"/>
      <c r="AT33" s="73"/>
      <c r="AU33" s="91"/>
      <c r="AV33" s="73"/>
      <c r="AW33" s="73"/>
      <c r="AX33" s="73"/>
      <c r="AY33" s="73"/>
      <c r="AZ33" s="91"/>
    </row>
    <row r="34">
      <c r="A34" s="19"/>
      <c r="B34" s="75"/>
      <c r="C34" s="117"/>
      <c r="E34" s="176"/>
      <c r="F34" s="120" t="s">
        <v>35</v>
      </c>
      <c r="G34" s="121"/>
      <c r="H34" s="122"/>
      <c r="I34" s="122"/>
      <c r="J34" s="122"/>
      <c r="K34" s="126"/>
      <c r="L34" s="83">
        <f t="shared" si="4"/>
        <v>0</v>
      </c>
      <c r="M34" s="84">
        <f t="shared" si="5"/>
        <v>0</v>
      </c>
      <c r="N34" s="85">
        <f t="shared" si="6"/>
        <v>0</v>
      </c>
      <c r="O34" s="177">
        <f t="shared" si="7"/>
        <v>0</v>
      </c>
      <c r="P34" s="178">
        <f t="shared" ref="P34:Q34" si="36">IFERROR(N34/L34,0)</f>
        <v>0</v>
      </c>
      <c r="Q34" s="87">
        <f t="shared" si="36"/>
        <v>0</v>
      </c>
      <c r="R34" s="88">
        <f t="shared" si="9"/>
        <v>0</v>
      </c>
      <c r="S34" s="69">
        <f t="shared" si="3"/>
        <v>0</v>
      </c>
      <c r="T34" s="73"/>
      <c r="U34" s="124"/>
      <c r="V34" s="124"/>
      <c r="W34" s="124"/>
      <c r="X34" s="124"/>
      <c r="Y34" s="124"/>
      <c r="Z34" s="124"/>
      <c r="AA34" s="125"/>
      <c r="AB34" s="124"/>
      <c r="AC34" s="124"/>
      <c r="AD34" s="124"/>
      <c r="AE34" s="124"/>
      <c r="AF34" s="125"/>
      <c r="AG34" s="124"/>
      <c r="AH34" s="124"/>
      <c r="AI34" s="124"/>
      <c r="AJ34" s="124"/>
      <c r="AK34" s="125"/>
      <c r="AL34" s="124"/>
      <c r="AM34" s="124"/>
      <c r="AN34" s="124"/>
      <c r="AO34" s="124"/>
      <c r="AP34" s="125"/>
      <c r="AQ34" s="124"/>
      <c r="AR34" s="124"/>
      <c r="AS34" s="124"/>
      <c r="AT34" s="124"/>
      <c r="AU34" s="125"/>
      <c r="AV34" s="124"/>
      <c r="AW34" s="124"/>
      <c r="AX34" s="124"/>
      <c r="AY34" s="124"/>
      <c r="AZ34" s="125"/>
    </row>
    <row r="35">
      <c r="A35" s="179"/>
      <c r="B35" s="75"/>
      <c r="C35" s="117"/>
      <c r="E35" s="176"/>
      <c r="F35" s="120" t="s">
        <v>36</v>
      </c>
      <c r="G35" s="121"/>
      <c r="H35" s="122"/>
      <c r="I35" s="122"/>
      <c r="J35" s="122"/>
      <c r="K35" s="126"/>
      <c r="L35" s="83">
        <f t="shared" si="4"/>
        <v>0</v>
      </c>
      <c r="M35" s="84">
        <f t="shared" si="5"/>
        <v>0</v>
      </c>
      <c r="N35" s="85">
        <f t="shared" si="6"/>
        <v>0</v>
      </c>
      <c r="O35" s="177">
        <f t="shared" si="7"/>
        <v>0</v>
      </c>
      <c r="P35" s="178">
        <f t="shared" ref="P35:Q35" si="37">IFERROR(N35/L35,0)</f>
        <v>0</v>
      </c>
      <c r="Q35" s="87">
        <f t="shared" si="37"/>
        <v>0</v>
      </c>
      <c r="R35" s="88">
        <f t="shared" si="9"/>
        <v>0</v>
      </c>
      <c r="S35" s="69">
        <f t="shared" si="3"/>
        <v>0</v>
      </c>
      <c r="T35" s="73"/>
      <c r="U35" s="124"/>
      <c r="V35" s="124"/>
      <c r="W35" s="124"/>
      <c r="X35" s="124"/>
      <c r="Y35" s="124"/>
      <c r="Z35" s="124"/>
      <c r="AA35" s="125"/>
      <c r="AB35" s="124"/>
      <c r="AC35" s="124"/>
      <c r="AD35" s="124"/>
      <c r="AE35" s="124"/>
      <c r="AF35" s="125"/>
      <c r="AG35" s="124"/>
      <c r="AH35" s="124"/>
      <c r="AI35" s="124"/>
      <c r="AJ35" s="124"/>
      <c r="AK35" s="125"/>
      <c r="AL35" s="124"/>
      <c r="AM35" s="124"/>
      <c r="AN35" s="124"/>
      <c r="AO35" s="124"/>
      <c r="AP35" s="125"/>
      <c r="AQ35" s="124"/>
      <c r="AR35" s="124"/>
      <c r="AS35" s="124"/>
      <c r="AT35" s="124"/>
      <c r="AU35" s="125"/>
      <c r="AV35" s="124"/>
      <c r="AW35" s="124"/>
      <c r="AX35" s="124"/>
      <c r="AY35" s="124"/>
      <c r="AZ35" s="125"/>
    </row>
    <row r="36">
      <c r="A36" s="180"/>
      <c r="B36" s="75"/>
      <c r="C36" s="117"/>
      <c r="E36" s="176"/>
      <c r="F36" s="120" t="s">
        <v>37</v>
      </c>
      <c r="G36" s="121"/>
      <c r="H36" s="122"/>
      <c r="I36" s="122"/>
      <c r="J36" s="122"/>
      <c r="K36" s="126"/>
      <c r="L36" s="83">
        <f t="shared" si="4"/>
        <v>0</v>
      </c>
      <c r="M36" s="84">
        <f t="shared" si="5"/>
        <v>0</v>
      </c>
      <c r="N36" s="85">
        <f t="shared" si="6"/>
        <v>0</v>
      </c>
      <c r="O36" s="177">
        <f t="shared" si="7"/>
        <v>0</v>
      </c>
      <c r="P36" s="178">
        <f t="shared" ref="P36:Q36" si="38">IFERROR(N36/L36,0)</f>
        <v>0</v>
      </c>
      <c r="Q36" s="87">
        <f t="shared" si="38"/>
        <v>0</v>
      </c>
      <c r="R36" s="88">
        <f t="shared" si="9"/>
        <v>0</v>
      </c>
      <c r="S36" s="69">
        <f t="shared" si="3"/>
        <v>0</v>
      </c>
      <c r="T36" s="73"/>
      <c r="U36" s="124"/>
      <c r="V36" s="124"/>
      <c r="W36" s="124"/>
      <c r="X36" s="124"/>
      <c r="Y36" s="124"/>
      <c r="Z36" s="124"/>
      <c r="AA36" s="125"/>
      <c r="AB36" s="124"/>
      <c r="AC36" s="124"/>
      <c r="AD36" s="124"/>
      <c r="AE36" s="124"/>
      <c r="AF36" s="125"/>
      <c r="AG36" s="124"/>
      <c r="AH36" s="124"/>
      <c r="AI36" s="124"/>
      <c r="AJ36" s="124"/>
      <c r="AK36" s="125"/>
      <c r="AL36" s="124"/>
      <c r="AM36" s="124"/>
      <c r="AN36" s="124"/>
      <c r="AO36" s="124"/>
      <c r="AP36" s="125"/>
      <c r="AQ36" s="124"/>
      <c r="AR36" s="124"/>
      <c r="AS36" s="124"/>
      <c r="AT36" s="124"/>
      <c r="AU36" s="125"/>
      <c r="AV36" s="124"/>
      <c r="AW36" s="124"/>
      <c r="AX36" s="124"/>
      <c r="AY36" s="124"/>
      <c r="AZ36" s="125"/>
    </row>
    <row r="37">
      <c r="A37" s="19"/>
      <c r="B37" s="127"/>
      <c r="C37" s="128"/>
      <c r="D37" s="181"/>
      <c r="E37" s="182"/>
      <c r="F37" s="120" t="s">
        <v>38</v>
      </c>
      <c r="G37" s="183"/>
      <c r="H37" s="184"/>
      <c r="I37" s="184"/>
      <c r="J37" s="184"/>
      <c r="K37" s="184"/>
      <c r="L37" s="83">
        <f t="shared" si="4"/>
        <v>0</v>
      </c>
      <c r="M37" s="84">
        <f t="shared" si="5"/>
        <v>0</v>
      </c>
      <c r="N37" s="85">
        <f t="shared" si="6"/>
        <v>0</v>
      </c>
      <c r="O37" s="177">
        <f t="shared" si="7"/>
        <v>0</v>
      </c>
      <c r="P37" s="178">
        <f t="shared" ref="P37:Q37" si="39">IFERROR(N37/L37,0)</f>
        <v>0</v>
      </c>
      <c r="Q37" s="87">
        <f t="shared" si="39"/>
        <v>0</v>
      </c>
      <c r="R37" s="88">
        <f t="shared" si="9"/>
        <v>0</v>
      </c>
      <c r="S37" s="69">
        <f t="shared" si="3"/>
        <v>0</v>
      </c>
      <c r="T37" s="124"/>
      <c r="U37" s="124"/>
      <c r="V37" s="124"/>
      <c r="W37" s="124"/>
      <c r="X37" s="124"/>
      <c r="Y37" s="124"/>
      <c r="Z37" s="124"/>
      <c r="AA37" s="125"/>
      <c r="AB37" s="124"/>
      <c r="AC37" s="124"/>
      <c r="AD37" s="124"/>
      <c r="AE37" s="124"/>
      <c r="AF37" s="125"/>
      <c r="AG37" s="124"/>
      <c r="AH37" s="124"/>
      <c r="AI37" s="124"/>
      <c r="AJ37" s="124"/>
      <c r="AK37" s="125"/>
      <c r="AL37" s="124"/>
      <c r="AM37" s="124"/>
      <c r="AN37" s="124"/>
      <c r="AO37" s="124"/>
      <c r="AP37" s="125"/>
      <c r="AQ37" s="124"/>
      <c r="AR37" s="124"/>
      <c r="AS37" s="124"/>
      <c r="AT37" s="124"/>
      <c r="AU37" s="125"/>
      <c r="AV37" s="124"/>
      <c r="AW37" s="124"/>
      <c r="AX37" s="124"/>
      <c r="AY37" s="124"/>
      <c r="AZ37" s="125"/>
    </row>
    <row r="38">
      <c r="A38" s="19"/>
      <c r="B38" s="185"/>
      <c r="C38" s="33"/>
      <c r="D38" s="33"/>
      <c r="E38" s="33"/>
      <c r="F38" s="33"/>
      <c r="G38" s="186"/>
      <c r="H38" s="187"/>
      <c r="I38" s="187"/>
      <c r="J38" s="188"/>
      <c r="K38" s="188"/>
      <c r="L38" s="189">
        <f t="shared" ref="L38:O38" si="40">SUM(L6:L37)</f>
        <v>5</v>
      </c>
      <c r="M38" s="190">
        <f t="shared" si="40"/>
        <v>0</v>
      </c>
      <c r="N38" s="191">
        <f t="shared" si="40"/>
        <v>3</v>
      </c>
      <c r="O38" s="190">
        <f t="shared" si="40"/>
        <v>0</v>
      </c>
      <c r="P38" s="192">
        <f t="shared" ref="P38:Q38" si="41">IFERROR(N38/L38,0)</f>
        <v>0.6</v>
      </c>
      <c r="Q38" s="192">
        <f t="shared" si="41"/>
        <v>0</v>
      </c>
      <c r="R38" s="193">
        <f>R5</f>
        <v>0</v>
      </c>
      <c r="S38" s="193">
        <f t="shared" si="3"/>
        <v>-0.6</v>
      </c>
      <c r="T38" s="188"/>
      <c r="U38" s="188"/>
      <c r="V38" s="188"/>
      <c r="W38" s="188"/>
      <c r="X38" s="188"/>
      <c r="Y38" s="188"/>
      <c r="Z38" s="188"/>
      <c r="AA38" s="188"/>
      <c r="AB38" s="188"/>
      <c r="AC38" s="188"/>
      <c r="AD38" s="188"/>
      <c r="AE38" s="188"/>
      <c r="AF38" s="188"/>
      <c r="AG38" s="188"/>
      <c r="AH38" s="188"/>
      <c r="AI38" s="188"/>
      <c r="AJ38" s="188"/>
      <c r="AK38" s="188"/>
      <c r="AL38" s="188"/>
      <c r="AM38" s="188"/>
      <c r="AN38" s="188"/>
      <c r="AO38" s="188"/>
      <c r="AP38" s="188"/>
      <c r="AQ38" s="188"/>
      <c r="AR38" s="188"/>
      <c r="AS38" s="188"/>
      <c r="AT38" s="188"/>
      <c r="AU38" s="188"/>
      <c r="AV38" s="188"/>
      <c r="AW38" s="188"/>
      <c r="AX38" s="188"/>
      <c r="AY38" s="188"/>
      <c r="AZ38" s="188"/>
    </row>
    <row r="39">
      <c r="G39" s="194"/>
      <c r="T39" s="195"/>
      <c r="U39" s="195"/>
      <c r="V39" s="195"/>
      <c r="W39" s="195"/>
      <c r="X39" s="195"/>
      <c r="Y39" s="195"/>
      <c r="Z39" s="195"/>
      <c r="AA39" s="195"/>
      <c r="AB39" s="195"/>
      <c r="AC39" s="195"/>
      <c r="AD39" s="195"/>
      <c r="AE39" s="195"/>
      <c r="AF39" s="195"/>
      <c r="AG39" s="195"/>
      <c r="AH39" s="195"/>
      <c r="AI39" s="195"/>
      <c r="AJ39" s="195"/>
      <c r="AK39" s="195"/>
      <c r="AL39" s="195"/>
      <c r="AM39" s="195"/>
      <c r="AN39" s="195"/>
      <c r="AO39" s="195"/>
      <c r="AP39" s="195"/>
      <c r="AQ39" s="195"/>
      <c r="AR39" s="195"/>
      <c r="AS39" s="195"/>
      <c r="AT39" s="195"/>
      <c r="AU39" s="195"/>
      <c r="AV39" s="195"/>
      <c r="AW39" s="195"/>
      <c r="AX39" s="195"/>
      <c r="AY39" s="195"/>
      <c r="AZ39" s="195"/>
    </row>
    <row r="40">
      <c r="G40" s="194"/>
      <c r="T40" s="195"/>
      <c r="U40" s="195"/>
      <c r="V40" s="195"/>
      <c r="W40" s="195"/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5"/>
      <c r="AM40" s="195"/>
      <c r="AN40" s="195"/>
      <c r="AO40" s="195"/>
      <c r="AP40" s="195"/>
      <c r="AQ40" s="195"/>
      <c r="AR40" s="195"/>
      <c r="AS40" s="195"/>
      <c r="AT40" s="195"/>
      <c r="AU40" s="195"/>
      <c r="AV40" s="195"/>
      <c r="AW40" s="195"/>
      <c r="AX40" s="195"/>
      <c r="AY40" s="195"/>
      <c r="AZ40" s="195"/>
    </row>
    <row r="41">
      <c r="G41" s="194"/>
      <c r="T41" s="195"/>
      <c r="U41" s="195"/>
      <c r="V41" s="195"/>
      <c r="W41" s="195"/>
      <c r="X41" s="195"/>
      <c r="Y41" s="195"/>
      <c r="Z41" s="195"/>
      <c r="AA41" s="195"/>
      <c r="AB41" s="195"/>
      <c r="AC41" s="195"/>
      <c r="AD41" s="195"/>
      <c r="AE41" s="195"/>
      <c r="AF41" s="195"/>
      <c r="AG41" s="195"/>
      <c r="AH41" s="195"/>
      <c r="AI41" s="195"/>
      <c r="AJ41" s="195"/>
      <c r="AK41" s="195"/>
      <c r="AL41" s="195"/>
      <c r="AM41" s="195"/>
      <c r="AN41" s="195"/>
      <c r="AO41" s="195"/>
      <c r="AP41" s="195"/>
      <c r="AQ41" s="195"/>
      <c r="AR41" s="195"/>
      <c r="AS41" s="195"/>
      <c r="AT41" s="195"/>
      <c r="AU41" s="195"/>
      <c r="AV41" s="195"/>
      <c r="AW41" s="195"/>
      <c r="AX41" s="195"/>
      <c r="AY41" s="195"/>
      <c r="AZ41" s="195"/>
    </row>
    <row r="42">
      <c r="G42" s="194"/>
      <c r="T42" s="195"/>
      <c r="U42" s="195"/>
      <c r="V42" s="195"/>
      <c r="W42" s="195"/>
      <c r="X42" s="195"/>
      <c r="Y42" s="195"/>
      <c r="Z42" s="195"/>
      <c r="AA42" s="195"/>
      <c r="AB42" s="195"/>
      <c r="AC42" s="195"/>
      <c r="AD42" s="195"/>
      <c r="AE42" s="195"/>
      <c r="AF42" s="195"/>
      <c r="AG42" s="195"/>
      <c r="AH42" s="195"/>
      <c r="AI42" s="195"/>
      <c r="AJ42" s="195"/>
      <c r="AK42" s="195"/>
      <c r="AL42" s="195"/>
      <c r="AM42" s="195"/>
      <c r="AN42" s="195"/>
      <c r="AO42" s="195"/>
      <c r="AP42" s="195"/>
      <c r="AQ42" s="195"/>
      <c r="AR42" s="195"/>
      <c r="AS42" s="195"/>
      <c r="AT42" s="195"/>
      <c r="AU42" s="195"/>
      <c r="AV42" s="195"/>
      <c r="AW42" s="195"/>
      <c r="AX42" s="195"/>
      <c r="AY42" s="195"/>
      <c r="AZ42" s="195"/>
    </row>
    <row r="43">
      <c r="G43" s="194"/>
      <c r="T43" s="195"/>
      <c r="U43" s="195"/>
      <c r="V43" s="195"/>
      <c r="W43" s="195"/>
      <c r="X43" s="195"/>
      <c r="Y43" s="195"/>
      <c r="Z43" s="195"/>
      <c r="AA43" s="195"/>
      <c r="AB43" s="195"/>
      <c r="AC43" s="195"/>
      <c r="AD43" s="195"/>
      <c r="AE43" s="195"/>
      <c r="AF43" s="195"/>
      <c r="AG43" s="195"/>
      <c r="AH43" s="195"/>
      <c r="AI43" s="195"/>
      <c r="AJ43" s="195"/>
      <c r="AK43" s="195"/>
      <c r="AL43" s="195"/>
      <c r="AM43" s="195"/>
      <c r="AN43" s="195"/>
      <c r="AO43" s="195"/>
      <c r="AP43" s="195"/>
      <c r="AQ43" s="195"/>
      <c r="AR43" s="195"/>
      <c r="AS43" s="195"/>
      <c r="AT43" s="195"/>
      <c r="AU43" s="195"/>
      <c r="AV43" s="195"/>
      <c r="AW43" s="195"/>
      <c r="AX43" s="195"/>
      <c r="AY43" s="195"/>
      <c r="AZ43" s="195"/>
    </row>
    <row r="44">
      <c r="G44" s="194"/>
      <c r="T44" s="195"/>
      <c r="U44" s="195"/>
      <c r="V44" s="195"/>
      <c r="W44" s="195"/>
      <c r="X44" s="195"/>
      <c r="Y44" s="195"/>
      <c r="Z44" s="195"/>
      <c r="AA44" s="195"/>
      <c r="AB44" s="195"/>
      <c r="AC44" s="195"/>
      <c r="AD44" s="195"/>
      <c r="AE44" s="195"/>
      <c r="AF44" s="195"/>
      <c r="AG44" s="195"/>
      <c r="AH44" s="195"/>
      <c r="AI44" s="195"/>
      <c r="AJ44" s="195"/>
      <c r="AK44" s="195"/>
      <c r="AL44" s="195"/>
      <c r="AM44" s="195"/>
      <c r="AN44" s="195"/>
      <c r="AO44" s="195"/>
      <c r="AP44" s="195"/>
      <c r="AQ44" s="195"/>
      <c r="AR44" s="195"/>
      <c r="AS44" s="195"/>
      <c r="AT44" s="195"/>
      <c r="AU44" s="195"/>
      <c r="AV44" s="195"/>
      <c r="AW44" s="195"/>
      <c r="AX44" s="195"/>
      <c r="AY44" s="195"/>
      <c r="AZ44" s="195"/>
    </row>
    <row r="45">
      <c r="G45" s="194"/>
      <c r="T45" s="195"/>
      <c r="U45" s="195"/>
      <c r="V45" s="195"/>
      <c r="W45" s="195"/>
      <c r="X45" s="195"/>
      <c r="Y45" s="195"/>
      <c r="Z45" s="195"/>
      <c r="AA45" s="195"/>
      <c r="AB45" s="195"/>
      <c r="AC45" s="195"/>
      <c r="AD45" s="195"/>
      <c r="AE45" s="195"/>
      <c r="AF45" s="195"/>
      <c r="AG45" s="195"/>
      <c r="AH45" s="195"/>
      <c r="AI45" s="195"/>
      <c r="AJ45" s="195"/>
      <c r="AK45" s="195"/>
      <c r="AL45" s="195"/>
      <c r="AM45" s="195"/>
      <c r="AN45" s="195"/>
      <c r="AO45" s="195"/>
      <c r="AP45" s="195"/>
      <c r="AQ45" s="195"/>
      <c r="AR45" s="195"/>
      <c r="AS45" s="195"/>
      <c r="AT45" s="195"/>
      <c r="AU45" s="195"/>
      <c r="AV45" s="195"/>
      <c r="AW45" s="195"/>
      <c r="AX45" s="195"/>
      <c r="AY45" s="195"/>
      <c r="AZ45" s="195"/>
    </row>
    <row r="46">
      <c r="G46" s="194"/>
      <c r="T46" s="195"/>
      <c r="U46" s="195"/>
      <c r="V46" s="195"/>
      <c r="W46" s="195"/>
      <c r="X46" s="195"/>
      <c r="Y46" s="195"/>
      <c r="Z46" s="195"/>
      <c r="AA46" s="195"/>
      <c r="AB46" s="195"/>
      <c r="AC46" s="195"/>
      <c r="AD46" s="195"/>
      <c r="AE46" s="195"/>
      <c r="AF46" s="195"/>
      <c r="AG46" s="195"/>
      <c r="AH46" s="195"/>
      <c r="AI46" s="195"/>
      <c r="AJ46" s="195"/>
      <c r="AK46" s="195"/>
      <c r="AL46" s="195"/>
      <c r="AM46" s="195"/>
      <c r="AN46" s="195"/>
      <c r="AO46" s="195"/>
      <c r="AP46" s="195"/>
      <c r="AQ46" s="195"/>
      <c r="AR46" s="195"/>
      <c r="AS46" s="195"/>
      <c r="AT46" s="195"/>
      <c r="AU46" s="195"/>
      <c r="AV46" s="195"/>
      <c r="AW46" s="195"/>
      <c r="AX46" s="195"/>
      <c r="AY46" s="195"/>
      <c r="AZ46" s="195"/>
    </row>
    <row r="47">
      <c r="G47" s="194"/>
      <c r="T47" s="195"/>
      <c r="U47" s="195"/>
      <c r="V47" s="195"/>
      <c r="W47" s="195"/>
      <c r="X47" s="195"/>
      <c r="Y47" s="195"/>
      <c r="Z47" s="195"/>
      <c r="AA47" s="195"/>
      <c r="AB47" s="195"/>
      <c r="AC47" s="195"/>
      <c r="AD47" s="195"/>
      <c r="AE47" s="195"/>
      <c r="AF47" s="195"/>
      <c r="AG47" s="195"/>
      <c r="AH47" s="195"/>
      <c r="AI47" s="195"/>
      <c r="AJ47" s="195"/>
      <c r="AK47" s="195"/>
      <c r="AL47" s="195"/>
      <c r="AM47" s="195"/>
      <c r="AN47" s="195"/>
      <c r="AO47" s="195"/>
      <c r="AP47" s="195"/>
      <c r="AQ47" s="195"/>
      <c r="AR47" s="195"/>
      <c r="AS47" s="195"/>
      <c r="AT47" s="195"/>
      <c r="AU47" s="195"/>
      <c r="AV47" s="195"/>
      <c r="AW47" s="195"/>
      <c r="AX47" s="195"/>
      <c r="AY47" s="195"/>
      <c r="AZ47" s="195"/>
    </row>
    <row r="48">
      <c r="G48" s="194"/>
      <c r="T48" s="195"/>
      <c r="U48" s="195"/>
      <c r="V48" s="195"/>
      <c r="W48" s="195"/>
      <c r="X48" s="195"/>
      <c r="Y48" s="195"/>
      <c r="Z48" s="195"/>
      <c r="AA48" s="195"/>
      <c r="AB48" s="195"/>
      <c r="AC48" s="195"/>
      <c r="AD48" s="195"/>
      <c r="AE48" s="195"/>
      <c r="AF48" s="195"/>
      <c r="AG48" s="195"/>
      <c r="AH48" s="195"/>
      <c r="AI48" s="195"/>
      <c r="AJ48" s="195"/>
      <c r="AK48" s="195"/>
      <c r="AL48" s="195"/>
      <c r="AM48" s="195"/>
      <c r="AN48" s="195"/>
      <c r="AO48" s="195"/>
      <c r="AP48" s="195"/>
      <c r="AQ48" s="195"/>
      <c r="AR48" s="195"/>
      <c r="AS48" s="195"/>
      <c r="AT48" s="195"/>
      <c r="AU48" s="195"/>
      <c r="AV48" s="195"/>
      <c r="AW48" s="195"/>
      <c r="AX48" s="195"/>
      <c r="AY48" s="195"/>
      <c r="AZ48" s="195"/>
    </row>
    <row r="49">
      <c r="G49" s="194"/>
      <c r="T49" s="195"/>
      <c r="U49" s="195"/>
      <c r="V49" s="195"/>
      <c r="W49" s="195"/>
      <c r="X49" s="195"/>
      <c r="Y49" s="195"/>
      <c r="Z49" s="195"/>
      <c r="AA49" s="195"/>
      <c r="AB49" s="195"/>
      <c r="AC49" s="195"/>
      <c r="AD49" s="195"/>
      <c r="AE49" s="195"/>
      <c r="AF49" s="195"/>
      <c r="AG49" s="195"/>
      <c r="AH49" s="195"/>
      <c r="AI49" s="195"/>
      <c r="AJ49" s="195"/>
      <c r="AK49" s="195"/>
      <c r="AL49" s="195"/>
      <c r="AM49" s="195"/>
      <c r="AN49" s="195"/>
      <c r="AO49" s="195"/>
      <c r="AP49" s="195"/>
      <c r="AQ49" s="195"/>
      <c r="AR49" s="195"/>
      <c r="AS49" s="195"/>
      <c r="AT49" s="195"/>
      <c r="AU49" s="195"/>
      <c r="AV49" s="195"/>
      <c r="AW49" s="195"/>
      <c r="AX49" s="195"/>
      <c r="AY49" s="195"/>
      <c r="AZ49" s="195"/>
    </row>
    <row r="50">
      <c r="G50" s="194"/>
      <c r="T50" s="195"/>
      <c r="U50" s="195"/>
      <c r="V50" s="195"/>
      <c r="W50" s="195"/>
      <c r="X50" s="195"/>
      <c r="Y50" s="195"/>
      <c r="Z50" s="195"/>
      <c r="AA50" s="195"/>
      <c r="AB50" s="195"/>
      <c r="AC50" s="195"/>
      <c r="AD50" s="195"/>
      <c r="AE50" s="195"/>
      <c r="AF50" s="195"/>
      <c r="AG50" s="195"/>
      <c r="AH50" s="195"/>
      <c r="AI50" s="195"/>
      <c r="AJ50" s="195"/>
      <c r="AK50" s="195"/>
      <c r="AL50" s="195"/>
      <c r="AM50" s="195"/>
      <c r="AN50" s="195"/>
      <c r="AO50" s="195"/>
      <c r="AP50" s="195"/>
      <c r="AQ50" s="195"/>
      <c r="AR50" s="195"/>
      <c r="AS50" s="195"/>
      <c r="AT50" s="195"/>
      <c r="AU50" s="195"/>
      <c r="AV50" s="195"/>
      <c r="AW50" s="195"/>
      <c r="AX50" s="195"/>
      <c r="AY50" s="195"/>
      <c r="AZ50" s="195"/>
    </row>
    <row r="51">
      <c r="G51" s="194"/>
      <c r="T51" s="195"/>
      <c r="U51" s="195"/>
      <c r="V51" s="195"/>
      <c r="W51" s="195"/>
      <c r="X51" s="195"/>
      <c r="Y51" s="195"/>
      <c r="Z51" s="195"/>
      <c r="AA51" s="195"/>
      <c r="AB51" s="195"/>
      <c r="AC51" s="195"/>
      <c r="AD51" s="195"/>
      <c r="AE51" s="195"/>
      <c r="AF51" s="195"/>
      <c r="AG51" s="195"/>
      <c r="AH51" s="195"/>
      <c r="AI51" s="195"/>
      <c r="AJ51" s="195"/>
      <c r="AK51" s="195"/>
      <c r="AL51" s="195"/>
      <c r="AM51" s="195"/>
      <c r="AN51" s="195"/>
      <c r="AO51" s="195"/>
      <c r="AP51" s="195"/>
      <c r="AQ51" s="195"/>
      <c r="AR51" s="195"/>
      <c r="AS51" s="195"/>
      <c r="AT51" s="195"/>
      <c r="AU51" s="195"/>
      <c r="AV51" s="195"/>
      <c r="AW51" s="195"/>
      <c r="AX51" s="195"/>
      <c r="AY51" s="195"/>
      <c r="AZ51" s="195"/>
    </row>
    <row r="52">
      <c r="G52" s="194"/>
      <c r="T52" s="195"/>
      <c r="U52" s="195"/>
      <c r="V52" s="195"/>
      <c r="W52" s="195"/>
      <c r="X52" s="195"/>
      <c r="Y52" s="195"/>
      <c r="Z52" s="195"/>
      <c r="AA52" s="195"/>
      <c r="AB52" s="195"/>
      <c r="AC52" s="195"/>
      <c r="AD52" s="195"/>
      <c r="AE52" s="195"/>
      <c r="AF52" s="195"/>
      <c r="AG52" s="195"/>
      <c r="AH52" s="195"/>
      <c r="AI52" s="195"/>
      <c r="AJ52" s="195"/>
      <c r="AK52" s="195"/>
      <c r="AL52" s="195"/>
      <c r="AM52" s="195"/>
      <c r="AN52" s="195"/>
      <c r="AO52" s="195"/>
      <c r="AP52" s="195"/>
      <c r="AQ52" s="195"/>
      <c r="AR52" s="195"/>
      <c r="AS52" s="195"/>
      <c r="AT52" s="195"/>
      <c r="AU52" s="195"/>
      <c r="AV52" s="195"/>
      <c r="AW52" s="195"/>
      <c r="AX52" s="195"/>
      <c r="AY52" s="195"/>
      <c r="AZ52" s="195"/>
    </row>
    <row r="53">
      <c r="G53" s="194"/>
      <c r="T53" s="195"/>
      <c r="U53" s="195"/>
      <c r="V53" s="195"/>
      <c r="W53" s="195"/>
      <c r="X53" s="195"/>
      <c r="Y53" s="195"/>
      <c r="Z53" s="195"/>
      <c r="AA53" s="195"/>
      <c r="AB53" s="195"/>
      <c r="AC53" s="195"/>
      <c r="AD53" s="195"/>
      <c r="AE53" s="195"/>
      <c r="AF53" s="195"/>
      <c r="AG53" s="195"/>
      <c r="AH53" s="195"/>
      <c r="AI53" s="195"/>
      <c r="AJ53" s="195"/>
      <c r="AK53" s="195"/>
      <c r="AL53" s="195"/>
      <c r="AM53" s="195"/>
      <c r="AN53" s="195"/>
      <c r="AO53" s="195"/>
      <c r="AP53" s="195"/>
      <c r="AQ53" s="195"/>
      <c r="AR53" s="195"/>
      <c r="AS53" s="195"/>
      <c r="AT53" s="195"/>
      <c r="AU53" s="195"/>
      <c r="AV53" s="195"/>
      <c r="AW53" s="195"/>
      <c r="AX53" s="195"/>
      <c r="AY53" s="195"/>
      <c r="AZ53" s="195"/>
    </row>
    <row r="54">
      <c r="G54" s="194"/>
      <c r="T54" s="195"/>
      <c r="U54" s="195"/>
      <c r="V54" s="195"/>
      <c r="W54" s="195"/>
      <c r="X54" s="195"/>
      <c r="Y54" s="195"/>
      <c r="Z54" s="195"/>
      <c r="AA54" s="195"/>
      <c r="AB54" s="195"/>
      <c r="AC54" s="195"/>
      <c r="AD54" s="195"/>
      <c r="AE54" s="195"/>
      <c r="AF54" s="195"/>
      <c r="AG54" s="195"/>
      <c r="AH54" s="195"/>
      <c r="AI54" s="195"/>
      <c r="AJ54" s="195"/>
      <c r="AK54" s="195"/>
      <c r="AL54" s="195"/>
      <c r="AM54" s="195"/>
      <c r="AN54" s="195"/>
      <c r="AO54" s="195"/>
      <c r="AP54" s="195"/>
      <c r="AQ54" s="195"/>
      <c r="AR54" s="195"/>
      <c r="AS54" s="195"/>
      <c r="AT54" s="195"/>
      <c r="AU54" s="195"/>
      <c r="AV54" s="195"/>
      <c r="AW54" s="195"/>
      <c r="AX54" s="195"/>
      <c r="AY54" s="195"/>
      <c r="AZ54" s="195"/>
    </row>
    <row r="55">
      <c r="G55" s="194"/>
      <c r="T55" s="195"/>
      <c r="U55" s="195"/>
      <c r="V55" s="195"/>
      <c r="W55" s="195"/>
      <c r="X55" s="195"/>
      <c r="Y55" s="195"/>
      <c r="Z55" s="195"/>
      <c r="AA55" s="195"/>
      <c r="AB55" s="195"/>
      <c r="AC55" s="195"/>
      <c r="AD55" s="195"/>
      <c r="AE55" s="195"/>
      <c r="AF55" s="195"/>
      <c r="AG55" s="195"/>
      <c r="AH55" s="195"/>
      <c r="AI55" s="195"/>
      <c r="AJ55" s="195"/>
      <c r="AK55" s="195"/>
      <c r="AL55" s="195"/>
      <c r="AM55" s="195"/>
      <c r="AN55" s="195"/>
      <c r="AO55" s="195"/>
      <c r="AP55" s="195"/>
      <c r="AQ55" s="195"/>
      <c r="AR55" s="195"/>
      <c r="AS55" s="195"/>
      <c r="AT55" s="195"/>
      <c r="AU55" s="195"/>
      <c r="AV55" s="195"/>
      <c r="AW55" s="195"/>
      <c r="AX55" s="195"/>
      <c r="AY55" s="195"/>
      <c r="AZ55" s="195"/>
    </row>
    <row r="56">
      <c r="G56" s="194"/>
      <c r="T56" s="195"/>
      <c r="U56" s="195"/>
      <c r="V56" s="195"/>
      <c r="W56" s="195"/>
      <c r="X56" s="195"/>
      <c r="Y56" s="195"/>
      <c r="Z56" s="195"/>
      <c r="AA56" s="195"/>
      <c r="AB56" s="195"/>
      <c r="AC56" s="195"/>
      <c r="AD56" s="195"/>
      <c r="AE56" s="195"/>
      <c r="AF56" s="195"/>
      <c r="AG56" s="195"/>
      <c r="AH56" s="195"/>
      <c r="AI56" s="195"/>
      <c r="AJ56" s="195"/>
      <c r="AK56" s="195"/>
      <c r="AL56" s="195"/>
      <c r="AM56" s="195"/>
      <c r="AN56" s="195"/>
      <c r="AO56" s="195"/>
      <c r="AP56" s="195"/>
      <c r="AQ56" s="195"/>
      <c r="AR56" s="195"/>
      <c r="AS56" s="195"/>
      <c r="AT56" s="195"/>
      <c r="AU56" s="195"/>
      <c r="AV56" s="195"/>
      <c r="AW56" s="195"/>
      <c r="AX56" s="195"/>
      <c r="AY56" s="195"/>
      <c r="AZ56" s="195"/>
    </row>
    <row r="57">
      <c r="G57" s="194"/>
      <c r="T57" s="195"/>
      <c r="U57" s="195"/>
      <c r="V57" s="195"/>
      <c r="W57" s="195"/>
      <c r="X57" s="195"/>
      <c r="Y57" s="195"/>
      <c r="Z57" s="195"/>
      <c r="AA57" s="195"/>
      <c r="AB57" s="195"/>
      <c r="AC57" s="195"/>
      <c r="AD57" s="195"/>
      <c r="AE57" s="195"/>
      <c r="AF57" s="195"/>
      <c r="AG57" s="195"/>
      <c r="AH57" s="195"/>
      <c r="AI57" s="195"/>
      <c r="AJ57" s="195"/>
      <c r="AK57" s="195"/>
      <c r="AL57" s="195"/>
      <c r="AM57" s="195"/>
      <c r="AN57" s="195"/>
      <c r="AO57" s="195"/>
      <c r="AP57" s="195"/>
      <c r="AQ57" s="195"/>
      <c r="AR57" s="195"/>
      <c r="AS57" s="195"/>
      <c r="AT57" s="195"/>
      <c r="AU57" s="195"/>
      <c r="AV57" s="195"/>
      <c r="AW57" s="195"/>
      <c r="AX57" s="195"/>
      <c r="AY57" s="195"/>
      <c r="AZ57" s="195"/>
    </row>
    <row r="58">
      <c r="G58" s="194"/>
      <c r="T58" s="195"/>
      <c r="U58" s="195"/>
      <c r="V58" s="195"/>
      <c r="W58" s="195"/>
      <c r="X58" s="195"/>
      <c r="Y58" s="195"/>
      <c r="Z58" s="195"/>
      <c r="AA58" s="195"/>
      <c r="AB58" s="195"/>
      <c r="AC58" s="195"/>
      <c r="AD58" s="195"/>
      <c r="AE58" s="195"/>
      <c r="AF58" s="195"/>
      <c r="AG58" s="195"/>
      <c r="AH58" s="195"/>
      <c r="AI58" s="195"/>
      <c r="AJ58" s="195"/>
      <c r="AK58" s="195"/>
      <c r="AL58" s="195"/>
      <c r="AM58" s="195"/>
      <c r="AN58" s="195"/>
      <c r="AO58" s="195"/>
      <c r="AP58" s="195"/>
      <c r="AQ58" s="195"/>
      <c r="AR58" s="195"/>
      <c r="AS58" s="195"/>
      <c r="AT58" s="195"/>
      <c r="AU58" s="195"/>
      <c r="AV58" s="195"/>
      <c r="AW58" s="195"/>
      <c r="AX58" s="195"/>
      <c r="AY58" s="195"/>
      <c r="AZ58" s="195"/>
    </row>
    <row r="59">
      <c r="G59" s="194"/>
      <c r="T59" s="195"/>
      <c r="U59" s="195"/>
      <c r="V59" s="195"/>
      <c r="W59" s="195"/>
      <c r="X59" s="195"/>
      <c r="Y59" s="195"/>
      <c r="Z59" s="195"/>
      <c r="AA59" s="195"/>
      <c r="AB59" s="195"/>
      <c r="AC59" s="195"/>
      <c r="AD59" s="195"/>
      <c r="AE59" s="195"/>
      <c r="AF59" s="195"/>
      <c r="AG59" s="195"/>
      <c r="AH59" s="195"/>
      <c r="AI59" s="195"/>
      <c r="AJ59" s="195"/>
      <c r="AK59" s="195"/>
      <c r="AL59" s="195"/>
      <c r="AM59" s="195"/>
      <c r="AN59" s="195"/>
      <c r="AO59" s="195"/>
      <c r="AP59" s="195"/>
      <c r="AQ59" s="195"/>
      <c r="AR59" s="195"/>
      <c r="AS59" s="195"/>
      <c r="AT59" s="195"/>
      <c r="AU59" s="195"/>
      <c r="AV59" s="195"/>
      <c r="AW59" s="195"/>
      <c r="AX59" s="195"/>
      <c r="AY59" s="195"/>
      <c r="AZ59" s="195"/>
    </row>
    <row r="60">
      <c r="G60" s="194"/>
      <c r="T60" s="195"/>
      <c r="U60" s="195"/>
      <c r="V60" s="195"/>
      <c r="W60" s="195"/>
      <c r="X60" s="195"/>
      <c r="Y60" s="195"/>
      <c r="Z60" s="195"/>
      <c r="AA60" s="195"/>
      <c r="AB60" s="195"/>
      <c r="AC60" s="195"/>
      <c r="AD60" s="195"/>
      <c r="AE60" s="195"/>
      <c r="AF60" s="195"/>
      <c r="AG60" s="195"/>
      <c r="AH60" s="195"/>
      <c r="AI60" s="195"/>
      <c r="AJ60" s="195"/>
      <c r="AK60" s="195"/>
      <c r="AL60" s="195"/>
      <c r="AM60" s="195"/>
      <c r="AN60" s="195"/>
      <c r="AO60" s="195"/>
      <c r="AP60" s="195"/>
      <c r="AQ60" s="195"/>
      <c r="AR60" s="195"/>
      <c r="AS60" s="195"/>
      <c r="AT60" s="195"/>
      <c r="AU60" s="195"/>
      <c r="AV60" s="195"/>
      <c r="AW60" s="195"/>
      <c r="AX60" s="195"/>
      <c r="AY60" s="195"/>
      <c r="AZ60" s="195"/>
    </row>
    <row r="61">
      <c r="G61" s="194"/>
      <c r="T61" s="195"/>
      <c r="U61" s="195"/>
      <c r="V61" s="195"/>
      <c r="W61" s="195"/>
      <c r="X61" s="195"/>
      <c r="Y61" s="195"/>
      <c r="Z61" s="195"/>
      <c r="AA61" s="195"/>
      <c r="AB61" s="195"/>
      <c r="AC61" s="195"/>
      <c r="AD61" s="195"/>
      <c r="AE61" s="195"/>
      <c r="AF61" s="195"/>
      <c r="AG61" s="195"/>
      <c r="AH61" s="195"/>
      <c r="AI61" s="195"/>
      <c r="AJ61" s="195"/>
      <c r="AK61" s="195"/>
      <c r="AL61" s="195"/>
      <c r="AM61" s="195"/>
      <c r="AN61" s="195"/>
      <c r="AO61" s="195"/>
      <c r="AP61" s="195"/>
      <c r="AQ61" s="195"/>
      <c r="AR61" s="195"/>
      <c r="AS61" s="195"/>
      <c r="AT61" s="195"/>
      <c r="AU61" s="195"/>
      <c r="AV61" s="195"/>
      <c r="AW61" s="195"/>
      <c r="AX61" s="195"/>
      <c r="AY61" s="195"/>
      <c r="AZ61" s="195"/>
    </row>
    <row r="62">
      <c r="G62" s="194"/>
      <c r="T62" s="195"/>
      <c r="U62" s="195"/>
      <c r="V62" s="195"/>
      <c r="W62" s="195"/>
      <c r="X62" s="195"/>
      <c r="Y62" s="195"/>
      <c r="Z62" s="195"/>
      <c r="AA62" s="195"/>
      <c r="AB62" s="195"/>
      <c r="AC62" s="195"/>
      <c r="AD62" s="195"/>
      <c r="AE62" s="195"/>
      <c r="AF62" s="195"/>
      <c r="AG62" s="195"/>
      <c r="AH62" s="195"/>
      <c r="AI62" s="195"/>
      <c r="AJ62" s="195"/>
      <c r="AK62" s="195"/>
      <c r="AL62" s="195"/>
      <c r="AM62" s="195"/>
      <c r="AN62" s="195"/>
      <c r="AO62" s="195"/>
      <c r="AP62" s="195"/>
      <c r="AQ62" s="195"/>
      <c r="AR62" s="195"/>
      <c r="AS62" s="195"/>
      <c r="AT62" s="195"/>
      <c r="AU62" s="195"/>
      <c r="AV62" s="195"/>
      <c r="AW62" s="195"/>
      <c r="AX62" s="195"/>
      <c r="AY62" s="195"/>
      <c r="AZ62" s="195"/>
    </row>
    <row r="63">
      <c r="G63" s="194"/>
      <c r="T63" s="195"/>
      <c r="U63" s="195"/>
      <c r="V63" s="195"/>
      <c r="W63" s="195"/>
      <c r="X63" s="195"/>
      <c r="Y63" s="195"/>
      <c r="Z63" s="195"/>
      <c r="AA63" s="195"/>
      <c r="AB63" s="195"/>
      <c r="AC63" s="195"/>
      <c r="AD63" s="195"/>
      <c r="AE63" s="195"/>
      <c r="AF63" s="195"/>
      <c r="AG63" s="195"/>
      <c r="AH63" s="195"/>
      <c r="AI63" s="195"/>
      <c r="AJ63" s="195"/>
      <c r="AK63" s="195"/>
      <c r="AL63" s="195"/>
      <c r="AM63" s="195"/>
      <c r="AN63" s="195"/>
      <c r="AO63" s="195"/>
      <c r="AP63" s="195"/>
      <c r="AQ63" s="195"/>
      <c r="AR63" s="195"/>
      <c r="AS63" s="195"/>
      <c r="AT63" s="195"/>
      <c r="AU63" s="195"/>
      <c r="AV63" s="195"/>
      <c r="AW63" s="195"/>
      <c r="AX63" s="195"/>
      <c r="AY63" s="195"/>
      <c r="AZ63" s="195"/>
    </row>
    <row r="64">
      <c r="G64" s="194"/>
      <c r="T64" s="195"/>
      <c r="U64" s="195"/>
      <c r="V64" s="195"/>
      <c r="W64" s="195"/>
      <c r="X64" s="195"/>
      <c r="Y64" s="195"/>
      <c r="Z64" s="195"/>
      <c r="AA64" s="195"/>
      <c r="AB64" s="195"/>
      <c r="AC64" s="195"/>
      <c r="AD64" s="195"/>
      <c r="AE64" s="195"/>
      <c r="AF64" s="195"/>
      <c r="AG64" s="195"/>
      <c r="AH64" s="195"/>
      <c r="AI64" s="195"/>
      <c r="AJ64" s="195"/>
      <c r="AK64" s="195"/>
      <c r="AL64" s="195"/>
      <c r="AM64" s="195"/>
      <c r="AN64" s="195"/>
      <c r="AO64" s="195"/>
      <c r="AP64" s="195"/>
      <c r="AQ64" s="195"/>
      <c r="AR64" s="195"/>
      <c r="AS64" s="195"/>
      <c r="AT64" s="195"/>
      <c r="AU64" s="195"/>
      <c r="AV64" s="195"/>
      <c r="AW64" s="195"/>
      <c r="AX64" s="195"/>
      <c r="AY64" s="195"/>
      <c r="AZ64" s="195"/>
    </row>
    <row r="65">
      <c r="G65" s="194"/>
      <c r="T65" s="195"/>
      <c r="U65" s="195"/>
      <c r="V65" s="195"/>
      <c r="W65" s="195"/>
      <c r="X65" s="195"/>
      <c r="Y65" s="195"/>
      <c r="Z65" s="195"/>
      <c r="AA65" s="195"/>
      <c r="AB65" s="195"/>
      <c r="AC65" s="195"/>
      <c r="AD65" s="195"/>
      <c r="AE65" s="195"/>
      <c r="AF65" s="195"/>
      <c r="AG65" s="195"/>
      <c r="AH65" s="195"/>
      <c r="AI65" s="195"/>
      <c r="AJ65" s="195"/>
      <c r="AK65" s="195"/>
      <c r="AL65" s="195"/>
      <c r="AM65" s="195"/>
      <c r="AN65" s="195"/>
      <c r="AO65" s="195"/>
      <c r="AP65" s="195"/>
      <c r="AQ65" s="195"/>
      <c r="AR65" s="195"/>
      <c r="AS65" s="195"/>
      <c r="AT65" s="195"/>
      <c r="AU65" s="195"/>
      <c r="AV65" s="195"/>
      <c r="AW65" s="195"/>
      <c r="AX65" s="195"/>
      <c r="AY65" s="195"/>
      <c r="AZ65" s="195"/>
    </row>
    <row r="66">
      <c r="G66" s="194"/>
      <c r="T66" s="195"/>
      <c r="U66" s="195"/>
      <c r="V66" s="195"/>
      <c r="W66" s="195"/>
      <c r="X66" s="195"/>
      <c r="Y66" s="195"/>
      <c r="Z66" s="195"/>
      <c r="AA66" s="195"/>
      <c r="AB66" s="195"/>
      <c r="AC66" s="195"/>
      <c r="AD66" s="195"/>
      <c r="AE66" s="195"/>
      <c r="AF66" s="195"/>
      <c r="AG66" s="195"/>
      <c r="AH66" s="195"/>
      <c r="AI66" s="195"/>
      <c r="AJ66" s="195"/>
      <c r="AK66" s="195"/>
      <c r="AL66" s="195"/>
      <c r="AM66" s="195"/>
      <c r="AN66" s="195"/>
      <c r="AO66" s="195"/>
      <c r="AP66" s="195"/>
      <c r="AQ66" s="195"/>
      <c r="AR66" s="195"/>
      <c r="AS66" s="195"/>
      <c r="AT66" s="195"/>
      <c r="AU66" s="195"/>
      <c r="AV66" s="195"/>
      <c r="AW66" s="195"/>
      <c r="AX66" s="195"/>
      <c r="AY66" s="195"/>
      <c r="AZ66" s="195"/>
    </row>
    <row r="67">
      <c r="G67" s="194"/>
      <c r="T67" s="195"/>
      <c r="U67" s="195"/>
      <c r="V67" s="195"/>
      <c r="W67" s="195"/>
      <c r="X67" s="195"/>
      <c r="Y67" s="195"/>
      <c r="Z67" s="195"/>
      <c r="AA67" s="195"/>
      <c r="AB67" s="195"/>
      <c r="AC67" s="195"/>
      <c r="AD67" s="195"/>
      <c r="AE67" s="195"/>
      <c r="AF67" s="195"/>
      <c r="AG67" s="195"/>
      <c r="AH67" s="195"/>
      <c r="AI67" s="195"/>
      <c r="AJ67" s="195"/>
      <c r="AK67" s="195"/>
      <c r="AL67" s="195"/>
      <c r="AM67" s="195"/>
      <c r="AN67" s="195"/>
      <c r="AO67" s="195"/>
      <c r="AP67" s="195"/>
      <c r="AQ67" s="195"/>
      <c r="AR67" s="195"/>
      <c r="AS67" s="195"/>
      <c r="AT67" s="195"/>
      <c r="AU67" s="195"/>
      <c r="AV67" s="195"/>
      <c r="AW67" s="195"/>
      <c r="AX67" s="195"/>
      <c r="AY67" s="195"/>
      <c r="AZ67" s="195"/>
    </row>
    <row r="68">
      <c r="G68" s="194"/>
      <c r="T68" s="195"/>
      <c r="U68" s="195"/>
      <c r="V68" s="195"/>
      <c r="W68" s="195"/>
      <c r="X68" s="195"/>
      <c r="Y68" s="195"/>
      <c r="Z68" s="195"/>
      <c r="AA68" s="195"/>
      <c r="AB68" s="195"/>
      <c r="AC68" s="195"/>
      <c r="AD68" s="195"/>
      <c r="AE68" s="195"/>
      <c r="AF68" s="195"/>
      <c r="AG68" s="195"/>
      <c r="AH68" s="195"/>
      <c r="AI68" s="195"/>
      <c r="AJ68" s="195"/>
      <c r="AK68" s="195"/>
      <c r="AL68" s="195"/>
      <c r="AM68" s="195"/>
      <c r="AN68" s="195"/>
      <c r="AO68" s="195"/>
      <c r="AP68" s="195"/>
      <c r="AQ68" s="195"/>
      <c r="AR68" s="195"/>
      <c r="AS68" s="195"/>
      <c r="AT68" s="195"/>
      <c r="AU68" s="195"/>
      <c r="AV68" s="195"/>
      <c r="AW68" s="195"/>
      <c r="AX68" s="195"/>
      <c r="AY68" s="195"/>
      <c r="AZ68" s="195"/>
    </row>
    <row r="69">
      <c r="G69" s="194"/>
      <c r="T69" s="195"/>
      <c r="U69" s="195"/>
      <c r="V69" s="195"/>
      <c r="W69" s="195"/>
      <c r="X69" s="195"/>
      <c r="Y69" s="195"/>
      <c r="Z69" s="195"/>
      <c r="AA69" s="195"/>
      <c r="AB69" s="195"/>
      <c r="AC69" s="195"/>
      <c r="AD69" s="195"/>
      <c r="AE69" s="195"/>
      <c r="AF69" s="195"/>
      <c r="AG69" s="195"/>
      <c r="AH69" s="195"/>
      <c r="AI69" s="195"/>
      <c r="AJ69" s="195"/>
      <c r="AK69" s="195"/>
      <c r="AL69" s="195"/>
      <c r="AM69" s="195"/>
      <c r="AN69" s="195"/>
      <c r="AO69" s="195"/>
      <c r="AP69" s="195"/>
      <c r="AQ69" s="195"/>
      <c r="AR69" s="195"/>
      <c r="AS69" s="195"/>
      <c r="AT69" s="195"/>
      <c r="AU69" s="195"/>
      <c r="AV69" s="195"/>
      <c r="AW69" s="195"/>
      <c r="AX69" s="195"/>
      <c r="AY69" s="195"/>
      <c r="AZ69" s="195"/>
    </row>
    <row r="70">
      <c r="G70" s="194"/>
      <c r="T70" s="195"/>
      <c r="U70" s="195"/>
      <c r="V70" s="195"/>
      <c r="W70" s="195"/>
      <c r="X70" s="195"/>
      <c r="Y70" s="195"/>
      <c r="Z70" s="195"/>
      <c r="AA70" s="195"/>
      <c r="AB70" s="195"/>
      <c r="AC70" s="195"/>
      <c r="AD70" s="195"/>
      <c r="AE70" s="195"/>
      <c r="AF70" s="195"/>
      <c r="AG70" s="195"/>
      <c r="AH70" s="195"/>
      <c r="AI70" s="195"/>
      <c r="AJ70" s="195"/>
      <c r="AK70" s="195"/>
      <c r="AL70" s="195"/>
      <c r="AM70" s="195"/>
      <c r="AN70" s="195"/>
      <c r="AO70" s="195"/>
      <c r="AP70" s="195"/>
      <c r="AQ70" s="195"/>
      <c r="AR70" s="195"/>
      <c r="AS70" s="195"/>
      <c r="AT70" s="195"/>
      <c r="AU70" s="195"/>
      <c r="AV70" s="195"/>
      <c r="AW70" s="195"/>
      <c r="AX70" s="195"/>
      <c r="AY70" s="195"/>
      <c r="AZ70" s="195"/>
    </row>
    <row r="71">
      <c r="G71" s="194"/>
    </row>
    <row r="72">
      <c r="G72" s="194"/>
    </row>
    <row r="73">
      <c r="G73" s="194"/>
    </row>
    <row r="74">
      <c r="G74" s="194"/>
    </row>
    <row r="75">
      <c r="G75" s="194"/>
    </row>
    <row r="76">
      <c r="G76" s="194"/>
    </row>
    <row r="77">
      <c r="G77" s="194"/>
    </row>
    <row r="78">
      <c r="G78" s="194"/>
    </row>
    <row r="79">
      <c r="G79" s="194"/>
    </row>
    <row r="80">
      <c r="G80" s="194"/>
    </row>
    <row r="81">
      <c r="G81" s="194"/>
    </row>
    <row r="82">
      <c r="G82" s="194"/>
    </row>
    <row r="83">
      <c r="G83" s="194"/>
    </row>
    <row r="84">
      <c r="G84" s="194"/>
    </row>
    <row r="85">
      <c r="G85" s="194"/>
    </row>
    <row r="86">
      <c r="G86" s="194"/>
    </row>
    <row r="87">
      <c r="G87" s="194"/>
    </row>
    <row r="88">
      <c r="G88" s="194"/>
    </row>
    <row r="89">
      <c r="G89" s="194"/>
    </row>
    <row r="90">
      <c r="G90" s="194"/>
    </row>
    <row r="91">
      <c r="G91" s="194"/>
    </row>
    <row r="92">
      <c r="G92" s="194"/>
    </row>
    <row r="93">
      <c r="G93" s="194"/>
    </row>
    <row r="94">
      <c r="G94" s="194"/>
    </row>
    <row r="95">
      <c r="G95" s="194"/>
    </row>
    <row r="96">
      <c r="G96" s="194"/>
    </row>
    <row r="97">
      <c r="G97" s="194"/>
    </row>
    <row r="98">
      <c r="G98" s="194"/>
    </row>
    <row r="99">
      <c r="G99" s="194"/>
    </row>
    <row r="100">
      <c r="G100" s="194"/>
    </row>
    <row r="101">
      <c r="G101" s="194"/>
    </row>
    <row r="102">
      <c r="G102" s="194"/>
    </row>
    <row r="103">
      <c r="G103" s="194"/>
    </row>
    <row r="104">
      <c r="G104" s="194"/>
    </row>
    <row r="105">
      <c r="G105" s="194"/>
    </row>
    <row r="106">
      <c r="G106" s="194"/>
    </row>
    <row r="107">
      <c r="G107" s="194"/>
    </row>
    <row r="108">
      <c r="G108" s="194"/>
    </row>
    <row r="109">
      <c r="G109" s="194"/>
    </row>
    <row r="110">
      <c r="G110" s="194"/>
    </row>
    <row r="111">
      <c r="G111" s="194"/>
    </row>
    <row r="112">
      <c r="G112" s="194"/>
    </row>
    <row r="113">
      <c r="G113" s="194"/>
    </row>
    <row r="114">
      <c r="G114" s="194"/>
    </row>
    <row r="115">
      <c r="G115" s="194"/>
    </row>
    <row r="116">
      <c r="G116" s="194"/>
    </row>
    <row r="117">
      <c r="G117" s="194"/>
    </row>
    <row r="118">
      <c r="G118" s="194"/>
    </row>
    <row r="119">
      <c r="G119" s="194"/>
    </row>
    <row r="120">
      <c r="G120" s="194"/>
    </row>
    <row r="121">
      <c r="G121" s="194"/>
    </row>
    <row r="122">
      <c r="G122" s="194"/>
    </row>
    <row r="123">
      <c r="G123" s="194"/>
    </row>
    <row r="124">
      <c r="G124" s="194"/>
    </row>
    <row r="125">
      <c r="G125" s="194"/>
    </row>
    <row r="126">
      <c r="G126" s="194"/>
    </row>
    <row r="127">
      <c r="G127" s="194"/>
    </row>
    <row r="128">
      <c r="G128" s="194"/>
    </row>
    <row r="129">
      <c r="G129" s="194"/>
    </row>
    <row r="130">
      <c r="G130" s="194"/>
    </row>
    <row r="131">
      <c r="G131" s="194"/>
    </row>
    <row r="132">
      <c r="G132" s="194"/>
    </row>
    <row r="133">
      <c r="G133" s="194"/>
    </row>
    <row r="134">
      <c r="G134" s="194"/>
    </row>
    <row r="135">
      <c r="G135" s="194"/>
    </row>
    <row r="136">
      <c r="G136" s="194"/>
    </row>
    <row r="137">
      <c r="G137" s="194"/>
    </row>
    <row r="138">
      <c r="G138" s="194"/>
    </row>
    <row r="139">
      <c r="G139" s="194"/>
    </row>
    <row r="140">
      <c r="G140" s="194"/>
    </row>
    <row r="141">
      <c r="G141" s="194"/>
    </row>
    <row r="142">
      <c r="G142" s="194"/>
    </row>
    <row r="143">
      <c r="G143" s="194"/>
    </row>
    <row r="144">
      <c r="G144" s="194"/>
    </row>
    <row r="145">
      <c r="G145" s="194"/>
    </row>
    <row r="146">
      <c r="G146" s="194"/>
    </row>
    <row r="147">
      <c r="G147" s="194"/>
    </row>
    <row r="148">
      <c r="G148" s="194"/>
    </row>
    <row r="149">
      <c r="G149" s="194"/>
    </row>
    <row r="150">
      <c r="G150" s="194"/>
    </row>
    <row r="151">
      <c r="G151" s="194"/>
    </row>
    <row r="152">
      <c r="G152" s="194"/>
    </row>
    <row r="153">
      <c r="G153" s="194"/>
    </row>
    <row r="154">
      <c r="G154" s="194"/>
    </row>
    <row r="155">
      <c r="G155" s="194"/>
    </row>
    <row r="156">
      <c r="G156" s="194"/>
    </row>
    <row r="157">
      <c r="G157" s="194"/>
    </row>
    <row r="158">
      <c r="G158" s="194"/>
    </row>
    <row r="159">
      <c r="G159" s="194"/>
    </row>
    <row r="160">
      <c r="G160" s="194"/>
    </row>
    <row r="161">
      <c r="G161" s="194"/>
    </row>
    <row r="162">
      <c r="G162" s="194"/>
    </row>
    <row r="163">
      <c r="G163" s="194"/>
    </row>
    <row r="164">
      <c r="G164" s="194"/>
    </row>
    <row r="165">
      <c r="G165" s="194"/>
    </row>
    <row r="166">
      <c r="G166" s="194"/>
    </row>
    <row r="167">
      <c r="G167" s="194"/>
    </row>
    <row r="168">
      <c r="G168" s="194"/>
    </row>
    <row r="169">
      <c r="G169" s="194"/>
    </row>
    <row r="170">
      <c r="G170" s="194"/>
    </row>
    <row r="171">
      <c r="G171" s="194"/>
    </row>
    <row r="172">
      <c r="G172" s="194"/>
    </row>
    <row r="173">
      <c r="G173" s="194"/>
    </row>
    <row r="174">
      <c r="G174" s="194"/>
    </row>
    <row r="175">
      <c r="G175" s="194"/>
    </row>
    <row r="176">
      <c r="G176" s="194"/>
    </row>
    <row r="177">
      <c r="G177" s="194"/>
    </row>
    <row r="178">
      <c r="G178" s="194"/>
    </row>
    <row r="179">
      <c r="G179" s="194"/>
    </row>
    <row r="180">
      <c r="G180" s="194"/>
    </row>
    <row r="181">
      <c r="G181" s="194"/>
    </row>
    <row r="182">
      <c r="G182" s="194"/>
    </row>
    <row r="183">
      <c r="G183" s="194"/>
    </row>
    <row r="184">
      <c r="G184" s="194"/>
    </row>
    <row r="185">
      <c r="G185" s="194"/>
    </row>
    <row r="186">
      <c r="G186" s="194"/>
    </row>
    <row r="187">
      <c r="G187" s="194"/>
    </row>
    <row r="188">
      <c r="G188" s="194"/>
    </row>
    <row r="189">
      <c r="G189" s="194"/>
    </row>
    <row r="190">
      <c r="G190" s="194"/>
    </row>
    <row r="191">
      <c r="G191" s="194"/>
    </row>
    <row r="192">
      <c r="G192" s="194"/>
    </row>
    <row r="193">
      <c r="G193" s="194"/>
    </row>
    <row r="194">
      <c r="G194" s="194"/>
    </row>
    <row r="195">
      <c r="G195" s="194"/>
    </row>
    <row r="196">
      <c r="G196" s="194"/>
    </row>
    <row r="197">
      <c r="G197" s="194"/>
    </row>
    <row r="198">
      <c r="G198" s="194"/>
    </row>
    <row r="199">
      <c r="G199" s="194"/>
    </row>
    <row r="200">
      <c r="G200" s="194"/>
    </row>
    <row r="201">
      <c r="G201" s="194"/>
    </row>
    <row r="202">
      <c r="G202" s="194"/>
    </row>
    <row r="203">
      <c r="G203" s="194"/>
    </row>
    <row r="204">
      <c r="G204" s="194"/>
    </row>
    <row r="205">
      <c r="G205" s="194"/>
    </row>
    <row r="206">
      <c r="G206" s="194"/>
    </row>
    <row r="207">
      <c r="G207" s="194"/>
    </row>
    <row r="208">
      <c r="G208" s="194"/>
    </row>
    <row r="209">
      <c r="G209" s="194"/>
    </row>
    <row r="210">
      <c r="G210" s="194"/>
    </row>
    <row r="211">
      <c r="G211" s="194"/>
    </row>
    <row r="212">
      <c r="G212" s="194"/>
    </row>
    <row r="213">
      <c r="G213" s="194"/>
    </row>
    <row r="214">
      <c r="G214" s="194"/>
    </row>
    <row r="215">
      <c r="G215" s="194"/>
    </row>
    <row r="216">
      <c r="G216" s="194"/>
    </row>
    <row r="217">
      <c r="G217" s="194"/>
    </row>
    <row r="218">
      <c r="G218" s="194"/>
    </row>
    <row r="219">
      <c r="G219" s="194"/>
    </row>
    <row r="220">
      <c r="G220" s="194"/>
    </row>
    <row r="221">
      <c r="G221" s="194"/>
    </row>
    <row r="222">
      <c r="G222" s="194"/>
    </row>
    <row r="223">
      <c r="G223" s="194"/>
    </row>
    <row r="224">
      <c r="G224" s="194"/>
    </row>
    <row r="225">
      <c r="G225" s="194"/>
    </row>
    <row r="226">
      <c r="G226" s="194"/>
    </row>
    <row r="227">
      <c r="G227" s="194"/>
    </row>
    <row r="228">
      <c r="G228" s="194"/>
    </row>
    <row r="229">
      <c r="G229" s="194"/>
    </row>
    <row r="230">
      <c r="G230" s="194"/>
    </row>
    <row r="231">
      <c r="G231" s="194"/>
    </row>
    <row r="232">
      <c r="G232" s="194"/>
    </row>
    <row r="233">
      <c r="G233" s="194"/>
    </row>
    <row r="234">
      <c r="G234" s="194"/>
    </row>
    <row r="235">
      <c r="G235" s="194"/>
    </row>
    <row r="236">
      <c r="G236" s="194"/>
    </row>
    <row r="237">
      <c r="G237" s="194"/>
    </row>
    <row r="238">
      <c r="G238" s="194"/>
    </row>
    <row r="239">
      <c r="G239" s="194"/>
    </row>
    <row r="240">
      <c r="G240" s="194"/>
    </row>
    <row r="241">
      <c r="G241" s="194"/>
    </row>
    <row r="242">
      <c r="G242" s="194"/>
    </row>
    <row r="243">
      <c r="G243" s="194"/>
    </row>
    <row r="244">
      <c r="G244" s="194"/>
    </row>
    <row r="245">
      <c r="G245" s="194"/>
    </row>
    <row r="246">
      <c r="G246" s="194"/>
    </row>
    <row r="247">
      <c r="G247" s="194"/>
    </row>
    <row r="248">
      <c r="G248" s="194"/>
    </row>
    <row r="249">
      <c r="G249" s="194"/>
    </row>
    <row r="250">
      <c r="G250" s="194"/>
    </row>
    <row r="251">
      <c r="G251" s="194"/>
    </row>
    <row r="252">
      <c r="G252" s="194"/>
    </row>
    <row r="253">
      <c r="G253" s="194"/>
    </row>
    <row r="254">
      <c r="G254" s="194"/>
    </row>
    <row r="255">
      <c r="G255" s="194"/>
    </row>
    <row r="256">
      <c r="G256" s="194"/>
    </row>
    <row r="257">
      <c r="G257" s="194"/>
    </row>
    <row r="258">
      <c r="G258" s="194"/>
    </row>
    <row r="259">
      <c r="G259" s="194"/>
    </row>
    <row r="260">
      <c r="G260" s="194"/>
    </row>
    <row r="261">
      <c r="G261" s="194"/>
    </row>
    <row r="262">
      <c r="G262" s="194"/>
    </row>
    <row r="263">
      <c r="G263" s="194"/>
    </row>
    <row r="264">
      <c r="G264" s="194"/>
    </row>
    <row r="265">
      <c r="G265" s="194"/>
    </row>
    <row r="266">
      <c r="G266" s="194"/>
    </row>
    <row r="267">
      <c r="G267" s="194"/>
    </row>
    <row r="268">
      <c r="G268" s="194"/>
    </row>
    <row r="269">
      <c r="G269" s="194"/>
    </row>
    <row r="270">
      <c r="G270" s="194"/>
    </row>
    <row r="271">
      <c r="G271" s="194"/>
    </row>
    <row r="272">
      <c r="G272" s="194"/>
    </row>
    <row r="273">
      <c r="G273" s="194"/>
    </row>
    <row r="274">
      <c r="G274" s="194"/>
    </row>
    <row r="275">
      <c r="G275" s="194"/>
    </row>
    <row r="276">
      <c r="G276" s="194"/>
    </row>
    <row r="277">
      <c r="G277" s="194"/>
    </row>
    <row r="278">
      <c r="G278" s="194"/>
    </row>
    <row r="279">
      <c r="G279" s="194"/>
    </row>
    <row r="280">
      <c r="G280" s="194"/>
    </row>
    <row r="281">
      <c r="G281" s="194"/>
    </row>
    <row r="282">
      <c r="G282" s="194"/>
    </row>
    <row r="283">
      <c r="G283" s="194"/>
    </row>
    <row r="284">
      <c r="G284" s="194"/>
    </row>
    <row r="285">
      <c r="G285" s="194"/>
    </row>
    <row r="286">
      <c r="G286" s="194"/>
    </row>
    <row r="287">
      <c r="G287" s="194"/>
    </row>
    <row r="288">
      <c r="G288" s="194"/>
    </row>
    <row r="289">
      <c r="G289" s="194"/>
    </row>
    <row r="290">
      <c r="G290" s="194"/>
    </row>
    <row r="291">
      <c r="G291" s="194"/>
    </row>
    <row r="292">
      <c r="G292" s="194"/>
    </row>
    <row r="293">
      <c r="G293" s="194"/>
    </row>
    <row r="294">
      <c r="G294" s="194"/>
    </row>
    <row r="295">
      <c r="G295" s="194"/>
    </row>
    <row r="296">
      <c r="G296" s="194"/>
    </row>
    <row r="297">
      <c r="G297" s="194"/>
    </row>
    <row r="298">
      <c r="G298" s="194"/>
    </row>
    <row r="299">
      <c r="G299" s="194"/>
    </row>
    <row r="300">
      <c r="G300" s="194"/>
    </row>
    <row r="301">
      <c r="G301" s="194"/>
    </row>
    <row r="302">
      <c r="G302" s="194"/>
    </row>
    <row r="303">
      <c r="G303" s="194"/>
    </row>
    <row r="304">
      <c r="G304" s="194"/>
    </row>
    <row r="305">
      <c r="G305" s="194"/>
    </row>
    <row r="306">
      <c r="G306" s="194"/>
    </row>
    <row r="307">
      <c r="G307" s="194"/>
    </row>
    <row r="308">
      <c r="G308" s="194"/>
    </row>
    <row r="309">
      <c r="G309" s="194"/>
    </row>
    <row r="310">
      <c r="G310" s="194"/>
    </row>
    <row r="311">
      <c r="G311" s="194"/>
    </row>
    <row r="312">
      <c r="G312" s="194"/>
    </row>
    <row r="313">
      <c r="G313" s="194"/>
    </row>
    <row r="314">
      <c r="G314" s="194"/>
    </row>
    <row r="315">
      <c r="G315" s="194"/>
    </row>
    <row r="316">
      <c r="G316" s="194"/>
    </row>
    <row r="317">
      <c r="G317" s="194"/>
    </row>
    <row r="318">
      <c r="G318" s="194"/>
    </row>
    <row r="319">
      <c r="G319" s="194"/>
    </row>
    <row r="320">
      <c r="G320" s="194"/>
    </row>
    <row r="321">
      <c r="G321" s="194"/>
    </row>
    <row r="322">
      <c r="G322" s="194"/>
    </row>
    <row r="323">
      <c r="G323" s="194"/>
    </row>
    <row r="324">
      <c r="G324" s="194"/>
    </row>
    <row r="325">
      <c r="G325" s="194"/>
    </row>
    <row r="326">
      <c r="G326" s="194"/>
    </row>
    <row r="327">
      <c r="G327" s="194"/>
    </row>
    <row r="328">
      <c r="G328" s="194"/>
    </row>
    <row r="329">
      <c r="G329" s="194"/>
    </row>
    <row r="330">
      <c r="G330" s="194"/>
    </row>
    <row r="331">
      <c r="G331" s="194"/>
    </row>
    <row r="332">
      <c r="G332" s="194"/>
    </row>
    <row r="333">
      <c r="G333" s="194"/>
    </row>
    <row r="334">
      <c r="G334" s="194"/>
    </row>
    <row r="335">
      <c r="G335" s="194"/>
    </row>
    <row r="336">
      <c r="G336" s="194"/>
    </row>
    <row r="337">
      <c r="G337" s="194"/>
    </row>
    <row r="338">
      <c r="G338" s="194"/>
    </row>
    <row r="339">
      <c r="G339" s="194"/>
    </row>
    <row r="340">
      <c r="G340" s="194"/>
    </row>
    <row r="341">
      <c r="G341" s="194"/>
    </row>
    <row r="342">
      <c r="G342" s="194"/>
    </row>
    <row r="343">
      <c r="G343" s="194"/>
    </row>
    <row r="344">
      <c r="G344" s="194"/>
    </row>
    <row r="345">
      <c r="G345" s="194"/>
    </row>
    <row r="346">
      <c r="G346" s="194"/>
    </row>
    <row r="347">
      <c r="G347" s="194"/>
    </row>
    <row r="348">
      <c r="G348" s="194"/>
    </row>
    <row r="349">
      <c r="G349" s="194"/>
    </row>
    <row r="350">
      <c r="G350" s="194"/>
    </row>
    <row r="351">
      <c r="G351" s="194"/>
    </row>
    <row r="352">
      <c r="G352" s="194"/>
    </row>
    <row r="353">
      <c r="G353" s="194"/>
    </row>
    <row r="354">
      <c r="G354" s="194"/>
    </row>
    <row r="355">
      <c r="G355" s="194"/>
    </row>
    <row r="356">
      <c r="G356" s="194"/>
    </row>
    <row r="357">
      <c r="G357" s="194"/>
    </row>
    <row r="358">
      <c r="G358" s="194"/>
    </row>
    <row r="359">
      <c r="G359" s="194"/>
    </row>
    <row r="360">
      <c r="G360" s="194"/>
    </row>
    <row r="361">
      <c r="G361" s="194"/>
    </row>
    <row r="362">
      <c r="G362" s="194"/>
    </row>
    <row r="363">
      <c r="G363" s="194"/>
    </row>
    <row r="364">
      <c r="G364" s="194"/>
    </row>
    <row r="365">
      <c r="G365" s="194"/>
    </row>
    <row r="366">
      <c r="G366" s="194"/>
    </row>
    <row r="367">
      <c r="G367" s="194"/>
    </row>
    <row r="368">
      <c r="G368" s="194"/>
    </row>
    <row r="369">
      <c r="G369" s="194"/>
    </row>
    <row r="370">
      <c r="G370" s="194"/>
    </row>
    <row r="371">
      <c r="G371" s="194"/>
    </row>
    <row r="372">
      <c r="G372" s="194"/>
    </row>
    <row r="373">
      <c r="G373" s="194"/>
    </row>
    <row r="374">
      <c r="G374" s="194"/>
    </row>
    <row r="375">
      <c r="G375" s="194"/>
    </row>
    <row r="376">
      <c r="G376" s="194"/>
    </row>
    <row r="377">
      <c r="G377" s="194"/>
    </row>
    <row r="378">
      <c r="G378" s="194"/>
    </row>
    <row r="379">
      <c r="G379" s="194"/>
    </row>
    <row r="380">
      <c r="G380" s="194"/>
    </row>
    <row r="381">
      <c r="G381" s="194"/>
    </row>
    <row r="382">
      <c r="G382" s="194"/>
    </row>
    <row r="383">
      <c r="G383" s="194"/>
    </row>
    <row r="384">
      <c r="G384" s="194"/>
    </row>
    <row r="385">
      <c r="G385" s="194"/>
    </row>
    <row r="386">
      <c r="G386" s="194"/>
    </row>
    <row r="387">
      <c r="G387" s="194"/>
    </row>
    <row r="388">
      <c r="G388" s="194"/>
    </row>
    <row r="389">
      <c r="G389" s="194"/>
    </row>
    <row r="390">
      <c r="G390" s="194"/>
    </row>
    <row r="391">
      <c r="G391" s="194"/>
    </row>
    <row r="392">
      <c r="G392" s="194"/>
    </row>
    <row r="393">
      <c r="G393" s="194"/>
    </row>
    <row r="394">
      <c r="G394" s="194"/>
    </row>
    <row r="395">
      <c r="G395" s="194"/>
    </row>
    <row r="396">
      <c r="G396" s="194"/>
    </row>
    <row r="397">
      <c r="G397" s="194"/>
    </row>
    <row r="398">
      <c r="G398" s="194"/>
    </row>
    <row r="399">
      <c r="G399" s="194"/>
    </row>
    <row r="400">
      <c r="G400" s="194"/>
    </row>
    <row r="401">
      <c r="G401" s="194"/>
    </row>
    <row r="402">
      <c r="G402" s="194"/>
    </row>
    <row r="403">
      <c r="G403" s="194"/>
    </row>
    <row r="404">
      <c r="G404" s="194"/>
    </row>
    <row r="405">
      <c r="G405" s="194"/>
    </row>
    <row r="406">
      <c r="G406" s="194"/>
    </row>
    <row r="407">
      <c r="G407" s="194"/>
    </row>
    <row r="408">
      <c r="G408" s="194"/>
    </row>
    <row r="409">
      <c r="G409" s="194"/>
    </row>
    <row r="410">
      <c r="G410" s="194"/>
    </row>
    <row r="411">
      <c r="G411" s="194"/>
    </row>
    <row r="412">
      <c r="G412" s="194"/>
    </row>
    <row r="413">
      <c r="G413" s="194"/>
    </row>
    <row r="414">
      <c r="G414" s="194"/>
    </row>
    <row r="415">
      <c r="G415" s="194"/>
    </row>
    <row r="416">
      <c r="G416" s="194"/>
    </row>
    <row r="417">
      <c r="G417" s="194"/>
    </row>
    <row r="418">
      <c r="G418" s="194"/>
    </row>
    <row r="419">
      <c r="G419" s="194"/>
    </row>
    <row r="420">
      <c r="G420" s="194"/>
    </row>
    <row r="421">
      <c r="G421" s="194"/>
    </row>
    <row r="422">
      <c r="G422" s="194"/>
    </row>
    <row r="423">
      <c r="G423" s="194"/>
    </row>
    <row r="424">
      <c r="G424" s="194"/>
    </row>
    <row r="425">
      <c r="G425" s="194"/>
    </row>
    <row r="426">
      <c r="G426" s="194"/>
    </row>
    <row r="427">
      <c r="G427" s="194"/>
    </row>
    <row r="428">
      <c r="G428" s="194"/>
    </row>
    <row r="429">
      <c r="G429" s="194"/>
    </row>
    <row r="430">
      <c r="G430" s="194"/>
    </row>
    <row r="431">
      <c r="G431" s="194"/>
    </row>
    <row r="432">
      <c r="G432" s="194"/>
    </row>
    <row r="433">
      <c r="G433" s="194"/>
    </row>
    <row r="434">
      <c r="G434" s="194"/>
    </row>
    <row r="435">
      <c r="G435" s="194"/>
    </row>
    <row r="436">
      <c r="G436" s="194"/>
    </row>
    <row r="437">
      <c r="G437" s="194"/>
    </row>
    <row r="438">
      <c r="G438" s="194"/>
    </row>
    <row r="439">
      <c r="G439" s="194"/>
    </row>
    <row r="440">
      <c r="G440" s="194"/>
    </row>
    <row r="441">
      <c r="G441" s="194"/>
    </row>
    <row r="442">
      <c r="G442" s="194"/>
    </row>
    <row r="443">
      <c r="G443" s="194"/>
    </row>
    <row r="444">
      <c r="G444" s="194"/>
    </row>
    <row r="445">
      <c r="G445" s="194"/>
    </row>
    <row r="446">
      <c r="G446" s="194"/>
    </row>
    <row r="447">
      <c r="G447" s="194"/>
    </row>
    <row r="448">
      <c r="G448" s="194"/>
    </row>
    <row r="449">
      <c r="G449" s="194"/>
    </row>
    <row r="450">
      <c r="G450" s="194"/>
    </row>
    <row r="451">
      <c r="G451" s="194"/>
    </row>
    <row r="452">
      <c r="G452" s="194"/>
    </row>
    <row r="453">
      <c r="G453" s="194"/>
    </row>
    <row r="454">
      <c r="G454" s="194"/>
    </row>
    <row r="455">
      <c r="G455" s="194"/>
    </row>
    <row r="456">
      <c r="G456" s="194"/>
    </row>
    <row r="457">
      <c r="G457" s="194"/>
    </row>
    <row r="458">
      <c r="G458" s="194"/>
    </row>
    <row r="459">
      <c r="G459" s="194"/>
    </row>
    <row r="460">
      <c r="G460" s="194"/>
    </row>
    <row r="461">
      <c r="G461" s="194"/>
    </row>
    <row r="462">
      <c r="G462" s="194"/>
    </row>
    <row r="463">
      <c r="G463" s="194"/>
    </row>
    <row r="464">
      <c r="G464" s="194"/>
    </row>
    <row r="465">
      <c r="G465" s="194"/>
    </row>
    <row r="466">
      <c r="G466" s="194"/>
    </row>
    <row r="467">
      <c r="G467" s="194"/>
    </row>
    <row r="468">
      <c r="G468" s="194"/>
    </row>
    <row r="469">
      <c r="G469" s="194"/>
    </row>
    <row r="470">
      <c r="G470" s="194"/>
    </row>
    <row r="471">
      <c r="G471" s="194"/>
    </row>
    <row r="472">
      <c r="G472" s="194"/>
    </row>
    <row r="473">
      <c r="G473" s="194"/>
    </row>
    <row r="474">
      <c r="G474" s="194"/>
    </row>
    <row r="475">
      <c r="G475" s="194"/>
    </row>
    <row r="476">
      <c r="G476" s="194"/>
    </row>
    <row r="477">
      <c r="G477" s="194"/>
    </row>
    <row r="478">
      <c r="G478" s="194"/>
    </row>
    <row r="479">
      <c r="G479" s="194"/>
    </row>
    <row r="480">
      <c r="G480" s="194"/>
    </row>
    <row r="481">
      <c r="G481" s="194"/>
    </row>
    <row r="482">
      <c r="G482" s="194"/>
    </row>
    <row r="483">
      <c r="G483" s="194"/>
    </row>
    <row r="484">
      <c r="G484" s="194"/>
    </row>
    <row r="485">
      <c r="G485" s="194"/>
    </row>
    <row r="486">
      <c r="G486" s="194"/>
    </row>
    <row r="487">
      <c r="G487" s="194"/>
    </row>
    <row r="488">
      <c r="G488" s="194"/>
    </row>
    <row r="489">
      <c r="G489" s="194"/>
    </row>
    <row r="490">
      <c r="G490" s="194"/>
    </row>
    <row r="491">
      <c r="G491" s="194"/>
    </row>
    <row r="492">
      <c r="G492" s="194"/>
    </row>
    <row r="493">
      <c r="G493" s="194"/>
    </row>
    <row r="494">
      <c r="G494" s="194"/>
    </row>
    <row r="495">
      <c r="G495" s="194"/>
    </row>
    <row r="496">
      <c r="G496" s="194"/>
    </row>
    <row r="497">
      <c r="G497" s="194"/>
    </row>
    <row r="498">
      <c r="G498" s="194"/>
    </row>
    <row r="499">
      <c r="G499" s="194"/>
    </row>
    <row r="500">
      <c r="G500" s="194"/>
    </row>
    <row r="501">
      <c r="G501" s="194"/>
    </row>
    <row r="502">
      <c r="G502" s="194"/>
    </row>
    <row r="503">
      <c r="G503" s="194"/>
    </row>
    <row r="504">
      <c r="G504" s="194"/>
    </row>
    <row r="505">
      <c r="G505" s="194"/>
    </row>
    <row r="506">
      <c r="G506" s="194"/>
    </row>
    <row r="507">
      <c r="G507" s="194"/>
    </row>
    <row r="508">
      <c r="G508" s="194"/>
    </row>
    <row r="509">
      <c r="G509" s="194"/>
    </row>
    <row r="510">
      <c r="G510" s="194"/>
    </row>
    <row r="511">
      <c r="G511" s="194"/>
    </row>
    <row r="512">
      <c r="G512" s="194"/>
    </row>
    <row r="513">
      <c r="G513" s="194"/>
    </row>
    <row r="514">
      <c r="G514" s="194"/>
    </row>
    <row r="515">
      <c r="G515" s="194"/>
    </row>
    <row r="516">
      <c r="G516" s="194"/>
    </row>
    <row r="517">
      <c r="G517" s="194"/>
    </row>
    <row r="518">
      <c r="G518" s="194"/>
    </row>
    <row r="519">
      <c r="G519" s="194"/>
    </row>
    <row r="520">
      <c r="G520" s="194"/>
    </row>
    <row r="521">
      <c r="G521" s="194"/>
    </row>
    <row r="522">
      <c r="G522" s="194"/>
    </row>
    <row r="523">
      <c r="G523" s="194"/>
    </row>
    <row r="524">
      <c r="G524" s="194"/>
    </row>
    <row r="525">
      <c r="G525" s="194"/>
    </row>
    <row r="526">
      <c r="G526" s="194"/>
    </row>
    <row r="527">
      <c r="G527" s="194"/>
    </row>
    <row r="528">
      <c r="G528" s="194"/>
    </row>
    <row r="529">
      <c r="G529" s="194"/>
    </row>
    <row r="530">
      <c r="G530" s="194"/>
    </row>
    <row r="531">
      <c r="G531" s="194"/>
    </row>
    <row r="532">
      <c r="G532" s="194"/>
    </row>
    <row r="533">
      <c r="G533" s="194"/>
    </row>
    <row r="534">
      <c r="G534" s="194"/>
    </row>
    <row r="535">
      <c r="G535" s="194"/>
    </row>
    <row r="536">
      <c r="G536" s="194"/>
    </row>
    <row r="537">
      <c r="G537" s="194"/>
    </row>
    <row r="538">
      <c r="G538" s="194"/>
    </row>
    <row r="539">
      <c r="G539" s="194"/>
    </row>
    <row r="540">
      <c r="G540" s="194"/>
    </row>
    <row r="541">
      <c r="G541" s="194"/>
    </row>
    <row r="542">
      <c r="G542" s="194"/>
    </row>
    <row r="543">
      <c r="G543" s="194"/>
    </row>
    <row r="544">
      <c r="G544" s="194"/>
    </row>
    <row r="545">
      <c r="G545" s="194"/>
    </row>
    <row r="546">
      <c r="G546" s="194"/>
    </row>
    <row r="547">
      <c r="G547" s="194"/>
    </row>
    <row r="548">
      <c r="G548" s="194"/>
    </row>
    <row r="549">
      <c r="G549" s="194"/>
    </row>
    <row r="550">
      <c r="G550" s="194"/>
    </row>
    <row r="551">
      <c r="G551" s="194"/>
    </row>
    <row r="552">
      <c r="G552" s="194"/>
    </row>
    <row r="553">
      <c r="G553" s="194"/>
    </row>
    <row r="554">
      <c r="G554" s="194"/>
    </row>
    <row r="555">
      <c r="G555" s="194"/>
    </row>
    <row r="556">
      <c r="G556" s="194"/>
    </row>
    <row r="557">
      <c r="G557" s="194"/>
    </row>
    <row r="558">
      <c r="G558" s="194"/>
    </row>
    <row r="559">
      <c r="G559" s="194"/>
    </row>
    <row r="560">
      <c r="G560" s="194"/>
    </row>
    <row r="561">
      <c r="G561" s="194"/>
    </row>
    <row r="562">
      <c r="G562" s="194"/>
    </row>
    <row r="563">
      <c r="G563" s="194"/>
    </row>
    <row r="564">
      <c r="G564" s="194"/>
    </row>
    <row r="565">
      <c r="G565" s="194"/>
    </row>
    <row r="566">
      <c r="G566" s="194"/>
    </row>
    <row r="567">
      <c r="G567" s="194"/>
    </row>
    <row r="568">
      <c r="G568" s="194"/>
    </row>
    <row r="569">
      <c r="G569" s="194"/>
    </row>
    <row r="570">
      <c r="G570" s="194"/>
    </row>
    <row r="571">
      <c r="G571" s="194"/>
    </row>
    <row r="572">
      <c r="G572" s="194"/>
    </row>
    <row r="573">
      <c r="G573" s="194"/>
    </row>
    <row r="574">
      <c r="G574" s="194"/>
    </row>
    <row r="575">
      <c r="G575" s="194"/>
    </row>
    <row r="576">
      <c r="G576" s="194"/>
    </row>
    <row r="577">
      <c r="G577" s="194"/>
    </row>
    <row r="578">
      <c r="G578" s="194"/>
    </row>
    <row r="579">
      <c r="G579" s="194"/>
    </row>
    <row r="580">
      <c r="G580" s="194"/>
    </row>
    <row r="581">
      <c r="G581" s="194"/>
    </row>
    <row r="582">
      <c r="G582" s="194"/>
    </row>
    <row r="583">
      <c r="G583" s="194"/>
    </row>
    <row r="584">
      <c r="G584" s="194"/>
    </row>
    <row r="585">
      <c r="G585" s="194"/>
    </row>
    <row r="586">
      <c r="G586" s="194"/>
    </row>
    <row r="587">
      <c r="G587" s="194"/>
    </row>
    <row r="588">
      <c r="G588" s="194"/>
    </row>
    <row r="589">
      <c r="G589" s="194"/>
    </row>
    <row r="590">
      <c r="G590" s="194"/>
    </row>
    <row r="591">
      <c r="G591" s="194"/>
    </row>
    <row r="592">
      <c r="G592" s="194"/>
    </row>
    <row r="593">
      <c r="G593" s="194"/>
    </row>
    <row r="594">
      <c r="G594" s="194"/>
    </row>
    <row r="595">
      <c r="G595" s="194"/>
    </row>
    <row r="596">
      <c r="G596" s="194"/>
    </row>
    <row r="597">
      <c r="G597" s="194"/>
    </row>
    <row r="598">
      <c r="G598" s="194"/>
    </row>
    <row r="599">
      <c r="G599" s="194"/>
    </row>
    <row r="600">
      <c r="G600" s="194"/>
    </row>
    <row r="601">
      <c r="G601" s="194"/>
    </row>
    <row r="602">
      <c r="G602" s="194"/>
    </row>
    <row r="603">
      <c r="G603" s="194"/>
    </row>
    <row r="604">
      <c r="G604" s="194"/>
    </row>
    <row r="605">
      <c r="G605" s="194"/>
    </row>
    <row r="606">
      <c r="G606" s="194"/>
    </row>
    <row r="607">
      <c r="G607" s="194"/>
    </row>
    <row r="608">
      <c r="G608" s="194"/>
    </row>
    <row r="609">
      <c r="G609" s="194"/>
    </row>
    <row r="610">
      <c r="G610" s="194"/>
    </row>
    <row r="611">
      <c r="G611" s="194"/>
    </row>
    <row r="612">
      <c r="G612" s="194"/>
    </row>
    <row r="613">
      <c r="G613" s="194"/>
    </row>
    <row r="614">
      <c r="G614" s="194"/>
    </row>
    <row r="615">
      <c r="G615" s="194"/>
    </row>
    <row r="616">
      <c r="G616" s="194"/>
    </row>
    <row r="617">
      <c r="G617" s="194"/>
    </row>
    <row r="618">
      <c r="G618" s="194"/>
    </row>
    <row r="619">
      <c r="G619" s="194"/>
    </row>
    <row r="620">
      <c r="G620" s="194"/>
    </row>
    <row r="621">
      <c r="G621" s="194"/>
    </row>
    <row r="622">
      <c r="G622" s="194"/>
    </row>
    <row r="623">
      <c r="G623" s="194"/>
    </row>
    <row r="624">
      <c r="G624" s="194"/>
    </row>
    <row r="625">
      <c r="G625" s="194"/>
    </row>
    <row r="626">
      <c r="G626" s="194"/>
    </row>
    <row r="627">
      <c r="G627" s="194"/>
    </row>
    <row r="628">
      <c r="G628" s="194"/>
    </row>
    <row r="629">
      <c r="G629" s="194"/>
    </row>
    <row r="630">
      <c r="G630" s="194"/>
    </row>
    <row r="631">
      <c r="G631" s="194"/>
    </row>
    <row r="632">
      <c r="G632" s="194"/>
    </row>
    <row r="633">
      <c r="G633" s="194"/>
    </row>
    <row r="634">
      <c r="G634" s="194"/>
    </row>
    <row r="635">
      <c r="G635" s="194"/>
    </row>
    <row r="636">
      <c r="G636" s="194"/>
    </row>
    <row r="637">
      <c r="G637" s="194"/>
    </row>
    <row r="638">
      <c r="G638" s="194"/>
    </row>
    <row r="639">
      <c r="G639" s="194"/>
    </row>
    <row r="640">
      <c r="G640" s="194"/>
    </row>
    <row r="641">
      <c r="G641" s="194"/>
    </row>
    <row r="642">
      <c r="G642" s="194"/>
    </row>
    <row r="643">
      <c r="G643" s="194"/>
    </row>
    <row r="644">
      <c r="G644" s="194"/>
    </row>
    <row r="645">
      <c r="G645" s="194"/>
    </row>
    <row r="646">
      <c r="G646" s="194"/>
    </row>
    <row r="647">
      <c r="G647" s="194"/>
    </row>
    <row r="648">
      <c r="G648" s="194"/>
    </row>
    <row r="649">
      <c r="G649" s="194"/>
    </row>
    <row r="650">
      <c r="G650" s="194"/>
    </row>
    <row r="651">
      <c r="G651" s="194"/>
    </row>
    <row r="652">
      <c r="G652" s="194"/>
    </row>
    <row r="653">
      <c r="G653" s="194"/>
    </row>
    <row r="654">
      <c r="G654" s="194"/>
    </row>
    <row r="655">
      <c r="G655" s="194"/>
    </row>
    <row r="656">
      <c r="G656" s="194"/>
    </row>
    <row r="657">
      <c r="G657" s="194"/>
    </row>
    <row r="658">
      <c r="G658" s="194"/>
    </row>
    <row r="659">
      <c r="G659" s="194"/>
    </row>
    <row r="660">
      <c r="G660" s="194"/>
    </row>
    <row r="661">
      <c r="G661" s="194"/>
    </row>
    <row r="662">
      <c r="G662" s="194"/>
    </row>
    <row r="663">
      <c r="G663" s="194"/>
    </row>
    <row r="664">
      <c r="G664" s="194"/>
    </row>
    <row r="665">
      <c r="G665" s="194"/>
    </row>
    <row r="666">
      <c r="G666" s="194"/>
    </row>
    <row r="667">
      <c r="G667" s="194"/>
    </row>
    <row r="668">
      <c r="G668" s="194"/>
    </row>
    <row r="669">
      <c r="G669" s="194"/>
    </row>
    <row r="670">
      <c r="G670" s="194"/>
    </row>
    <row r="671">
      <c r="G671" s="194"/>
    </row>
    <row r="672">
      <c r="G672" s="194"/>
    </row>
    <row r="673">
      <c r="G673" s="194"/>
    </row>
    <row r="674">
      <c r="G674" s="194"/>
    </row>
    <row r="675">
      <c r="G675" s="194"/>
    </row>
    <row r="676">
      <c r="G676" s="194"/>
    </row>
    <row r="677">
      <c r="G677" s="194"/>
    </row>
    <row r="678">
      <c r="G678" s="194"/>
    </row>
    <row r="679">
      <c r="G679" s="194"/>
    </row>
    <row r="680">
      <c r="G680" s="194"/>
    </row>
    <row r="681">
      <c r="G681" s="194"/>
    </row>
    <row r="682">
      <c r="G682" s="194"/>
    </row>
    <row r="683">
      <c r="G683" s="194"/>
    </row>
    <row r="684">
      <c r="G684" s="194"/>
    </row>
    <row r="685">
      <c r="G685" s="194"/>
    </row>
    <row r="686">
      <c r="G686" s="194"/>
    </row>
    <row r="687">
      <c r="G687" s="194"/>
    </row>
    <row r="688">
      <c r="G688" s="194"/>
    </row>
    <row r="689">
      <c r="G689" s="194"/>
    </row>
    <row r="690">
      <c r="G690" s="194"/>
    </row>
    <row r="691">
      <c r="G691" s="194"/>
    </row>
    <row r="692">
      <c r="G692" s="194"/>
    </row>
    <row r="693">
      <c r="G693" s="194"/>
    </row>
    <row r="694">
      <c r="G694" s="194"/>
    </row>
    <row r="695">
      <c r="G695" s="194"/>
    </row>
    <row r="696">
      <c r="G696" s="194"/>
    </row>
    <row r="697">
      <c r="G697" s="194"/>
    </row>
    <row r="698">
      <c r="G698" s="194"/>
    </row>
    <row r="699">
      <c r="G699" s="194"/>
    </row>
    <row r="700">
      <c r="G700" s="194"/>
    </row>
    <row r="701">
      <c r="G701" s="194"/>
    </row>
    <row r="702">
      <c r="G702" s="194"/>
    </row>
    <row r="703">
      <c r="G703" s="194"/>
    </row>
    <row r="704">
      <c r="G704" s="194"/>
    </row>
    <row r="705">
      <c r="G705" s="194"/>
    </row>
    <row r="706">
      <c r="G706" s="194"/>
    </row>
    <row r="707">
      <c r="G707" s="194"/>
    </row>
    <row r="708">
      <c r="G708" s="194"/>
    </row>
    <row r="709">
      <c r="G709" s="194"/>
    </row>
    <row r="710">
      <c r="G710" s="194"/>
    </row>
    <row r="711">
      <c r="G711" s="194"/>
    </row>
    <row r="712">
      <c r="G712" s="194"/>
    </row>
    <row r="713">
      <c r="G713" s="194"/>
    </row>
    <row r="714">
      <c r="G714" s="194"/>
    </row>
    <row r="715">
      <c r="G715" s="194"/>
    </row>
    <row r="716">
      <c r="G716" s="194"/>
    </row>
    <row r="717">
      <c r="G717" s="194"/>
    </row>
    <row r="718">
      <c r="G718" s="194"/>
    </row>
    <row r="719">
      <c r="G719" s="194"/>
    </row>
    <row r="720">
      <c r="G720" s="194"/>
    </row>
    <row r="721">
      <c r="G721" s="194"/>
    </row>
    <row r="722">
      <c r="G722" s="194"/>
    </row>
    <row r="723">
      <c r="G723" s="194"/>
    </row>
    <row r="724">
      <c r="G724" s="194"/>
    </row>
    <row r="725">
      <c r="G725" s="194"/>
    </row>
    <row r="726">
      <c r="G726" s="194"/>
    </row>
    <row r="727">
      <c r="G727" s="194"/>
    </row>
    <row r="728">
      <c r="G728" s="194"/>
    </row>
    <row r="729">
      <c r="G729" s="194"/>
    </row>
    <row r="730">
      <c r="G730" s="194"/>
    </row>
    <row r="731">
      <c r="G731" s="194"/>
    </row>
    <row r="732">
      <c r="G732" s="194"/>
    </row>
    <row r="733">
      <c r="G733" s="194"/>
    </row>
    <row r="734">
      <c r="G734" s="194"/>
    </row>
    <row r="735">
      <c r="G735" s="194"/>
    </row>
    <row r="736">
      <c r="G736" s="194"/>
    </row>
    <row r="737">
      <c r="G737" s="194"/>
    </row>
    <row r="738">
      <c r="G738" s="194"/>
    </row>
    <row r="739">
      <c r="G739" s="194"/>
    </row>
    <row r="740">
      <c r="G740" s="194"/>
    </row>
    <row r="741">
      <c r="G741" s="194"/>
    </row>
    <row r="742">
      <c r="G742" s="194"/>
    </row>
    <row r="743">
      <c r="G743" s="194"/>
    </row>
    <row r="744">
      <c r="G744" s="194"/>
    </row>
    <row r="745">
      <c r="G745" s="194"/>
    </row>
    <row r="746">
      <c r="G746" s="194"/>
    </row>
    <row r="747">
      <c r="G747" s="194"/>
    </row>
    <row r="748">
      <c r="G748" s="194"/>
    </row>
    <row r="749">
      <c r="G749" s="194"/>
    </row>
    <row r="750">
      <c r="G750" s="194"/>
    </row>
    <row r="751">
      <c r="G751" s="194"/>
    </row>
    <row r="752">
      <c r="G752" s="194"/>
    </row>
    <row r="753">
      <c r="G753" s="194"/>
    </row>
    <row r="754">
      <c r="G754" s="194"/>
    </row>
    <row r="755">
      <c r="G755" s="194"/>
    </row>
    <row r="756">
      <c r="G756" s="194"/>
    </row>
    <row r="757">
      <c r="G757" s="194"/>
    </row>
    <row r="758">
      <c r="G758" s="194"/>
    </row>
    <row r="759">
      <c r="G759" s="194"/>
    </row>
    <row r="760">
      <c r="G760" s="194"/>
    </row>
    <row r="761">
      <c r="G761" s="194"/>
    </row>
    <row r="762">
      <c r="G762" s="194"/>
    </row>
    <row r="763">
      <c r="G763" s="194"/>
    </row>
    <row r="764">
      <c r="G764" s="194"/>
    </row>
    <row r="765">
      <c r="G765" s="194"/>
    </row>
    <row r="766">
      <c r="G766" s="194"/>
    </row>
    <row r="767">
      <c r="G767" s="194"/>
    </row>
    <row r="768">
      <c r="G768" s="194"/>
    </row>
    <row r="769">
      <c r="G769" s="194"/>
    </row>
    <row r="770">
      <c r="G770" s="194"/>
    </row>
    <row r="771">
      <c r="G771" s="194"/>
    </row>
    <row r="772">
      <c r="G772" s="194"/>
    </row>
    <row r="773">
      <c r="G773" s="194"/>
    </row>
    <row r="774">
      <c r="G774" s="194"/>
    </row>
    <row r="775">
      <c r="G775" s="194"/>
    </row>
    <row r="776">
      <c r="G776" s="194"/>
    </row>
    <row r="777">
      <c r="G777" s="194"/>
    </row>
    <row r="778">
      <c r="G778" s="194"/>
    </row>
    <row r="779">
      <c r="G779" s="194"/>
    </row>
    <row r="780">
      <c r="G780" s="194"/>
    </row>
    <row r="781">
      <c r="G781" s="194"/>
    </row>
    <row r="782">
      <c r="G782" s="194"/>
    </row>
    <row r="783">
      <c r="G783" s="194"/>
    </row>
    <row r="784">
      <c r="G784" s="194"/>
    </row>
    <row r="785">
      <c r="G785" s="194"/>
    </row>
    <row r="786">
      <c r="G786" s="194"/>
    </row>
    <row r="787">
      <c r="G787" s="194"/>
    </row>
    <row r="788">
      <c r="G788" s="194"/>
    </row>
    <row r="789">
      <c r="G789" s="194"/>
    </row>
    <row r="790">
      <c r="G790" s="194"/>
    </row>
    <row r="791">
      <c r="G791" s="194"/>
    </row>
    <row r="792">
      <c r="G792" s="194"/>
    </row>
    <row r="793">
      <c r="G793" s="194"/>
    </row>
    <row r="794">
      <c r="G794" s="194"/>
    </row>
    <row r="795">
      <c r="G795" s="194"/>
    </row>
    <row r="796">
      <c r="G796" s="194"/>
    </row>
    <row r="797">
      <c r="G797" s="194"/>
    </row>
    <row r="798">
      <c r="G798" s="194"/>
    </row>
    <row r="799">
      <c r="G799" s="194"/>
    </row>
    <row r="800">
      <c r="G800" s="194"/>
    </row>
    <row r="801">
      <c r="G801" s="194"/>
    </row>
    <row r="802">
      <c r="G802" s="194"/>
    </row>
    <row r="803">
      <c r="G803" s="194"/>
    </row>
    <row r="804">
      <c r="G804" s="194"/>
    </row>
    <row r="805">
      <c r="G805" s="194"/>
    </row>
    <row r="806">
      <c r="G806" s="194"/>
    </row>
    <row r="807">
      <c r="G807" s="194"/>
    </row>
    <row r="808">
      <c r="G808" s="194"/>
    </row>
    <row r="809">
      <c r="G809" s="194"/>
    </row>
    <row r="810">
      <c r="G810" s="194"/>
    </row>
    <row r="811">
      <c r="G811" s="194"/>
    </row>
    <row r="812">
      <c r="G812" s="194"/>
    </row>
    <row r="813">
      <c r="G813" s="194"/>
    </row>
    <row r="814">
      <c r="G814" s="194"/>
    </row>
    <row r="815">
      <c r="G815" s="194"/>
    </row>
    <row r="816">
      <c r="G816" s="194"/>
    </row>
    <row r="817">
      <c r="G817" s="194"/>
    </row>
    <row r="818">
      <c r="G818" s="194"/>
    </row>
    <row r="819">
      <c r="G819" s="194"/>
    </row>
    <row r="820">
      <c r="G820" s="194"/>
    </row>
    <row r="821">
      <c r="G821" s="194"/>
    </row>
    <row r="822">
      <c r="G822" s="194"/>
    </row>
    <row r="823">
      <c r="G823" s="194"/>
    </row>
    <row r="824">
      <c r="G824" s="194"/>
    </row>
    <row r="825">
      <c r="G825" s="194"/>
    </row>
    <row r="826">
      <c r="G826" s="194"/>
    </row>
    <row r="827">
      <c r="G827" s="194"/>
    </row>
    <row r="828">
      <c r="G828" s="194"/>
    </row>
    <row r="829">
      <c r="G829" s="194"/>
    </row>
    <row r="830">
      <c r="G830" s="194"/>
    </row>
    <row r="831">
      <c r="G831" s="194"/>
    </row>
    <row r="832">
      <c r="G832" s="194"/>
    </row>
    <row r="833">
      <c r="G833" s="194"/>
    </row>
    <row r="834">
      <c r="G834" s="194"/>
    </row>
    <row r="835">
      <c r="G835" s="194"/>
    </row>
    <row r="836">
      <c r="G836" s="194"/>
    </row>
    <row r="837">
      <c r="G837" s="194"/>
    </row>
    <row r="838">
      <c r="G838" s="194"/>
    </row>
    <row r="839">
      <c r="G839" s="194"/>
    </row>
    <row r="840">
      <c r="G840" s="194"/>
    </row>
    <row r="841">
      <c r="G841" s="194"/>
    </row>
    <row r="842">
      <c r="G842" s="194"/>
    </row>
    <row r="843">
      <c r="G843" s="194"/>
    </row>
    <row r="844">
      <c r="G844" s="194"/>
    </row>
    <row r="845">
      <c r="G845" s="194"/>
    </row>
    <row r="846">
      <c r="G846" s="194"/>
    </row>
    <row r="847">
      <c r="G847" s="194"/>
    </row>
    <row r="848">
      <c r="G848" s="194"/>
    </row>
    <row r="849">
      <c r="G849" s="194"/>
    </row>
    <row r="850">
      <c r="G850" s="194"/>
    </row>
    <row r="851">
      <c r="G851" s="194"/>
    </row>
    <row r="852">
      <c r="G852" s="194"/>
    </row>
    <row r="853">
      <c r="G853" s="194"/>
    </row>
    <row r="854">
      <c r="G854" s="194"/>
    </row>
    <row r="855">
      <c r="G855" s="194"/>
    </row>
    <row r="856">
      <c r="G856" s="194"/>
    </row>
    <row r="857">
      <c r="G857" s="194"/>
    </row>
    <row r="858">
      <c r="G858" s="194"/>
    </row>
    <row r="859">
      <c r="G859" s="194"/>
    </row>
    <row r="860">
      <c r="G860" s="194"/>
    </row>
    <row r="861">
      <c r="G861" s="194"/>
    </row>
    <row r="862">
      <c r="G862" s="194"/>
    </row>
    <row r="863">
      <c r="G863" s="194"/>
    </row>
    <row r="864">
      <c r="G864" s="194"/>
    </row>
    <row r="865">
      <c r="G865" s="194"/>
    </row>
    <row r="866">
      <c r="G866" s="194"/>
    </row>
    <row r="867">
      <c r="G867" s="194"/>
    </row>
    <row r="868">
      <c r="G868" s="194"/>
    </row>
    <row r="869">
      <c r="G869" s="194"/>
    </row>
    <row r="870">
      <c r="G870" s="194"/>
    </row>
    <row r="871">
      <c r="G871" s="194"/>
    </row>
    <row r="872">
      <c r="G872" s="194"/>
    </row>
    <row r="873">
      <c r="G873" s="194"/>
    </row>
    <row r="874">
      <c r="G874" s="194"/>
    </row>
    <row r="875">
      <c r="G875" s="194"/>
    </row>
    <row r="876">
      <c r="G876" s="194"/>
    </row>
    <row r="877">
      <c r="G877" s="194"/>
    </row>
    <row r="878">
      <c r="G878" s="194"/>
    </row>
    <row r="879">
      <c r="G879" s="194"/>
    </row>
    <row r="880">
      <c r="G880" s="194"/>
    </row>
    <row r="881">
      <c r="G881" s="194"/>
    </row>
    <row r="882">
      <c r="G882" s="194"/>
    </row>
    <row r="883">
      <c r="G883" s="194"/>
    </row>
    <row r="884">
      <c r="G884" s="194"/>
    </row>
    <row r="885">
      <c r="G885" s="194"/>
    </row>
    <row r="886">
      <c r="G886" s="194"/>
    </row>
    <row r="887">
      <c r="G887" s="194"/>
    </row>
    <row r="888">
      <c r="G888" s="194"/>
    </row>
    <row r="889">
      <c r="G889" s="194"/>
    </row>
    <row r="890">
      <c r="G890" s="194"/>
    </row>
    <row r="891">
      <c r="G891" s="194"/>
    </row>
    <row r="892">
      <c r="G892" s="194"/>
    </row>
    <row r="893">
      <c r="G893" s="194"/>
    </row>
    <row r="894">
      <c r="G894" s="194"/>
    </row>
    <row r="895">
      <c r="G895" s="194"/>
    </row>
    <row r="896">
      <c r="G896" s="194"/>
    </row>
    <row r="897">
      <c r="G897" s="194"/>
    </row>
    <row r="898">
      <c r="G898" s="194"/>
    </row>
    <row r="899">
      <c r="G899" s="194"/>
    </row>
    <row r="900">
      <c r="G900" s="194"/>
    </row>
    <row r="901">
      <c r="G901" s="194"/>
    </row>
    <row r="902">
      <c r="G902" s="194"/>
    </row>
    <row r="903">
      <c r="G903" s="194"/>
    </row>
    <row r="904">
      <c r="G904" s="194"/>
    </row>
    <row r="905">
      <c r="G905" s="194"/>
    </row>
    <row r="906">
      <c r="G906" s="194"/>
    </row>
    <row r="907">
      <c r="G907" s="194"/>
    </row>
    <row r="908">
      <c r="G908" s="194"/>
    </row>
    <row r="909">
      <c r="G909" s="194"/>
    </row>
    <row r="910">
      <c r="G910" s="194"/>
    </row>
    <row r="911">
      <c r="G911" s="194"/>
    </row>
    <row r="912">
      <c r="G912" s="194"/>
    </row>
    <row r="913">
      <c r="G913" s="194"/>
    </row>
    <row r="914">
      <c r="G914" s="194"/>
    </row>
    <row r="915">
      <c r="G915" s="194"/>
    </row>
    <row r="916">
      <c r="G916" s="194"/>
    </row>
    <row r="917">
      <c r="G917" s="194"/>
    </row>
    <row r="918">
      <c r="G918" s="194"/>
    </row>
    <row r="919">
      <c r="G919" s="194"/>
    </row>
    <row r="920">
      <c r="G920" s="194"/>
    </row>
    <row r="921">
      <c r="G921" s="194"/>
    </row>
    <row r="922">
      <c r="G922" s="194"/>
    </row>
    <row r="923">
      <c r="G923" s="194"/>
    </row>
    <row r="924">
      <c r="G924" s="194"/>
    </row>
    <row r="925">
      <c r="G925" s="194"/>
    </row>
    <row r="926">
      <c r="G926" s="194"/>
    </row>
    <row r="927">
      <c r="G927" s="194"/>
    </row>
    <row r="928">
      <c r="G928" s="194"/>
    </row>
    <row r="929">
      <c r="G929" s="194"/>
    </row>
    <row r="930">
      <c r="G930" s="194"/>
    </row>
    <row r="931">
      <c r="G931" s="194"/>
    </row>
    <row r="932">
      <c r="G932" s="194"/>
    </row>
    <row r="933">
      <c r="G933" s="194"/>
    </row>
    <row r="934">
      <c r="G934" s="194"/>
    </row>
    <row r="935">
      <c r="G935" s="194"/>
    </row>
    <row r="936">
      <c r="G936" s="194"/>
    </row>
    <row r="937">
      <c r="G937" s="194"/>
    </row>
    <row r="938">
      <c r="G938" s="194"/>
    </row>
    <row r="939">
      <c r="G939" s="194"/>
    </row>
    <row r="940">
      <c r="G940" s="194"/>
    </row>
    <row r="941">
      <c r="G941" s="194"/>
    </row>
    <row r="942">
      <c r="G942" s="194"/>
    </row>
    <row r="943">
      <c r="G943" s="194"/>
    </row>
    <row r="944">
      <c r="G944" s="194"/>
    </row>
    <row r="945">
      <c r="G945" s="194"/>
    </row>
    <row r="946">
      <c r="G946" s="194"/>
    </row>
    <row r="947">
      <c r="G947" s="194"/>
    </row>
    <row r="948">
      <c r="G948" s="194"/>
    </row>
    <row r="949">
      <c r="G949" s="194"/>
    </row>
    <row r="950">
      <c r="G950" s="194"/>
    </row>
    <row r="951">
      <c r="G951" s="194"/>
    </row>
    <row r="952">
      <c r="G952" s="194"/>
    </row>
    <row r="953">
      <c r="G953" s="194"/>
    </row>
    <row r="954">
      <c r="G954" s="194"/>
    </row>
    <row r="955">
      <c r="G955" s="194"/>
    </row>
    <row r="956">
      <c r="G956" s="194"/>
    </row>
    <row r="957">
      <c r="G957" s="194"/>
    </row>
    <row r="958">
      <c r="G958" s="194"/>
    </row>
    <row r="959">
      <c r="G959" s="194"/>
    </row>
    <row r="960">
      <c r="G960" s="194"/>
    </row>
    <row r="961">
      <c r="G961" s="194"/>
    </row>
    <row r="962">
      <c r="G962" s="194"/>
    </row>
    <row r="963">
      <c r="G963" s="194"/>
    </row>
    <row r="964">
      <c r="G964" s="194"/>
    </row>
    <row r="965">
      <c r="G965" s="194"/>
    </row>
    <row r="966">
      <c r="G966" s="194"/>
    </row>
    <row r="967">
      <c r="G967" s="194"/>
    </row>
    <row r="968">
      <c r="G968" s="194"/>
    </row>
    <row r="969">
      <c r="G969" s="194"/>
    </row>
    <row r="970">
      <c r="G970" s="194"/>
    </row>
    <row r="971">
      <c r="G971" s="194"/>
    </row>
    <row r="972">
      <c r="G972" s="194"/>
    </row>
    <row r="973">
      <c r="G973" s="194"/>
    </row>
    <row r="974">
      <c r="G974" s="194"/>
    </row>
    <row r="975">
      <c r="G975" s="194"/>
    </row>
    <row r="976">
      <c r="G976" s="194"/>
    </row>
    <row r="977">
      <c r="G977" s="194"/>
    </row>
    <row r="978">
      <c r="G978" s="194"/>
    </row>
    <row r="979">
      <c r="G979" s="194"/>
    </row>
    <row r="980">
      <c r="G980" s="194"/>
    </row>
    <row r="981">
      <c r="G981" s="194"/>
    </row>
    <row r="982">
      <c r="G982" s="194"/>
    </row>
    <row r="983">
      <c r="G983" s="194"/>
    </row>
    <row r="984">
      <c r="G984" s="194"/>
    </row>
    <row r="985">
      <c r="G985" s="194"/>
    </row>
    <row r="986">
      <c r="G986" s="194"/>
    </row>
    <row r="987">
      <c r="G987" s="194"/>
    </row>
    <row r="988">
      <c r="G988" s="194"/>
    </row>
    <row r="989">
      <c r="G989" s="194"/>
    </row>
    <row r="990">
      <c r="G990" s="194"/>
    </row>
    <row r="991">
      <c r="G991" s="194"/>
    </row>
    <row r="992">
      <c r="G992" s="194"/>
    </row>
    <row r="993">
      <c r="G993" s="194"/>
    </row>
    <row r="994">
      <c r="G994" s="194"/>
    </row>
    <row r="995">
      <c r="G995" s="194"/>
    </row>
    <row r="996">
      <c r="G996" s="194"/>
    </row>
    <row r="997">
      <c r="G997" s="194"/>
    </row>
  </sheetData>
  <mergeCells count="22">
    <mergeCell ref="K3:K4"/>
    <mergeCell ref="L3:L4"/>
    <mergeCell ref="D33:E37"/>
    <mergeCell ref="B38:F38"/>
    <mergeCell ref="L1:N1"/>
    <mergeCell ref="B3:E4"/>
    <mergeCell ref="F3:F5"/>
    <mergeCell ref="G3:G5"/>
    <mergeCell ref="H3:H4"/>
    <mergeCell ref="I3:I4"/>
    <mergeCell ref="J3:J4"/>
    <mergeCell ref="D5:E5"/>
    <mergeCell ref="T4:V4"/>
    <mergeCell ref="W4:AP4"/>
    <mergeCell ref="M3:M4"/>
    <mergeCell ref="N3:N4"/>
    <mergeCell ref="O3:O4"/>
    <mergeCell ref="P3:P4"/>
    <mergeCell ref="Q3:Q4"/>
    <mergeCell ref="R3:S3"/>
    <mergeCell ref="T3:AZ3"/>
    <mergeCell ref="AQ4:AZ4"/>
  </mergeCells>
  <dataValidations>
    <dataValidation type="custom" allowBlank="1" showDropDown="1" showErrorMessage="1" sqref="H6:K37">
      <formula1>OR(NOT(ISERROR(DATEVALUE(H6))), AND(ISNUMBER(H6), LEFT(CELL("format", H6))="D"))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6.29"/>
    <col customWidth="1" min="2" max="2" width="16.57"/>
    <col customWidth="1" min="3" max="3" width="17.29"/>
    <col customWidth="1" min="4" max="4" width="16.57"/>
    <col customWidth="1" min="5" max="5" width="46.14"/>
    <col customWidth="1" min="6" max="6" width="37.57"/>
    <col customWidth="1" min="7" max="7" width="86.43"/>
    <col customWidth="1" min="8" max="8" width="13.29"/>
  </cols>
  <sheetData>
    <row r="1" ht="16.5" customHeight="1">
      <c r="A1" s="196" t="s">
        <v>48</v>
      </c>
    </row>
    <row r="2" ht="16.5" customHeight="1">
      <c r="B2" s="197"/>
      <c r="C2" s="197"/>
      <c r="D2" s="197"/>
      <c r="E2" s="197"/>
      <c r="F2" s="197"/>
      <c r="G2" s="198"/>
      <c r="H2" s="197"/>
    </row>
    <row r="3" ht="16.5" customHeight="1">
      <c r="A3" s="199" t="s">
        <v>49</v>
      </c>
      <c r="B3" s="200" t="s">
        <v>50</v>
      </c>
      <c r="C3" s="201"/>
      <c r="D3" s="201"/>
      <c r="E3" s="202"/>
      <c r="F3" s="203"/>
      <c r="G3" s="204"/>
      <c r="H3" s="203"/>
    </row>
    <row r="4" ht="16.5" customHeight="1">
      <c r="A4" s="40"/>
      <c r="B4" s="205" t="s">
        <v>51</v>
      </c>
      <c r="C4" s="205" t="s">
        <v>52</v>
      </c>
      <c r="D4" s="205" t="s">
        <v>53</v>
      </c>
      <c r="E4" s="205" t="s">
        <v>54</v>
      </c>
      <c r="F4" s="206" t="s">
        <v>55</v>
      </c>
      <c r="G4" s="207" t="s">
        <v>56</v>
      </c>
      <c r="H4" s="208" t="s">
        <v>57</v>
      </c>
    </row>
    <row r="5" ht="16.5" customHeight="1">
      <c r="A5" s="209">
        <f t="shared" ref="A5:A71" si="1">ROW()-4</f>
        <v>1</v>
      </c>
      <c r="B5" s="210" t="s">
        <v>58</v>
      </c>
      <c r="C5" s="210" t="s">
        <v>59</v>
      </c>
      <c r="D5" s="210" t="s">
        <v>60</v>
      </c>
      <c r="E5" s="210" t="s">
        <v>61</v>
      </c>
      <c r="F5" s="211" t="s">
        <v>62</v>
      </c>
      <c r="G5" s="212"/>
      <c r="H5" s="213"/>
    </row>
    <row r="6" ht="16.5" customHeight="1">
      <c r="A6" s="209">
        <f t="shared" si="1"/>
        <v>2</v>
      </c>
      <c r="B6" s="210"/>
      <c r="C6" s="210"/>
      <c r="D6" s="210"/>
      <c r="E6" s="210" t="s">
        <v>63</v>
      </c>
      <c r="F6" s="211" t="s">
        <v>64</v>
      </c>
      <c r="G6" s="212"/>
      <c r="H6" s="213"/>
    </row>
    <row r="7" ht="16.5" customHeight="1">
      <c r="A7" s="209">
        <f t="shared" si="1"/>
        <v>3</v>
      </c>
      <c r="B7" s="209"/>
      <c r="C7" s="209"/>
      <c r="D7" s="209"/>
      <c r="E7" s="209" t="s">
        <v>65</v>
      </c>
      <c r="F7" s="211" t="s">
        <v>66</v>
      </c>
      <c r="G7" s="214"/>
      <c r="H7" s="215"/>
    </row>
    <row r="8" ht="16.5" customHeight="1">
      <c r="A8" s="209">
        <f t="shared" si="1"/>
        <v>4</v>
      </c>
      <c r="B8" s="209"/>
      <c r="C8" s="209" t="s">
        <v>67</v>
      </c>
      <c r="D8" s="209" t="s">
        <v>68</v>
      </c>
      <c r="E8" s="209" t="s">
        <v>69</v>
      </c>
      <c r="F8" s="211" t="s">
        <v>70</v>
      </c>
      <c r="G8" s="214"/>
      <c r="H8" s="216"/>
    </row>
    <row r="9" ht="16.5" customHeight="1">
      <c r="A9" s="209">
        <f t="shared" si="1"/>
        <v>5</v>
      </c>
      <c r="B9" s="209"/>
      <c r="C9" s="209"/>
      <c r="D9" s="209"/>
      <c r="E9" s="209" t="s">
        <v>71</v>
      </c>
      <c r="F9" s="211" t="s">
        <v>72</v>
      </c>
      <c r="G9" s="214"/>
      <c r="H9" s="217"/>
    </row>
    <row r="10" ht="16.5" customHeight="1">
      <c r="A10" s="209">
        <f t="shared" si="1"/>
        <v>6</v>
      </c>
      <c r="B10" s="209"/>
      <c r="C10" s="209"/>
      <c r="D10" s="209"/>
      <c r="E10" s="209" t="s">
        <v>73</v>
      </c>
      <c r="F10" s="211" t="s">
        <v>74</v>
      </c>
      <c r="G10" s="214"/>
      <c r="H10" s="217"/>
    </row>
    <row r="11" ht="16.5" customHeight="1">
      <c r="A11" s="209">
        <f t="shared" si="1"/>
        <v>7</v>
      </c>
      <c r="B11" s="209" t="s">
        <v>75</v>
      </c>
      <c r="C11" s="209" t="s">
        <v>76</v>
      </c>
      <c r="D11" s="209" t="s">
        <v>77</v>
      </c>
      <c r="E11" s="209"/>
      <c r="F11" s="209"/>
      <c r="G11" s="214"/>
      <c r="H11" s="217"/>
    </row>
    <row r="12" ht="16.5" customHeight="1">
      <c r="A12" s="209">
        <f t="shared" si="1"/>
        <v>8</v>
      </c>
      <c r="B12" s="209"/>
      <c r="C12" s="209"/>
      <c r="D12" s="209" t="s">
        <v>5</v>
      </c>
      <c r="E12" s="209"/>
      <c r="F12" s="209"/>
      <c r="G12" s="214"/>
      <c r="H12" s="217"/>
    </row>
    <row r="13" ht="16.5" customHeight="1">
      <c r="A13" s="209">
        <f t="shared" si="1"/>
        <v>9</v>
      </c>
      <c r="B13" s="209"/>
      <c r="C13" s="209" t="s">
        <v>78</v>
      </c>
      <c r="D13" s="209"/>
      <c r="E13" s="209"/>
      <c r="F13" s="211" t="s">
        <v>79</v>
      </c>
      <c r="G13" s="218" t="s">
        <v>80</v>
      </c>
      <c r="H13" s="219"/>
    </row>
    <row r="14" ht="16.5" customHeight="1">
      <c r="A14" s="209">
        <f t="shared" si="1"/>
        <v>10</v>
      </c>
      <c r="B14" s="209"/>
      <c r="C14" s="209" t="s">
        <v>81</v>
      </c>
      <c r="D14" s="209"/>
      <c r="E14" s="209"/>
      <c r="F14" s="211" t="s">
        <v>82</v>
      </c>
      <c r="G14" s="218" t="s">
        <v>83</v>
      </c>
      <c r="H14" s="219"/>
    </row>
    <row r="15" ht="16.5" customHeight="1">
      <c r="A15" s="209">
        <f t="shared" si="1"/>
        <v>11</v>
      </c>
      <c r="B15" s="209"/>
      <c r="C15" s="209" t="s">
        <v>84</v>
      </c>
      <c r="D15" s="209"/>
      <c r="E15" s="209"/>
      <c r="F15" s="211" t="s">
        <v>85</v>
      </c>
      <c r="G15" s="214"/>
      <c r="H15" s="220" t="s">
        <v>86</v>
      </c>
    </row>
    <row r="16" ht="16.5" customHeight="1">
      <c r="A16" s="209">
        <f t="shared" si="1"/>
        <v>12</v>
      </c>
      <c r="B16" s="209"/>
      <c r="C16" s="209" t="s">
        <v>87</v>
      </c>
      <c r="D16" s="209"/>
      <c r="E16" s="209"/>
      <c r="F16" s="211"/>
      <c r="G16" s="214"/>
      <c r="H16" s="220" t="s">
        <v>86</v>
      </c>
    </row>
    <row r="17" ht="16.5" customHeight="1">
      <c r="A17" s="209">
        <f t="shared" si="1"/>
        <v>13</v>
      </c>
      <c r="B17" s="209"/>
      <c r="C17" s="209" t="s">
        <v>88</v>
      </c>
      <c r="D17" s="209" t="s">
        <v>89</v>
      </c>
      <c r="E17" s="209"/>
      <c r="F17" s="209"/>
      <c r="G17" s="214"/>
      <c r="H17" s="219"/>
    </row>
    <row r="18" ht="16.5" customHeight="1">
      <c r="A18" s="209">
        <f t="shared" si="1"/>
        <v>14</v>
      </c>
      <c r="B18" s="209"/>
      <c r="C18" s="209"/>
      <c r="D18" s="209" t="s">
        <v>90</v>
      </c>
      <c r="E18" s="209"/>
      <c r="F18" s="209"/>
      <c r="G18" s="214"/>
      <c r="H18" s="214"/>
    </row>
    <row r="19" ht="16.5" customHeight="1">
      <c r="A19" s="209">
        <f t="shared" si="1"/>
        <v>15</v>
      </c>
      <c r="B19" s="209"/>
      <c r="C19" s="209" t="s">
        <v>91</v>
      </c>
      <c r="D19" s="209" t="s">
        <v>89</v>
      </c>
      <c r="E19" s="209"/>
      <c r="F19" s="209"/>
      <c r="G19" s="214"/>
      <c r="H19" s="217"/>
    </row>
    <row r="20" ht="16.5" customHeight="1">
      <c r="A20" s="209">
        <f t="shared" si="1"/>
        <v>16</v>
      </c>
      <c r="B20" s="209"/>
      <c r="C20" s="209"/>
      <c r="D20" s="209"/>
      <c r="E20" s="209" t="s">
        <v>92</v>
      </c>
      <c r="F20" s="209"/>
      <c r="G20" s="214"/>
      <c r="H20" s="217"/>
    </row>
    <row r="21" ht="16.5" customHeight="1">
      <c r="A21" s="209">
        <f t="shared" si="1"/>
        <v>17</v>
      </c>
      <c r="B21" s="209"/>
      <c r="C21" s="209"/>
      <c r="D21" s="209"/>
      <c r="E21" s="209" t="s">
        <v>93</v>
      </c>
      <c r="F21" s="209"/>
      <c r="G21" s="214"/>
      <c r="H21" s="217"/>
    </row>
    <row r="22" ht="16.5" customHeight="1">
      <c r="A22" s="209">
        <f t="shared" si="1"/>
        <v>18</v>
      </c>
      <c r="B22" s="209"/>
      <c r="C22" s="209"/>
      <c r="D22" s="209"/>
      <c r="E22" s="209" t="s">
        <v>94</v>
      </c>
      <c r="F22" s="209"/>
      <c r="G22" s="214"/>
      <c r="H22" s="217"/>
    </row>
    <row r="23" ht="16.5" customHeight="1">
      <c r="A23" s="209">
        <f t="shared" si="1"/>
        <v>19</v>
      </c>
      <c r="B23" s="209"/>
      <c r="C23" s="209"/>
      <c r="D23" s="209"/>
      <c r="E23" s="209" t="s">
        <v>95</v>
      </c>
      <c r="F23" s="209"/>
      <c r="G23" s="214"/>
      <c r="H23" s="217"/>
    </row>
    <row r="24" ht="16.5" customHeight="1">
      <c r="A24" s="209">
        <f t="shared" si="1"/>
        <v>20</v>
      </c>
      <c r="B24" s="209" t="s">
        <v>96</v>
      </c>
      <c r="C24" s="209" t="s">
        <v>96</v>
      </c>
      <c r="D24" s="209" t="s">
        <v>90</v>
      </c>
      <c r="E24" s="209"/>
      <c r="F24" s="209"/>
      <c r="G24" s="214"/>
      <c r="H24" s="217"/>
    </row>
    <row r="25" ht="16.5" customHeight="1">
      <c r="A25" s="209">
        <f t="shared" si="1"/>
        <v>21</v>
      </c>
      <c r="B25" s="209"/>
      <c r="C25" s="209"/>
      <c r="D25" s="209" t="s">
        <v>97</v>
      </c>
      <c r="E25" s="209" t="s">
        <v>98</v>
      </c>
      <c r="F25" s="209"/>
      <c r="G25" s="214"/>
      <c r="H25" s="217"/>
    </row>
    <row r="26" ht="16.5" customHeight="1">
      <c r="A26" s="209">
        <f t="shared" si="1"/>
        <v>22</v>
      </c>
      <c r="B26" s="209"/>
      <c r="C26" s="209"/>
      <c r="D26" s="209" t="s">
        <v>99</v>
      </c>
      <c r="E26" s="209" t="s">
        <v>98</v>
      </c>
      <c r="F26" s="209"/>
      <c r="G26" s="214"/>
      <c r="H26" s="216"/>
    </row>
    <row r="27" ht="16.5" customHeight="1">
      <c r="A27" s="209">
        <f t="shared" si="1"/>
        <v>23</v>
      </c>
      <c r="B27" s="209"/>
      <c r="C27" s="209" t="s">
        <v>100</v>
      </c>
      <c r="D27" s="209"/>
      <c r="E27" s="209"/>
      <c r="F27" s="209"/>
      <c r="G27" s="214"/>
      <c r="H27" s="216"/>
    </row>
    <row r="28" ht="16.5" customHeight="1">
      <c r="A28" s="209">
        <f t="shared" si="1"/>
        <v>24</v>
      </c>
      <c r="B28" s="209"/>
      <c r="C28" s="209" t="s">
        <v>101</v>
      </c>
      <c r="D28" s="209" t="s">
        <v>102</v>
      </c>
      <c r="E28" s="209" t="s">
        <v>103</v>
      </c>
      <c r="F28" s="209"/>
      <c r="G28" s="214"/>
      <c r="H28" s="216"/>
    </row>
    <row r="29" ht="16.5" customHeight="1">
      <c r="A29" s="209">
        <f t="shared" si="1"/>
        <v>25</v>
      </c>
      <c r="B29" s="209"/>
      <c r="C29" s="209"/>
      <c r="D29" s="209"/>
      <c r="E29" s="209" t="s">
        <v>104</v>
      </c>
      <c r="F29" s="209"/>
      <c r="G29" s="214"/>
      <c r="H29" s="216"/>
    </row>
    <row r="30" ht="16.5" customHeight="1">
      <c r="A30" s="209">
        <f t="shared" si="1"/>
        <v>26</v>
      </c>
      <c r="B30" s="209"/>
      <c r="C30" s="209"/>
      <c r="D30" s="209"/>
      <c r="E30" s="209" t="s">
        <v>105</v>
      </c>
      <c r="F30" s="209"/>
      <c r="G30" s="214"/>
      <c r="H30" s="216"/>
    </row>
    <row r="31" ht="16.5" customHeight="1">
      <c r="A31" s="209">
        <f t="shared" si="1"/>
        <v>27</v>
      </c>
      <c r="B31" s="209"/>
      <c r="C31" s="209"/>
      <c r="D31" s="209"/>
      <c r="E31" s="209" t="s">
        <v>106</v>
      </c>
      <c r="F31" s="209"/>
      <c r="G31" s="214"/>
      <c r="H31" s="216"/>
    </row>
    <row r="32" ht="16.5" customHeight="1">
      <c r="A32" s="209">
        <f t="shared" si="1"/>
        <v>28</v>
      </c>
      <c r="B32" s="209"/>
      <c r="C32" s="209" t="s">
        <v>107</v>
      </c>
      <c r="D32" s="209" t="s">
        <v>108</v>
      </c>
      <c r="E32" s="209"/>
      <c r="F32" s="209"/>
      <c r="G32" s="214"/>
      <c r="H32" s="216"/>
    </row>
    <row r="33" ht="16.5" customHeight="1">
      <c r="A33" s="209">
        <f t="shared" si="1"/>
        <v>29</v>
      </c>
      <c r="B33" s="209"/>
      <c r="C33" s="209"/>
      <c r="D33" s="209" t="s">
        <v>109</v>
      </c>
      <c r="E33" s="209" t="s">
        <v>110</v>
      </c>
      <c r="F33" s="209"/>
      <c r="G33" s="214"/>
      <c r="H33" s="216"/>
    </row>
    <row r="34" ht="16.5" customHeight="1">
      <c r="A34" s="209">
        <f t="shared" si="1"/>
        <v>30</v>
      </c>
      <c r="B34" s="209"/>
      <c r="C34" s="209"/>
      <c r="D34" s="209" t="s">
        <v>111</v>
      </c>
      <c r="E34" s="209" t="s">
        <v>110</v>
      </c>
      <c r="F34" s="209"/>
      <c r="G34" s="214"/>
      <c r="H34" s="216"/>
    </row>
    <row r="35" ht="16.5" customHeight="1">
      <c r="A35" s="209">
        <f t="shared" si="1"/>
        <v>31</v>
      </c>
      <c r="B35" s="209"/>
      <c r="C35" s="209"/>
      <c r="D35" s="209" t="s">
        <v>112</v>
      </c>
      <c r="E35" s="209"/>
      <c r="F35" s="209"/>
      <c r="G35" s="214"/>
      <c r="H35" s="216"/>
    </row>
    <row r="36" ht="16.5" customHeight="1">
      <c r="A36" s="209">
        <f t="shared" si="1"/>
        <v>32</v>
      </c>
      <c r="B36" s="209"/>
      <c r="C36" s="209"/>
      <c r="D36" s="209" t="s">
        <v>113</v>
      </c>
      <c r="E36" s="209" t="s">
        <v>114</v>
      </c>
      <c r="F36" s="209"/>
      <c r="G36" s="214"/>
      <c r="H36" s="216"/>
    </row>
    <row r="37" ht="16.5" customHeight="1">
      <c r="A37" s="209">
        <f t="shared" si="1"/>
        <v>33</v>
      </c>
      <c r="B37" s="209"/>
      <c r="C37" s="209" t="s">
        <v>115</v>
      </c>
      <c r="D37" s="209" t="s">
        <v>116</v>
      </c>
      <c r="E37" s="209"/>
      <c r="F37" s="209"/>
      <c r="G37" s="214"/>
      <c r="H37" s="216"/>
    </row>
    <row r="38" ht="16.5" customHeight="1">
      <c r="A38" s="209">
        <f t="shared" si="1"/>
        <v>34</v>
      </c>
      <c r="B38" s="209"/>
      <c r="C38" s="209"/>
      <c r="D38" s="209" t="s">
        <v>117</v>
      </c>
      <c r="E38" s="209"/>
      <c r="F38" s="209"/>
      <c r="G38" s="214"/>
      <c r="H38" s="216"/>
    </row>
    <row r="39" ht="16.5" customHeight="1">
      <c r="A39" s="209">
        <f t="shared" si="1"/>
        <v>35</v>
      </c>
      <c r="B39" s="209"/>
      <c r="C39" s="209"/>
      <c r="D39" s="209" t="s">
        <v>118</v>
      </c>
      <c r="E39" s="209"/>
      <c r="F39" s="209"/>
      <c r="G39" s="214"/>
      <c r="H39" s="216"/>
    </row>
    <row r="40" ht="16.5" customHeight="1">
      <c r="A40" s="209">
        <f t="shared" si="1"/>
        <v>36</v>
      </c>
      <c r="B40" s="209"/>
      <c r="C40" s="209"/>
      <c r="D40" s="209" t="s">
        <v>119</v>
      </c>
      <c r="E40" s="209" t="s">
        <v>120</v>
      </c>
      <c r="F40" s="209"/>
      <c r="G40" s="214"/>
      <c r="H40" s="216"/>
    </row>
    <row r="41" ht="16.5" customHeight="1">
      <c r="A41" s="209">
        <f t="shared" si="1"/>
        <v>37</v>
      </c>
      <c r="B41" s="209"/>
      <c r="C41" s="209" t="s">
        <v>121</v>
      </c>
      <c r="D41" s="209"/>
      <c r="E41" s="209"/>
      <c r="F41" s="209"/>
      <c r="G41" s="214"/>
      <c r="H41" s="216"/>
    </row>
    <row r="42" ht="16.5" customHeight="1">
      <c r="A42" s="209">
        <f t="shared" si="1"/>
        <v>38</v>
      </c>
      <c r="B42" s="209"/>
      <c r="C42" s="209"/>
      <c r="D42" s="209"/>
      <c r="E42" s="209"/>
      <c r="F42" s="209"/>
      <c r="G42" s="214"/>
      <c r="H42" s="216"/>
    </row>
    <row r="43" ht="16.5" customHeight="1">
      <c r="A43" s="209">
        <f t="shared" si="1"/>
        <v>39</v>
      </c>
      <c r="B43" s="209"/>
      <c r="C43" s="209"/>
      <c r="D43" s="209"/>
      <c r="E43" s="209"/>
      <c r="F43" s="209"/>
      <c r="G43" s="214"/>
      <c r="H43" s="216"/>
    </row>
    <row r="44" ht="16.5" customHeight="1">
      <c r="A44" s="209">
        <f t="shared" si="1"/>
        <v>40</v>
      </c>
      <c r="B44" s="209"/>
      <c r="C44" s="209"/>
      <c r="D44" s="209"/>
      <c r="E44" s="209"/>
      <c r="F44" s="209"/>
      <c r="G44" s="214"/>
      <c r="H44" s="216"/>
    </row>
    <row r="45" ht="16.5" customHeight="1">
      <c r="A45" s="209">
        <f t="shared" si="1"/>
        <v>41</v>
      </c>
      <c r="B45" s="209"/>
      <c r="C45" s="209"/>
      <c r="D45" s="209"/>
      <c r="E45" s="209"/>
      <c r="F45" s="209"/>
      <c r="G45" s="214"/>
      <c r="H45" s="216"/>
    </row>
    <row r="46" ht="16.5" customHeight="1">
      <c r="A46" s="209">
        <f t="shared" si="1"/>
        <v>42</v>
      </c>
      <c r="B46" s="209" t="s">
        <v>122</v>
      </c>
      <c r="C46" s="209"/>
      <c r="D46" s="209"/>
      <c r="E46" s="209"/>
      <c r="F46" s="209"/>
      <c r="G46" s="214"/>
      <c r="H46" s="216"/>
    </row>
    <row r="47" ht="16.5" customHeight="1">
      <c r="A47" s="209">
        <f t="shared" si="1"/>
        <v>43</v>
      </c>
      <c r="B47" s="209"/>
      <c r="C47" s="209"/>
      <c r="D47" s="209"/>
      <c r="E47" s="209"/>
      <c r="F47" s="209"/>
      <c r="G47" s="214"/>
      <c r="H47" s="216"/>
    </row>
    <row r="48" ht="16.5" customHeight="1">
      <c r="A48" s="209">
        <f t="shared" si="1"/>
        <v>44</v>
      </c>
      <c r="B48" s="209" t="s">
        <v>123</v>
      </c>
      <c r="C48" s="211" t="s">
        <v>124</v>
      </c>
      <c r="D48" s="209"/>
      <c r="E48" s="211"/>
      <c r="F48" s="211" t="s">
        <v>125</v>
      </c>
      <c r="G48" s="214"/>
      <c r="H48" s="216"/>
    </row>
    <row r="49" ht="16.5" customHeight="1">
      <c r="A49" s="209">
        <f t="shared" si="1"/>
        <v>45</v>
      </c>
      <c r="B49" s="209"/>
      <c r="C49" s="211" t="s">
        <v>126</v>
      </c>
      <c r="D49" s="209"/>
      <c r="E49" s="211"/>
      <c r="F49" s="211" t="s">
        <v>127</v>
      </c>
      <c r="G49" s="218"/>
      <c r="H49" s="216"/>
    </row>
    <row r="50" ht="16.5" customHeight="1">
      <c r="A50" s="209">
        <f t="shared" si="1"/>
        <v>46</v>
      </c>
      <c r="B50" s="209"/>
      <c r="C50" s="209" t="s">
        <v>128</v>
      </c>
      <c r="D50" s="209"/>
      <c r="E50" s="211" t="s">
        <v>129</v>
      </c>
      <c r="F50" s="211"/>
      <c r="G50" s="214"/>
      <c r="H50" s="216"/>
    </row>
    <row r="51" ht="16.5" customHeight="1">
      <c r="A51" s="209">
        <f t="shared" si="1"/>
        <v>47</v>
      </c>
      <c r="B51" s="209"/>
      <c r="C51" s="209" t="s">
        <v>130</v>
      </c>
      <c r="D51" s="209"/>
      <c r="E51" s="211" t="s">
        <v>131</v>
      </c>
      <c r="F51" s="209"/>
      <c r="G51" s="214"/>
      <c r="H51" s="216"/>
    </row>
    <row r="52" ht="16.5" customHeight="1">
      <c r="A52" s="209">
        <f t="shared" si="1"/>
        <v>48</v>
      </c>
      <c r="B52" s="209" t="s">
        <v>132</v>
      </c>
      <c r="C52" s="209"/>
      <c r="D52" s="209"/>
      <c r="E52" s="209"/>
      <c r="F52" s="209"/>
      <c r="G52" s="214"/>
      <c r="H52" s="216"/>
    </row>
    <row r="53" ht="16.5" customHeight="1">
      <c r="A53" s="209">
        <f t="shared" si="1"/>
        <v>49</v>
      </c>
      <c r="B53" s="209"/>
      <c r="C53" s="209"/>
      <c r="D53" s="209"/>
      <c r="E53" s="209"/>
      <c r="F53" s="209"/>
      <c r="G53" s="214"/>
      <c r="H53" s="216"/>
    </row>
    <row r="54" ht="16.5" customHeight="1">
      <c r="A54" s="209">
        <f t="shared" si="1"/>
        <v>50</v>
      </c>
      <c r="B54" s="209"/>
      <c r="C54" s="209"/>
      <c r="D54" s="209"/>
      <c r="E54" s="209"/>
      <c r="F54" s="209"/>
      <c r="G54" s="214"/>
      <c r="H54" s="216"/>
    </row>
    <row r="55" ht="16.5" customHeight="1">
      <c r="A55" s="209">
        <f t="shared" si="1"/>
        <v>51</v>
      </c>
      <c r="B55" s="209"/>
      <c r="C55" s="209"/>
      <c r="D55" s="209"/>
      <c r="E55" s="209"/>
      <c r="F55" s="209"/>
      <c r="G55" s="214"/>
      <c r="H55" s="216"/>
    </row>
    <row r="56" ht="16.5" customHeight="1">
      <c r="A56" s="209">
        <f t="shared" si="1"/>
        <v>52</v>
      </c>
      <c r="B56" s="209" t="s">
        <v>133</v>
      </c>
      <c r="C56" s="209" t="s">
        <v>134</v>
      </c>
      <c r="D56" s="209"/>
      <c r="E56" s="209"/>
      <c r="F56" s="209"/>
      <c r="G56" s="214"/>
      <c r="H56" s="216"/>
    </row>
    <row r="57" ht="16.5" customHeight="1">
      <c r="A57" s="209">
        <f t="shared" si="1"/>
        <v>53</v>
      </c>
      <c r="B57" s="209"/>
      <c r="C57" s="209"/>
      <c r="D57" s="209"/>
      <c r="E57" s="209"/>
      <c r="F57" s="209"/>
      <c r="G57" s="214"/>
      <c r="H57" s="216"/>
    </row>
    <row r="58" ht="16.5" customHeight="1">
      <c r="A58" s="209">
        <f t="shared" si="1"/>
        <v>54</v>
      </c>
      <c r="B58" s="209"/>
      <c r="C58" s="209" t="s">
        <v>135</v>
      </c>
      <c r="D58" s="209"/>
      <c r="E58" s="209"/>
      <c r="F58" s="209"/>
      <c r="G58" s="214"/>
      <c r="H58" s="216"/>
    </row>
    <row r="59" ht="16.5" customHeight="1">
      <c r="A59" s="209">
        <f t="shared" si="1"/>
        <v>55</v>
      </c>
      <c r="B59" s="209"/>
      <c r="C59" s="209"/>
      <c r="D59" s="209"/>
      <c r="E59" s="209"/>
      <c r="F59" s="209"/>
      <c r="G59" s="214"/>
      <c r="H59" s="216"/>
    </row>
    <row r="60" ht="16.5" customHeight="1">
      <c r="A60" s="209">
        <f t="shared" si="1"/>
        <v>56</v>
      </c>
      <c r="B60" s="209" t="s">
        <v>136</v>
      </c>
      <c r="C60" s="209" t="s">
        <v>137</v>
      </c>
      <c r="D60" s="209"/>
      <c r="E60" s="209"/>
      <c r="F60" s="209"/>
      <c r="G60" s="214"/>
      <c r="H60" s="216"/>
    </row>
    <row r="61" ht="16.5" customHeight="1">
      <c r="A61" s="209">
        <f t="shared" si="1"/>
        <v>57</v>
      </c>
      <c r="B61" s="209"/>
      <c r="C61" s="209" t="s">
        <v>138</v>
      </c>
      <c r="D61" s="209"/>
      <c r="E61" s="209"/>
      <c r="F61" s="209"/>
      <c r="G61" s="214"/>
      <c r="H61" s="216"/>
    </row>
    <row r="62" ht="16.5" customHeight="1">
      <c r="A62" s="209">
        <f t="shared" si="1"/>
        <v>58</v>
      </c>
      <c r="B62" s="209"/>
      <c r="C62" s="209" t="s">
        <v>139</v>
      </c>
      <c r="D62" s="209"/>
      <c r="E62" s="209"/>
      <c r="F62" s="209"/>
      <c r="G62" s="214"/>
      <c r="H62" s="216"/>
    </row>
    <row r="63" ht="16.5" customHeight="1">
      <c r="A63" s="209">
        <f t="shared" si="1"/>
        <v>59</v>
      </c>
      <c r="B63" s="209"/>
      <c r="C63" s="209"/>
      <c r="D63" s="209" t="s">
        <v>140</v>
      </c>
      <c r="E63" s="209"/>
      <c r="F63" s="209"/>
      <c r="G63" s="214"/>
      <c r="H63" s="216"/>
    </row>
    <row r="64" ht="16.5" customHeight="1">
      <c r="A64" s="209">
        <f t="shared" si="1"/>
        <v>60</v>
      </c>
      <c r="B64" s="209"/>
      <c r="C64" s="209" t="s">
        <v>141</v>
      </c>
      <c r="D64" s="209"/>
      <c r="E64" s="209"/>
      <c r="F64" s="209"/>
      <c r="G64" s="214"/>
      <c r="H64" s="216"/>
    </row>
    <row r="65" ht="16.5" customHeight="1">
      <c r="A65" s="209">
        <f t="shared" si="1"/>
        <v>61</v>
      </c>
      <c r="B65" s="209"/>
      <c r="C65" s="209"/>
      <c r="D65" s="209"/>
      <c r="E65" s="209"/>
      <c r="F65" s="209"/>
      <c r="G65" s="214"/>
      <c r="H65" s="216"/>
    </row>
    <row r="66" ht="16.5" customHeight="1">
      <c r="A66" s="209">
        <f t="shared" si="1"/>
        <v>62</v>
      </c>
      <c r="B66" s="209"/>
      <c r="C66" s="209"/>
      <c r="D66" s="209"/>
      <c r="E66" s="209"/>
      <c r="F66" s="209"/>
      <c r="G66" s="214"/>
      <c r="H66" s="216"/>
    </row>
    <row r="67" ht="16.5" customHeight="1">
      <c r="A67" s="209">
        <f t="shared" si="1"/>
        <v>63</v>
      </c>
      <c r="B67" s="209"/>
      <c r="C67" s="209"/>
      <c r="D67" s="209"/>
      <c r="E67" s="209"/>
      <c r="F67" s="209"/>
      <c r="G67" s="214"/>
      <c r="H67" s="216"/>
    </row>
    <row r="68" ht="16.5" customHeight="1">
      <c r="A68" s="209">
        <f t="shared" si="1"/>
        <v>64</v>
      </c>
      <c r="B68" s="209"/>
      <c r="C68" s="209"/>
      <c r="D68" s="209"/>
      <c r="E68" s="209"/>
      <c r="F68" s="209"/>
      <c r="G68" s="214"/>
      <c r="H68" s="216"/>
    </row>
    <row r="69" ht="16.5" customHeight="1">
      <c r="A69" s="209">
        <f t="shared" si="1"/>
        <v>65</v>
      </c>
      <c r="B69" s="209"/>
      <c r="C69" s="209"/>
      <c r="D69" s="209"/>
      <c r="E69" s="209"/>
      <c r="F69" s="209"/>
      <c r="G69" s="214"/>
      <c r="H69" s="216"/>
    </row>
    <row r="70" ht="16.5" customHeight="1">
      <c r="A70" s="209">
        <f t="shared" si="1"/>
        <v>66</v>
      </c>
      <c r="B70" s="209"/>
      <c r="C70" s="209"/>
      <c r="D70" s="209"/>
      <c r="E70" s="209"/>
      <c r="F70" s="209"/>
      <c r="G70" s="214"/>
      <c r="H70" s="215"/>
    </row>
    <row r="71" ht="16.5" customHeight="1">
      <c r="A71" s="209">
        <f t="shared" si="1"/>
        <v>67</v>
      </c>
      <c r="B71" s="209"/>
      <c r="C71" s="209"/>
      <c r="D71" s="209"/>
      <c r="E71" s="209"/>
      <c r="F71" s="209"/>
      <c r="G71" s="214"/>
      <c r="H71" s="216"/>
    </row>
  </sheetData>
  <autoFilter ref="$B$4:$H$4"/>
  <mergeCells count="3">
    <mergeCell ref="A1:H1"/>
    <mergeCell ref="A3:A4"/>
    <mergeCell ref="B3:E3"/>
  </mergeCells>
  <printOptions/>
  <pageMargins bottom="0.75" footer="0.0" header="0.0" left="0.25" right="0.25" top="0.75"/>
  <pageSetup paperSize="8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4.0"/>
    <col customWidth="1" min="2" max="2" width="12.71"/>
    <col customWidth="1" min="3" max="3" width="15.14"/>
    <col customWidth="1" min="4" max="4" width="19.43"/>
    <col customWidth="1" min="5" max="5" width="30.0"/>
    <col customWidth="1" min="6" max="6" width="52.43"/>
    <col customWidth="1" min="7" max="7" width="64.43"/>
    <col customWidth="1" min="8" max="8" width="43.0"/>
  </cols>
  <sheetData>
    <row r="1">
      <c r="A1" s="196" t="s">
        <v>48</v>
      </c>
    </row>
    <row r="2" ht="16.5" customHeight="1">
      <c r="B2" s="197"/>
      <c r="C2" s="197"/>
      <c r="D2" s="197"/>
      <c r="E2" s="197"/>
      <c r="F2" s="197"/>
      <c r="G2" s="198"/>
      <c r="H2" s="197"/>
    </row>
    <row r="3" ht="16.5" customHeight="1">
      <c r="A3" s="199" t="s">
        <v>49</v>
      </c>
      <c r="B3" s="200" t="s">
        <v>50</v>
      </c>
      <c r="C3" s="201"/>
      <c r="D3" s="201"/>
      <c r="E3" s="202"/>
      <c r="F3" s="203"/>
      <c r="G3" s="204"/>
      <c r="H3" s="203"/>
    </row>
    <row r="4" ht="16.5" customHeight="1">
      <c r="A4" s="40"/>
      <c r="B4" s="205" t="s">
        <v>51</v>
      </c>
      <c r="C4" s="205" t="s">
        <v>52</v>
      </c>
      <c r="D4" s="205" t="s">
        <v>53</v>
      </c>
      <c r="E4" s="205" t="s">
        <v>142</v>
      </c>
      <c r="F4" s="221" t="s">
        <v>55</v>
      </c>
      <c r="G4" s="222" t="s">
        <v>56</v>
      </c>
      <c r="H4" s="223" t="s">
        <v>57</v>
      </c>
    </row>
    <row r="5" ht="16.5" customHeight="1">
      <c r="A5" s="209">
        <v>1.0</v>
      </c>
      <c r="B5" s="210" t="s">
        <v>58</v>
      </c>
      <c r="C5" s="210" t="s">
        <v>59</v>
      </c>
      <c r="D5" s="210" t="s">
        <v>143</v>
      </c>
      <c r="E5" s="210" t="s">
        <v>61</v>
      </c>
      <c r="F5" s="224" t="s">
        <v>144</v>
      </c>
      <c r="G5" s="225" t="s">
        <v>145</v>
      </c>
      <c r="H5" s="226" t="s">
        <v>146</v>
      </c>
    </row>
    <row r="6" ht="16.5" customHeight="1">
      <c r="A6" s="210">
        <v>2.0</v>
      </c>
      <c r="B6" s="210"/>
      <c r="C6" s="210"/>
      <c r="D6" s="210"/>
      <c r="E6" s="210" t="s">
        <v>63</v>
      </c>
      <c r="F6" s="224" t="s">
        <v>147</v>
      </c>
      <c r="G6" s="225" t="s">
        <v>148</v>
      </c>
      <c r="H6" s="226" t="s">
        <v>149</v>
      </c>
    </row>
    <row r="7" ht="16.5" customHeight="1">
      <c r="A7" s="209">
        <v>3.0</v>
      </c>
      <c r="B7" s="209"/>
      <c r="C7" s="209"/>
      <c r="D7" s="209"/>
      <c r="E7" s="209" t="s">
        <v>65</v>
      </c>
      <c r="F7" s="227" t="s">
        <v>150</v>
      </c>
      <c r="G7" s="218" t="s">
        <v>148</v>
      </c>
      <c r="H7" s="228" t="s">
        <v>149</v>
      </c>
    </row>
    <row r="8" ht="16.5" customHeight="1">
      <c r="A8" s="209">
        <v>4.0</v>
      </c>
      <c r="B8" s="209"/>
      <c r="C8" s="209" t="s">
        <v>67</v>
      </c>
      <c r="D8" s="209" t="s">
        <v>151</v>
      </c>
      <c r="E8" s="209" t="s">
        <v>69</v>
      </c>
      <c r="F8" s="211" t="s">
        <v>152</v>
      </c>
      <c r="G8" s="218" t="s">
        <v>153</v>
      </c>
      <c r="H8" s="218" t="s">
        <v>154</v>
      </c>
    </row>
    <row r="9" ht="16.5" customHeight="1">
      <c r="A9" s="209">
        <v>5.0</v>
      </c>
      <c r="B9" s="209"/>
      <c r="C9" s="209"/>
      <c r="D9" s="209"/>
      <c r="E9" s="209" t="s">
        <v>71</v>
      </c>
      <c r="F9" s="211" t="s">
        <v>155</v>
      </c>
      <c r="G9" s="218" t="s">
        <v>156</v>
      </c>
      <c r="H9" s="220" t="s">
        <v>149</v>
      </c>
    </row>
    <row r="10" ht="16.5" customHeight="1">
      <c r="A10" s="209">
        <v>6.0</v>
      </c>
      <c r="B10" s="209"/>
      <c r="C10" s="209"/>
      <c r="D10" s="209"/>
      <c r="E10" s="209" t="s">
        <v>73</v>
      </c>
      <c r="F10" s="211" t="s">
        <v>157</v>
      </c>
      <c r="G10" s="218" t="s">
        <v>156</v>
      </c>
      <c r="H10" s="220" t="s">
        <v>149</v>
      </c>
    </row>
    <row r="11" ht="16.5" customHeight="1">
      <c r="A11" s="210">
        <v>7.0</v>
      </c>
      <c r="B11" s="209" t="s">
        <v>158</v>
      </c>
      <c r="C11" s="209" t="s">
        <v>159</v>
      </c>
      <c r="D11" s="209" t="s">
        <v>160</v>
      </c>
      <c r="E11" s="209" t="s">
        <v>161</v>
      </c>
      <c r="F11" s="211" t="s">
        <v>162</v>
      </c>
      <c r="G11" s="218" t="s">
        <v>163</v>
      </c>
      <c r="H11" s="220" t="s">
        <v>164</v>
      </c>
    </row>
    <row r="12" ht="16.5" customHeight="1">
      <c r="A12" s="209">
        <v>8.0</v>
      </c>
      <c r="B12" s="209"/>
      <c r="C12" s="209"/>
      <c r="D12" s="209"/>
      <c r="E12" s="209" t="s">
        <v>165</v>
      </c>
      <c r="F12" s="211" t="s">
        <v>166</v>
      </c>
      <c r="G12" s="218" t="s">
        <v>167</v>
      </c>
      <c r="H12" s="220" t="s">
        <v>168</v>
      </c>
    </row>
    <row r="13" ht="16.5" customHeight="1">
      <c r="A13" s="209">
        <v>9.0</v>
      </c>
      <c r="B13" s="209"/>
      <c r="C13" s="209"/>
      <c r="D13" s="209"/>
      <c r="E13" s="209" t="s">
        <v>169</v>
      </c>
      <c r="F13" s="211" t="s">
        <v>170</v>
      </c>
      <c r="G13" s="218" t="s">
        <v>171</v>
      </c>
      <c r="H13" s="220" t="s">
        <v>172</v>
      </c>
    </row>
    <row r="14" ht="16.5" customHeight="1">
      <c r="A14" s="209">
        <v>10.0</v>
      </c>
      <c r="B14" s="209"/>
      <c r="C14" s="209"/>
      <c r="D14" s="209"/>
      <c r="E14" s="209" t="s">
        <v>173</v>
      </c>
      <c r="F14" s="211" t="s">
        <v>174</v>
      </c>
      <c r="G14" s="218" t="s">
        <v>175</v>
      </c>
      <c r="H14" s="220" t="s">
        <v>176</v>
      </c>
    </row>
    <row r="15" ht="16.5" customHeight="1">
      <c r="A15" s="209">
        <v>11.0</v>
      </c>
      <c r="B15" s="209"/>
      <c r="C15" s="209"/>
      <c r="D15" s="209"/>
      <c r="E15" s="209" t="s">
        <v>177</v>
      </c>
      <c r="F15" s="211" t="s">
        <v>178</v>
      </c>
      <c r="G15" s="218" t="s">
        <v>179</v>
      </c>
      <c r="H15" s="218" t="s">
        <v>180</v>
      </c>
    </row>
    <row r="16" ht="16.5" customHeight="1">
      <c r="A16" s="210">
        <v>12.0</v>
      </c>
      <c r="B16" s="209"/>
      <c r="C16" s="209"/>
      <c r="D16" s="209"/>
      <c r="E16" s="209" t="s">
        <v>181</v>
      </c>
      <c r="F16" s="211" t="s">
        <v>182</v>
      </c>
      <c r="G16" s="218" t="s">
        <v>183</v>
      </c>
      <c r="H16" s="220" t="s">
        <v>184</v>
      </c>
    </row>
    <row r="17" ht="16.5" customHeight="1">
      <c r="A17" s="209">
        <v>13.0</v>
      </c>
      <c r="B17" s="209"/>
      <c r="C17" s="209"/>
      <c r="D17" s="209"/>
      <c r="E17" s="209" t="s">
        <v>185</v>
      </c>
      <c r="F17" s="211" t="s">
        <v>186</v>
      </c>
      <c r="G17" s="218" t="s">
        <v>187</v>
      </c>
      <c r="H17" s="220" t="s">
        <v>188</v>
      </c>
    </row>
    <row r="18" ht="16.5" customHeight="1">
      <c r="A18" s="209">
        <v>14.0</v>
      </c>
      <c r="B18" s="209"/>
      <c r="C18" s="209"/>
      <c r="D18" s="209" t="s">
        <v>189</v>
      </c>
      <c r="E18" s="209" t="s">
        <v>190</v>
      </c>
      <c r="F18" s="211" t="s">
        <v>191</v>
      </c>
      <c r="G18" s="218" t="s">
        <v>192</v>
      </c>
      <c r="H18" s="220" t="s">
        <v>193</v>
      </c>
    </row>
    <row r="19" ht="16.5" customHeight="1">
      <c r="A19" s="209">
        <v>15.0</v>
      </c>
      <c r="B19" s="209"/>
      <c r="C19" s="209"/>
      <c r="D19" s="209"/>
      <c r="E19" s="209" t="s">
        <v>194</v>
      </c>
      <c r="F19" s="211" t="s">
        <v>195</v>
      </c>
      <c r="G19" s="218" t="s">
        <v>196</v>
      </c>
      <c r="H19" s="220" t="s">
        <v>197</v>
      </c>
    </row>
    <row r="20" ht="16.5" customHeight="1">
      <c r="A20" s="209">
        <v>16.0</v>
      </c>
      <c r="B20" s="209"/>
      <c r="C20" s="209"/>
      <c r="D20" s="209"/>
      <c r="E20" s="209" t="s">
        <v>198</v>
      </c>
      <c r="F20" s="211" t="s">
        <v>199</v>
      </c>
      <c r="G20" s="218" t="s">
        <v>200</v>
      </c>
      <c r="H20" s="220" t="s">
        <v>201</v>
      </c>
    </row>
    <row r="21" ht="16.5" customHeight="1">
      <c r="A21" s="210">
        <v>17.0</v>
      </c>
      <c r="B21" s="209"/>
      <c r="C21" s="209"/>
      <c r="D21" s="209"/>
      <c r="E21" s="209" t="s">
        <v>202</v>
      </c>
      <c r="F21" s="211" t="s">
        <v>203</v>
      </c>
      <c r="G21" s="218" t="s">
        <v>204</v>
      </c>
      <c r="H21" s="220" t="s">
        <v>205</v>
      </c>
    </row>
    <row r="22" ht="16.5" customHeight="1">
      <c r="A22" s="209">
        <v>18.0</v>
      </c>
      <c r="B22" s="209"/>
      <c r="C22" s="209"/>
      <c r="D22" s="209"/>
      <c r="E22" s="209" t="s">
        <v>206</v>
      </c>
      <c r="F22" s="211" t="s">
        <v>207</v>
      </c>
      <c r="G22" s="218" t="s">
        <v>208</v>
      </c>
      <c r="H22" s="218" t="s">
        <v>209</v>
      </c>
    </row>
    <row r="23" ht="16.5" customHeight="1">
      <c r="A23" s="209">
        <v>19.0</v>
      </c>
      <c r="B23" s="209"/>
      <c r="C23" s="209"/>
      <c r="D23" s="209"/>
      <c r="E23" s="209" t="s">
        <v>210</v>
      </c>
      <c r="F23" s="211" t="s">
        <v>211</v>
      </c>
      <c r="G23" s="218" t="s">
        <v>212</v>
      </c>
      <c r="H23" s="218" t="s">
        <v>213</v>
      </c>
    </row>
    <row r="24" ht="16.5" customHeight="1">
      <c r="A24" s="209">
        <v>20.0</v>
      </c>
      <c r="B24" s="209"/>
      <c r="C24" s="209"/>
      <c r="D24" s="209"/>
      <c r="E24" s="209" t="s">
        <v>214</v>
      </c>
      <c r="F24" s="211" t="s">
        <v>215</v>
      </c>
      <c r="G24" s="218" t="s">
        <v>216</v>
      </c>
      <c r="H24" s="218" t="s">
        <v>217</v>
      </c>
    </row>
    <row r="25" ht="16.5" customHeight="1">
      <c r="A25" s="209">
        <v>21.0</v>
      </c>
      <c r="B25" s="209"/>
      <c r="C25" s="209"/>
      <c r="D25" s="209"/>
      <c r="E25" s="209" t="s">
        <v>210</v>
      </c>
      <c r="F25" s="211"/>
      <c r="G25" s="218"/>
      <c r="H25" s="218"/>
    </row>
    <row r="26" ht="16.5" customHeight="1">
      <c r="A26" s="210">
        <v>22.0</v>
      </c>
      <c r="B26" s="209"/>
      <c r="C26" s="209"/>
      <c r="D26" s="209"/>
      <c r="E26" s="209" t="s">
        <v>218</v>
      </c>
      <c r="F26" s="211" t="s">
        <v>219</v>
      </c>
      <c r="G26" s="218" t="s">
        <v>220</v>
      </c>
      <c r="H26" s="218" t="s">
        <v>221</v>
      </c>
    </row>
    <row r="27" ht="16.5" customHeight="1">
      <c r="A27" s="209">
        <v>23.0</v>
      </c>
      <c r="B27" s="209"/>
      <c r="C27" s="209"/>
      <c r="D27" s="209"/>
      <c r="E27" s="209" t="s">
        <v>189</v>
      </c>
      <c r="F27" s="211" t="s">
        <v>222</v>
      </c>
      <c r="G27" s="218" t="s">
        <v>223</v>
      </c>
      <c r="H27" s="218" t="s">
        <v>224</v>
      </c>
    </row>
    <row r="28" ht="16.5" customHeight="1">
      <c r="A28" s="209">
        <v>24.0</v>
      </c>
      <c r="B28" s="209"/>
      <c r="C28" s="209"/>
      <c r="D28" s="209"/>
      <c r="E28" s="209" t="s">
        <v>225</v>
      </c>
      <c r="F28" s="211" t="s">
        <v>226</v>
      </c>
      <c r="G28" s="218" t="s">
        <v>227</v>
      </c>
      <c r="H28" s="218" t="s">
        <v>228</v>
      </c>
    </row>
    <row r="29" ht="16.5" customHeight="1">
      <c r="A29" s="209">
        <v>25.0</v>
      </c>
      <c r="B29" s="209"/>
      <c r="C29" s="209"/>
      <c r="D29" s="209"/>
      <c r="E29" s="209" t="s">
        <v>185</v>
      </c>
      <c r="F29" s="211" t="s">
        <v>229</v>
      </c>
      <c r="G29" s="218" t="s">
        <v>230</v>
      </c>
      <c r="H29" s="218" t="s">
        <v>231</v>
      </c>
    </row>
    <row r="30" ht="16.5" customHeight="1">
      <c r="A30" s="209">
        <v>26.0</v>
      </c>
      <c r="B30" s="209"/>
      <c r="C30" s="209"/>
      <c r="D30" s="209" t="s">
        <v>232</v>
      </c>
      <c r="E30" s="209"/>
      <c r="F30" s="211" t="s">
        <v>233</v>
      </c>
      <c r="G30" s="218" t="s">
        <v>234</v>
      </c>
      <c r="H30" s="218" t="s">
        <v>235</v>
      </c>
    </row>
    <row r="31" ht="16.5" customHeight="1">
      <c r="A31" s="210">
        <v>27.0</v>
      </c>
      <c r="B31" s="209"/>
      <c r="C31" s="209"/>
      <c r="D31" s="209"/>
      <c r="E31" s="209" t="s">
        <v>190</v>
      </c>
      <c r="F31" s="211" t="s">
        <v>236</v>
      </c>
      <c r="G31" s="218" t="s">
        <v>237</v>
      </c>
      <c r="H31" s="214"/>
    </row>
    <row r="32" ht="16.5" customHeight="1">
      <c r="A32" s="209">
        <v>28.0</v>
      </c>
      <c r="B32" s="209"/>
      <c r="C32" s="209"/>
      <c r="D32" s="209"/>
      <c r="E32" s="209" t="s">
        <v>238</v>
      </c>
      <c r="F32" s="211" t="s">
        <v>239</v>
      </c>
      <c r="G32" s="218" t="s">
        <v>240</v>
      </c>
      <c r="H32" s="218" t="s">
        <v>241</v>
      </c>
    </row>
    <row r="33" ht="16.5" customHeight="1">
      <c r="A33" s="209">
        <v>29.0</v>
      </c>
      <c r="B33" s="209"/>
      <c r="C33" s="209"/>
      <c r="D33" s="209" t="s">
        <v>242</v>
      </c>
      <c r="E33" s="209" t="s">
        <v>243</v>
      </c>
      <c r="F33" s="211" t="s">
        <v>244</v>
      </c>
      <c r="G33" s="218" t="s">
        <v>245</v>
      </c>
      <c r="H33" s="218" t="s">
        <v>246</v>
      </c>
    </row>
    <row r="34" ht="16.5" customHeight="1">
      <c r="A34" s="209">
        <v>30.0</v>
      </c>
      <c r="B34" s="209"/>
      <c r="C34" s="209"/>
      <c r="D34" s="209"/>
      <c r="E34" s="209" t="s">
        <v>77</v>
      </c>
      <c r="F34" s="211" t="s">
        <v>247</v>
      </c>
      <c r="G34" s="218" t="s">
        <v>248</v>
      </c>
      <c r="H34" s="214"/>
    </row>
    <row r="35" ht="16.5" customHeight="1">
      <c r="A35" s="209">
        <v>31.0</v>
      </c>
      <c r="B35" s="209"/>
      <c r="C35" s="209"/>
      <c r="D35" s="209" t="s">
        <v>249</v>
      </c>
      <c r="E35" s="209"/>
      <c r="F35" s="211" t="s">
        <v>250</v>
      </c>
      <c r="G35" s="218" t="s">
        <v>251</v>
      </c>
      <c r="H35" s="218" t="s">
        <v>252</v>
      </c>
    </row>
    <row r="36" ht="16.5" customHeight="1">
      <c r="A36" s="210">
        <v>32.0</v>
      </c>
      <c r="B36" s="209" t="s">
        <v>96</v>
      </c>
      <c r="C36" s="209" t="s">
        <v>96</v>
      </c>
      <c r="D36" s="209" t="s">
        <v>253</v>
      </c>
      <c r="E36" s="209" t="s">
        <v>254</v>
      </c>
      <c r="F36" s="211" t="s">
        <v>255</v>
      </c>
      <c r="G36" s="218" t="s">
        <v>256</v>
      </c>
      <c r="H36" s="214"/>
    </row>
    <row r="37" ht="16.5" customHeight="1">
      <c r="A37" s="209">
        <v>33.0</v>
      </c>
      <c r="B37" s="209"/>
      <c r="C37" s="209"/>
      <c r="D37" s="209"/>
      <c r="E37" s="209" t="s">
        <v>90</v>
      </c>
      <c r="F37" s="211" t="s">
        <v>257</v>
      </c>
      <c r="G37" s="218" t="s">
        <v>258</v>
      </c>
      <c r="H37" s="214"/>
    </row>
    <row r="38" ht="16.5" customHeight="1">
      <c r="A38" s="209">
        <v>34.0</v>
      </c>
      <c r="B38" s="209"/>
      <c r="C38" s="209"/>
      <c r="D38" s="209" t="s">
        <v>259</v>
      </c>
      <c r="E38" s="209" t="s">
        <v>260</v>
      </c>
      <c r="F38" s="211" t="s">
        <v>261</v>
      </c>
      <c r="G38" s="218" t="s">
        <v>262</v>
      </c>
      <c r="H38" s="218" t="s">
        <v>263</v>
      </c>
    </row>
    <row r="39" ht="16.5" customHeight="1">
      <c r="A39" s="209">
        <v>35.0</v>
      </c>
      <c r="B39" s="209"/>
      <c r="C39" s="209"/>
      <c r="D39" s="209"/>
      <c r="E39" s="209" t="s">
        <v>264</v>
      </c>
      <c r="F39" s="211" t="s">
        <v>265</v>
      </c>
      <c r="G39" s="218" t="s">
        <v>266</v>
      </c>
      <c r="H39" s="214"/>
    </row>
    <row r="40" ht="16.5" customHeight="1">
      <c r="A40" s="209">
        <v>36.0</v>
      </c>
      <c r="B40" s="209"/>
      <c r="C40" s="209"/>
      <c r="D40" s="209" t="s">
        <v>267</v>
      </c>
      <c r="E40" s="209" t="s">
        <v>268</v>
      </c>
      <c r="F40" s="211" t="s">
        <v>269</v>
      </c>
      <c r="G40" s="218" t="s">
        <v>262</v>
      </c>
      <c r="H40" s="218" t="s">
        <v>270</v>
      </c>
    </row>
    <row r="41" ht="16.5" customHeight="1">
      <c r="A41" s="210">
        <v>37.0</v>
      </c>
      <c r="B41" s="209"/>
      <c r="C41" s="209"/>
      <c r="D41" s="209"/>
      <c r="E41" s="209" t="s">
        <v>264</v>
      </c>
      <c r="F41" s="211" t="s">
        <v>271</v>
      </c>
      <c r="G41" s="218" t="s">
        <v>266</v>
      </c>
      <c r="H41" s="214"/>
    </row>
    <row r="42" ht="16.5" customHeight="1">
      <c r="A42" s="209">
        <v>38.0</v>
      </c>
      <c r="B42" s="209"/>
      <c r="C42" s="209" t="s">
        <v>272</v>
      </c>
      <c r="D42" s="209" t="s">
        <v>273</v>
      </c>
      <c r="E42" s="209" t="s">
        <v>274</v>
      </c>
      <c r="F42" s="211" t="s">
        <v>275</v>
      </c>
      <c r="G42" s="218" t="s">
        <v>276</v>
      </c>
      <c r="H42" s="218" t="s">
        <v>277</v>
      </c>
    </row>
    <row r="43" ht="16.5" customHeight="1">
      <c r="A43" s="209">
        <v>39.0</v>
      </c>
      <c r="B43" s="209"/>
      <c r="C43" s="209"/>
      <c r="D43" s="209"/>
      <c r="E43" s="209" t="s">
        <v>278</v>
      </c>
      <c r="F43" s="211" t="s">
        <v>279</v>
      </c>
      <c r="G43" s="218" t="s">
        <v>280</v>
      </c>
      <c r="H43" s="218" t="s">
        <v>281</v>
      </c>
    </row>
    <row r="44" ht="16.5" customHeight="1">
      <c r="A44" s="209">
        <v>40.0</v>
      </c>
      <c r="B44" s="209"/>
      <c r="C44" s="209"/>
      <c r="D44" s="209"/>
      <c r="E44" s="209" t="s">
        <v>282</v>
      </c>
      <c r="F44" s="211" t="s">
        <v>283</v>
      </c>
      <c r="G44" s="218" t="s">
        <v>284</v>
      </c>
      <c r="H44" s="218" t="s">
        <v>285</v>
      </c>
    </row>
    <row r="45" ht="16.5" customHeight="1">
      <c r="A45" s="209">
        <v>41.0</v>
      </c>
      <c r="B45" s="209"/>
      <c r="C45" s="209" t="s">
        <v>267</v>
      </c>
      <c r="D45" s="209" t="s">
        <v>286</v>
      </c>
      <c r="E45" s="209" t="s">
        <v>287</v>
      </c>
      <c r="F45" s="211" t="s">
        <v>288</v>
      </c>
      <c r="G45" s="218" t="s">
        <v>289</v>
      </c>
      <c r="H45" s="214"/>
    </row>
    <row r="46" ht="16.5" customHeight="1">
      <c r="A46" s="210">
        <v>42.0</v>
      </c>
      <c r="B46" s="209"/>
      <c r="C46" s="209"/>
      <c r="D46" s="209"/>
      <c r="E46" s="209" t="s">
        <v>290</v>
      </c>
      <c r="F46" s="211" t="s">
        <v>291</v>
      </c>
      <c r="G46" s="218" t="s">
        <v>292</v>
      </c>
      <c r="H46" s="218" t="s">
        <v>293</v>
      </c>
    </row>
    <row r="47" ht="16.5" customHeight="1">
      <c r="A47" s="209">
        <v>43.0</v>
      </c>
      <c r="B47" s="209"/>
      <c r="C47" s="209"/>
      <c r="D47" s="209"/>
      <c r="E47" s="209" t="s">
        <v>232</v>
      </c>
      <c r="F47" s="211" t="s">
        <v>294</v>
      </c>
      <c r="G47" s="218" t="s">
        <v>295</v>
      </c>
      <c r="H47" s="214"/>
    </row>
    <row r="48" ht="16.5" customHeight="1">
      <c r="A48" s="209">
        <v>44.0</v>
      </c>
      <c r="B48" s="209"/>
      <c r="C48" s="209"/>
      <c r="D48" s="209"/>
      <c r="E48" s="209" t="s">
        <v>296</v>
      </c>
      <c r="F48" s="211" t="s">
        <v>297</v>
      </c>
      <c r="G48" s="218" t="s">
        <v>298</v>
      </c>
      <c r="H48" s="214"/>
    </row>
    <row r="49" ht="16.5" customHeight="1">
      <c r="A49" s="209">
        <v>45.0</v>
      </c>
      <c r="B49" s="209"/>
      <c r="C49" s="209"/>
      <c r="D49" s="209"/>
      <c r="E49" s="209" t="s">
        <v>130</v>
      </c>
      <c r="F49" s="211" t="s">
        <v>299</v>
      </c>
      <c r="G49" s="218" t="s">
        <v>300</v>
      </c>
      <c r="H49" s="218" t="s">
        <v>301</v>
      </c>
    </row>
    <row r="50" ht="16.5" customHeight="1">
      <c r="A50" s="209">
        <v>46.0</v>
      </c>
      <c r="B50" s="209"/>
      <c r="C50" s="209"/>
      <c r="D50" s="209" t="s">
        <v>302</v>
      </c>
      <c r="E50" s="209"/>
      <c r="F50" s="211" t="s">
        <v>303</v>
      </c>
      <c r="G50" s="218" t="s">
        <v>304</v>
      </c>
      <c r="H50" s="218" t="s">
        <v>305</v>
      </c>
    </row>
    <row r="51" ht="16.5" customHeight="1">
      <c r="A51" s="210">
        <v>47.0</v>
      </c>
      <c r="B51" s="209"/>
      <c r="C51" s="209"/>
      <c r="D51" s="209" t="s">
        <v>306</v>
      </c>
      <c r="E51" s="209"/>
      <c r="F51" s="211" t="s">
        <v>307</v>
      </c>
      <c r="G51" s="218" t="s">
        <v>308</v>
      </c>
      <c r="H51" s="218" t="s">
        <v>309</v>
      </c>
    </row>
    <row r="52" ht="16.5" customHeight="1">
      <c r="A52" s="209">
        <v>48.0</v>
      </c>
      <c r="B52" s="209"/>
      <c r="C52" s="209"/>
      <c r="D52" s="209" t="s">
        <v>310</v>
      </c>
      <c r="E52" s="209"/>
      <c r="F52" s="211" t="s">
        <v>311</v>
      </c>
      <c r="G52" s="218" t="s">
        <v>312</v>
      </c>
      <c r="H52" s="218" t="s">
        <v>313</v>
      </c>
    </row>
    <row r="53" ht="16.5" customHeight="1">
      <c r="A53" s="209">
        <v>49.0</v>
      </c>
      <c r="B53" s="209"/>
      <c r="C53" s="209"/>
      <c r="D53" s="209" t="s">
        <v>314</v>
      </c>
      <c r="E53" s="209"/>
      <c r="F53" s="211" t="s">
        <v>315</v>
      </c>
      <c r="G53" s="218" t="s">
        <v>316</v>
      </c>
      <c r="H53" s="218" t="s">
        <v>317</v>
      </c>
    </row>
    <row r="54" ht="16.5" customHeight="1">
      <c r="A54" s="209">
        <v>50.0</v>
      </c>
      <c r="B54" s="209"/>
      <c r="C54" s="209" t="s">
        <v>318</v>
      </c>
      <c r="D54" s="209" t="s">
        <v>319</v>
      </c>
      <c r="E54" s="209"/>
      <c r="F54" s="211" t="s">
        <v>320</v>
      </c>
      <c r="G54" s="218" t="s">
        <v>321</v>
      </c>
      <c r="H54" s="218" t="s">
        <v>322</v>
      </c>
    </row>
    <row r="55" ht="16.5" customHeight="1">
      <c r="A55" s="209">
        <v>51.0</v>
      </c>
      <c r="B55" s="209"/>
      <c r="C55" s="209"/>
      <c r="D55" s="209" t="s">
        <v>323</v>
      </c>
      <c r="E55" s="209"/>
      <c r="F55" s="211" t="s">
        <v>324</v>
      </c>
      <c r="G55" s="218" t="s">
        <v>325</v>
      </c>
      <c r="H55" s="218" t="s">
        <v>326</v>
      </c>
    </row>
    <row r="56" ht="16.5" customHeight="1">
      <c r="A56" s="210">
        <v>52.0</v>
      </c>
      <c r="B56" s="209"/>
      <c r="C56" s="209" t="s">
        <v>327</v>
      </c>
      <c r="D56" s="209" t="s">
        <v>328</v>
      </c>
      <c r="E56" s="209" t="s">
        <v>329</v>
      </c>
      <c r="F56" s="211" t="s">
        <v>330</v>
      </c>
      <c r="G56" s="218" t="s">
        <v>331</v>
      </c>
      <c r="H56" s="228" t="s">
        <v>332</v>
      </c>
    </row>
    <row r="57" ht="16.5" customHeight="1">
      <c r="A57" s="209">
        <v>53.0</v>
      </c>
      <c r="B57" s="209"/>
      <c r="C57" s="209"/>
      <c r="D57" s="209"/>
      <c r="E57" s="209"/>
      <c r="F57" s="211" t="s">
        <v>333</v>
      </c>
      <c r="G57" s="218" t="s">
        <v>334</v>
      </c>
      <c r="H57" s="218" t="s">
        <v>335</v>
      </c>
    </row>
    <row r="58" ht="16.5" customHeight="1">
      <c r="A58" s="209">
        <v>54.0</v>
      </c>
      <c r="B58" s="209"/>
      <c r="C58" s="209"/>
      <c r="D58" s="209"/>
      <c r="E58" s="209"/>
      <c r="F58" s="211" t="s">
        <v>336</v>
      </c>
      <c r="G58" s="218" t="s">
        <v>337</v>
      </c>
      <c r="H58" s="218" t="s">
        <v>338</v>
      </c>
    </row>
    <row r="59" ht="16.5" customHeight="1">
      <c r="A59" s="209">
        <v>55.0</v>
      </c>
      <c r="B59" s="209"/>
      <c r="C59" s="209"/>
      <c r="D59" s="209"/>
      <c r="E59" s="209"/>
      <c r="F59" s="211" t="s">
        <v>339</v>
      </c>
      <c r="G59" s="218" t="s">
        <v>340</v>
      </c>
      <c r="H59" s="218" t="s">
        <v>341</v>
      </c>
    </row>
    <row r="60" ht="16.5" customHeight="1">
      <c r="A60" s="209">
        <v>56.0</v>
      </c>
      <c r="B60" s="209"/>
      <c r="C60" s="209"/>
      <c r="D60" s="209"/>
      <c r="E60" s="209"/>
      <c r="F60" s="211" t="s">
        <v>342</v>
      </c>
      <c r="G60" s="218" t="s">
        <v>343</v>
      </c>
      <c r="H60" s="218" t="s">
        <v>344</v>
      </c>
    </row>
    <row r="61" ht="16.5" customHeight="1">
      <c r="A61" s="210">
        <v>57.0</v>
      </c>
      <c r="B61" s="209"/>
      <c r="C61" s="209"/>
      <c r="D61" s="209"/>
      <c r="E61" s="209" t="s">
        <v>345</v>
      </c>
      <c r="F61" s="211" t="s">
        <v>346</v>
      </c>
      <c r="G61" s="218" t="s">
        <v>347</v>
      </c>
      <c r="H61" s="218" t="s">
        <v>348</v>
      </c>
    </row>
    <row r="62" ht="16.5" customHeight="1">
      <c r="A62" s="209">
        <v>58.0</v>
      </c>
      <c r="B62" s="209"/>
      <c r="C62" s="209"/>
      <c r="D62" s="209"/>
      <c r="E62" s="209"/>
      <c r="F62" s="211" t="s">
        <v>349</v>
      </c>
      <c r="G62" s="218" t="s">
        <v>350</v>
      </c>
      <c r="H62" s="218" t="s">
        <v>348</v>
      </c>
    </row>
    <row r="63" ht="16.5" customHeight="1">
      <c r="A63" s="209">
        <v>59.0</v>
      </c>
      <c r="B63" s="209"/>
      <c r="C63" s="209"/>
      <c r="D63" s="209" t="s">
        <v>351</v>
      </c>
      <c r="E63" s="209"/>
      <c r="F63" s="211" t="s">
        <v>352</v>
      </c>
      <c r="G63" s="218" t="s">
        <v>353</v>
      </c>
      <c r="H63" s="218" t="s">
        <v>313</v>
      </c>
    </row>
    <row r="64" ht="16.5" customHeight="1">
      <c r="A64" s="209">
        <v>60.0</v>
      </c>
      <c r="B64" s="209"/>
      <c r="C64" s="209" t="s">
        <v>354</v>
      </c>
      <c r="D64" s="209" t="s">
        <v>355</v>
      </c>
      <c r="E64" s="209" t="s">
        <v>356</v>
      </c>
      <c r="F64" s="211" t="s">
        <v>357</v>
      </c>
      <c r="G64" s="218" t="s">
        <v>358</v>
      </c>
      <c r="H64" s="218" t="s">
        <v>359</v>
      </c>
    </row>
    <row r="65" ht="16.5" customHeight="1">
      <c r="A65" s="209">
        <v>61.0</v>
      </c>
      <c r="B65" s="209"/>
      <c r="C65" s="209"/>
      <c r="D65" s="209"/>
      <c r="E65" s="209" t="s">
        <v>165</v>
      </c>
      <c r="F65" s="211" t="s">
        <v>360</v>
      </c>
      <c r="G65" s="218" t="s">
        <v>361</v>
      </c>
      <c r="H65" s="218" t="s">
        <v>359</v>
      </c>
    </row>
    <row r="66" ht="16.5" customHeight="1">
      <c r="A66" s="210">
        <v>62.0</v>
      </c>
      <c r="B66" s="209"/>
      <c r="C66" s="209"/>
      <c r="D66" s="209"/>
      <c r="E66" s="209" t="s">
        <v>362</v>
      </c>
      <c r="F66" s="211" t="s">
        <v>363</v>
      </c>
      <c r="G66" s="218" t="s">
        <v>364</v>
      </c>
      <c r="H66" s="218" t="s">
        <v>359</v>
      </c>
    </row>
    <row r="67" ht="16.5" customHeight="1">
      <c r="A67" s="209">
        <v>63.0</v>
      </c>
      <c r="B67" s="209"/>
      <c r="C67" s="209"/>
      <c r="D67" s="209"/>
      <c r="E67" s="209" t="s">
        <v>365</v>
      </c>
      <c r="F67" s="211" t="s">
        <v>366</v>
      </c>
      <c r="G67" s="218" t="s">
        <v>367</v>
      </c>
      <c r="H67" s="218" t="s">
        <v>368</v>
      </c>
    </row>
    <row r="68" ht="16.5" customHeight="1">
      <c r="A68" s="209">
        <v>64.0</v>
      </c>
      <c r="B68" s="209"/>
      <c r="C68" s="209"/>
      <c r="D68" s="209" t="s">
        <v>369</v>
      </c>
      <c r="E68" s="209" t="s">
        <v>370</v>
      </c>
      <c r="F68" s="211" t="s">
        <v>371</v>
      </c>
      <c r="G68" s="218" t="s">
        <v>372</v>
      </c>
      <c r="H68" s="218" t="s">
        <v>373</v>
      </c>
    </row>
    <row r="69" ht="16.5" customHeight="1">
      <c r="A69" s="209">
        <v>65.0</v>
      </c>
      <c r="B69" s="209"/>
      <c r="C69" s="209"/>
      <c r="D69" s="209"/>
      <c r="E69" s="209" t="s">
        <v>374</v>
      </c>
      <c r="F69" s="211" t="s">
        <v>375</v>
      </c>
      <c r="G69" s="218" t="s">
        <v>376</v>
      </c>
      <c r="H69" s="218" t="s">
        <v>377</v>
      </c>
    </row>
    <row r="70" ht="16.5" customHeight="1">
      <c r="A70" s="209">
        <v>66.0</v>
      </c>
      <c r="B70" s="209"/>
      <c r="C70" s="209"/>
      <c r="D70" s="209"/>
      <c r="E70" s="209" t="s">
        <v>378</v>
      </c>
      <c r="F70" s="211" t="s">
        <v>379</v>
      </c>
      <c r="G70" s="218" t="s">
        <v>380</v>
      </c>
      <c r="H70" s="218" t="s">
        <v>348</v>
      </c>
    </row>
    <row r="71" ht="16.5" customHeight="1">
      <c r="A71" s="210">
        <v>67.0</v>
      </c>
      <c r="B71" s="209"/>
      <c r="C71" s="209"/>
      <c r="D71" s="209" t="s">
        <v>381</v>
      </c>
      <c r="E71" s="209"/>
      <c r="F71" s="211" t="s">
        <v>382</v>
      </c>
      <c r="G71" s="218" t="s">
        <v>383</v>
      </c>
      <c r="H71" s="218" t="s">
        <v>384</v>
      </c>
    </row>
    <row r="72" ht="16.5" customHeight="1">
      <c r="A72" s="209">
        <v>68.0</v>
      </c>
      <c r="B72" s="209"/>
      <c r="C72" s="209" t="s">
        <v>385</v>
      </c>
      <c r="D72" s="209"/>
      <c r="E72" s="209"/>
      <c r="F72" s="211" t="s">
        <v>386</v>
      </c>
      <c r="G72" s="218" t="s">
        <v>387</v>
      </c>
      <c r="H72" s="218" t="s">
        <v>388</v>
      </c>
    </row>
    <row r="73" ht="16.5" customHeight="1">
      <c r="A73" s="209">
        <v>69.0</v>
      </c>
      <c r="B73" s="209"/>
      <c r="C73" s="209"/>
      <c r="D73" s="209"/>
      <c r="E73" s="209"/>
      <c r="F73" s="209"/>
      <c r="G73" s="214"/>
      <c r="H73" s="216"/>
    </row>
    <row r="74" ht="16.5" customHeight="1">
      <c r="A74" s="209">
        <v>70.0</v>
      </c>
      <c r="B74" s="209"/>
      <c r="C74" s="209"/>
      <c r="D74" s="209"/>
      <c r="E74" s="209"/>
      <c r="F74" s="209"/>
      <c r="G74" s="214"/>
      <c r="H74" s="216"/>
    </row>
    <row r="75" ht="16.5" customHeight="1">
      <c r="A75" s="209">
        <v>71.0</v>
      </c>
      <c r="B75" s="209"/>
      <c r="C75" s="209"/>
      <c r="D75" s="209"/>
      <c r="E75" s="209"/>
      <c r="F75" s="209"/>
      <c r="G75" s="214"/>
      <c r="H75" s="216"/>
    </row>
    <row r="76" ht="16.5" customHeight="1">
      <c r="A76" s="210">
        <v>72.0</v>
      </c>
      <c r="B76" s="209"/>
      <c r="C76" s="209"/>
      <c r="D76" s="209"/>
      <c r="E76" s="209"/>
      <c r="F76" s="209"/>
      <c r="G76" s="214"/>
      <c r="H76" s="216"/>
    </row>
    <row r="77" ht="16.5" customHeight="1">
      <c r="A77" s="209">
        <v>73.0</v>
      </c>
      <c r="B77" s="209"/>
      <c r="C77" s="209"/>
      <c r="D77" s="209"/>
      <c r="E77" s="209"/>
      <c r="F77" s="209"/>
      <c r="G77" s="214"/>
      <c r="H77" s="216"/>
    </row>
    <row r="78" ht="16.5" customHeight="1">
      <c r="A78" s="209">
        <v>74.0</v>
      </c>
      <c r="B78" s="209"/>
      <c r="C78" s="209"/>
      <c r="D78" s="209"/>
      <c r="E78" s="209"/>
      <c r="F78" s="209"/>
      <c r="G78" s="214"/>
      <c r="H78" s="216"/>
    </row>
    <row r="79" ht="16.5" customHeight="1">
      <c r="A79" s="209">
        <v>75.0</v>
      </c>
      <c r="B79" s="209"/>
      <c r="C79" s="209"/>
      <c r="D79" s="209"/>
      <c r="E79" s="209"/>
      <c r="F79" s="209"/>
      <c r="G79" s="214"/>
      <c r="H79" s="216"/>
    </row>
    <row r="80" ht="16.5" customHeight="1">
      <c r="A80" s="209">
        <v>76.0</v>
      </c>
      <c r="B80" s="209"/>
      <c r="C80" s="209"/>
      <c r="D80" s="209"/>
      <c r="E80" s="209"/>
      <c r="F80" s="209"/>
      <c r="G80" s="214"/>
      <c r="H80" s="216"/>
    </row>
    <row r="81" ht="16.5" customHeight="1">
      <c r="A81" s="210">
        <v>77.0</v>
      </c>
      <c r="B81" s="209"/>
      <c r="C81" s="209"/>
      <c r="D81" s="209"/>
      <c r="E81" s="209"/>
      <c r="F81" s="209"/>
      <c r="G81" s="214"/>
      <c r="H81" s="216"/>
    </row>
    <row r="82" ht="16.5" customHeight="1">
      <c r="A82" s="209">
        <v>78.0</v>
      </c>
      <c r="B82" s="209"/>
      <c r="C82" s="209"/>
      <c r="D82" s="209"/>
      <c r="E82" s="209"/>
      <c r="F82" s="209"/>
      <c r="G82" s="214"/>
      <c r="H82" s="216"/>
    </row>
  </sheetData>
  <autoFilter ref="$B$4:$H$4"/>
  <mergeCells count="3">
    <mergeCell ref="A1:H1"/>
    <mergeCell ref="A3:A4"/>
    <mergeCell ref="B3:E3"/>
  </mergeCells>
  <printOptions/>
  <pageMargins bottom="0.75" footer="0.0" header="0.0" left="0.25" right="0.25" top="0.75"/>
  <pageSetup paperSize="8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4.0"/>
    <col customWidth="1" min="2" max="2" width="12.71"/>
    <col customWidth="1" min="3" max="3" width="16.57"/>
    <col customWidth="1" min="4" max="4" width="17.29"/>
    <col customWidth="1" min="5" max="5" width="16.57"/>
    <col customWidth="1" min="6" max="6" width="36.14"/>
    <col customWidth="1" min="7" max="7" width="86.0"/>
    <col customWidth="1" min="8" max="8" width="85.29"/>
  </cols>
  <sheetData>
    <row r="1" ht="30.0" customHeight="1">
      <c r="A1" s="196" t="s">
        <v>48</v>
      </c>
    </row>
    <row r="2" ht="16.5" customHeight="1">
      <c r="B2" s="229"/>
      <c r="C2" s="229"/>
      <c r="D2" s="229"/>
      <c r="E2" s="229"/>
      <c r="F2" s="197"/>
      <c r="G2" s="198"/>
      <c r="H2" s="197"/>
    </row>
    <row r="3" ht="16.5" customHeight="1">
      <c r="A3" s="199" t="s">
        <v>49</v>
      </c>
      <c r="B3" s="200" t="s">
        <v>50</v>
      </c>
      <c r="C3" s="201"/>
      <c r="D3" s="201"/>
      <c r="E3" s="202"/>
      <c r="F3" s="203"/>
      <c r="G3" s="204"/>
      <c r="H3" s="203"/>
    </row>
    <row r="4" ht="16.5" customHeight="1">
      <c r="A4" s="40"/>
      <c r="B4" s="205" t="s">
        <v>51</v>
      </c>
      <c r="C4" s="205" t="s">
        <v>52</v>
      </c>
      <c r="D4" s="205" t="s">
        <v>53</v>
      </c>
      <c r="E4" s="205" t="s">
        <v>389</v>
      </c>
      <c r="F4" s="206" t="s">
        <v>55</v>
      </c>
      <c r="G4" s="222" t="s">
        <v>56</v>
      </c>
      <c r="H4" s="223" t="s">
        <v>57</v>
      </c>
    </row>
    <row r="5">
      <c r="A5" s="209">
        <v>1.0</v>
      </c>
      <c r="B5" s="230" t="s">
        <v>58</v>
      </c>
      <c r="C5" s="230" t="s">
        <v>59</v>
      </c>
      <c r="D5" s="230"/>
      <c r="E5" s="230"/>
      <c r="F5" s="224" t="s">
        <v>59</v>
      </c>
      <c r="G5" s="225" t="s">
        <v>390</v>
      </c>
      <c r="H5" s="226" t="s">
        <v>391</v>
      </c>
    </row>
    <row r="6">
      <c r="A6" s="210">
        <v>2.0</v>
      </c>
      <c r="B6" s="230" t="s">
        <v>75</v>
      </c>
      <c r="C6" s="230" t="s">
        <v>392</v>
      </c>
      <c r="D6" s="230" t="s">
        <v>393</v>
      </c>
      <c r="E6" s="230"/>
      <c r="F6" s="224" t="s">
        <v>394</v>
      </c>
      <c r="G6" s="225" t="s">
        <v>395</v>
      </c>
      <c r="H6" s="226" t="s">
        <v>396</v>
      </c>
    </row>
    <row r="7">
      <c r="A7" s="209">
        <v>3.0</v>
      </c>
      <c r="B7" s="217"/>
      <c r="C7" s="217"/>
      <c r="D7" s="217"/>
      <c r="E7" s="230" t="s">
        <v>124</v>
      </c>
      <c r="F7" s="227" t="s">
        <v>397</v>
      </c>
      <c r="G7" s="218" t="s">
        <v>398</v>
      </c>
      <c r="H7" s="228" t="s">
        <v>399</v>
      </c>
    </row>
    <row r="8">
      <c r="A8" s="209">
        <v>4.0</v>
      </c>
      <c r="B8" s="217"/>
      <c r="C8" s="217"/>
      <c r="D8" s="217"/>
      <c r="E8" s="217" t="s">
        <v>370</v>
      </c>
      <c r="F8" s="211" t="s">
        <v>400</v>
      </c>
      <c r="G8" s="218" t="s">
        <v>401</v>
      </c>
      <c r="H8" s="218" t="s">
        <v>402</v>
      </c>
    </row>
    <row r="9">
      <c r="A9" s="209">
        <v>5.0</v>
      </c>
      <c r="B9" s="217"/>
      <c r="C9" s="217"/>
      <c r="D9" s="217"/>
      <c r="E9" s="217" t="s">
        <v>403</v>
      </c>
      <c r="F9" s="211" t="s">
        <v>404</v>
      </c>
      <c r="G9" s="218" t="s">
        <v>405</v>
      </c>
      <c r="H9" s="220" t="s">
        <v>406</v>
      </c>
    </row>
    <row r="10">
      <c r="A10" s="209">
        <v>6.0</v>
      </c>
      <c r="B10" s="217"/>
      <c r="C10" s="217"/>
      <c r="D10" s="217" t="s">
        <v>407</v>
      </c>
      <c r="E10" s="217"/>
      <c r="F10" s="231" t="s">
        <v>408</v>
      </c>
      <c r="G10" s="218" t="s">
        <v>409</v>
      </c>
      <c r="H10" s="220" t="s">
        <v>410</v>
      </c>
    </row>
    <row r="11">
      <c r="A11" s="210">
        <v>7.0</v>
      </c>
      <c r="B11" s="217"/>
      <c r="C11" s="217"/>
      <c r="D11" s="217" t="s">
        <v>411</v>
      </c>
      <c r="E11" s="217"/>
      <c r="F11" s="231" t="s">
        <v>412</v>
      </c>
      <c r="G11" s="218" t="s">
        <v>413</v>
      </c>
      <c r="H11" s="220" t="s">
        <v>414</v>
      </c>
    </row>
    <row r="12">
      <c r="A12" s="209">
        <v>8.0</v>
      </c>
      <c r="B12" s="217"/>
      <c r="C12" s="217"/>
      <c r="D12" s="217" t="s">
        <v>415</v>
      </c>
      <c r="E12" s="217"/>
      <c r="F12" s="231" t="s">
        <v>416</v>
      </c>
      <c r="G12" s="218" t="s">
        <v>417</v>
      </c>
      <c r="H12" s="220" t="s">
        <v>414</v>
      </c>
    </row>
    <row r="13">
      <c r="A13" s="209">
        <v>9.0</v>
      </c>
      <c r="B13" s="217"/>
      <c r="C13" s="217" t="s">
        <v>418</v>
      </c>
      <c r="D13" s="217" t="s">
        <v>393</v>
      </c>
      <c r="E13" s="217"/>
      <c r="F13" s="209"/>
      <c r="G13" s="218" t="s">
        <v>419</v>
      </c>
      <c r="H13" s="220" t="s">
        <v>420</v>
      </c>
    </row>
    <row r="14">
      <c r="A14" s="209">
        <v>10.0</v>
      </c>
      <c r="B14" s="217"/>
      <c r="C14" s="217"/>
      <c r="D14" s="217"/>
      <c r="E14" s="217" t="s">
        <v>124</v>
      </c>
      <c r="F14" s="209"/>
      <c r="G14" s="218" t="s">
        <v>421</v>
      </c>
      <c r="H14" s="220" t="s">
        <v>422</v>
      </c>
    </row>
    <row r="15">
      <c r="A15" s="209">
        <v>11.0</v>
      </c>
      <c r="B15" s="217"/>
      <c r="C15" s="217"/>
      <c r="D15" s="217"/>
      <c r="E15" s="217" t="s">
        <v>423</v>
      </c>
      <c r="F15" s="209"/>
      <c r="G15" s="218" t="s">
        <v>424</v>
      </c>
      <c r="H15" s="218" t="s">
        <v>425</v>
      </c>
    </row>
    <row r="16">
      <c r="A16" s="210">
        <v>12.0</v>
      </c>
      <c r="B16" s="217"/>
      <c r="C16" s="217"/>
      <c r="D16" s="217"/>
      <c r="E16" s="217" t="s">
        <v>426</v>
      </c>
      <c r="F16" s="209"/>
      <c r="G16" s="218" t="s">
        <v>427</v>
      </c>
      <c r="H16" s="220" t="s">
        <v>425</v>
      </c>
    </row>
    <row r="17">
      <c r="A17" s="209">
        <v>13.0</v>
      </c>
      <c r="B17" s="217"/>
      <c r="C17" s="217"/>
      <c r="D17" s="217" t="s">
        <v>423</v>
      </c>
      <c r="E17" s="217"/>
      <c r="F17" s="209"/>
      <c r="G17" s="218" t="s">
        <v>428</v>
      </c>
      <c r="H17" s="220" t="s">
        <v>414</v>
      </c>
    </row>
    <row r="18">
      <c r="A18" s="209">
        <v>14.0</v>
      </c>
      <c r="B18" s="217"/>
      <c r="C18" s="217"/>
      <c r="D18" s="217" t="s">
        <v>426</v>
      </c>
      <c r="E18" s="217"/>
      <c r="F18" s="209"/>
      <c r="G18" s="218" t="s">
        <v>429</v>
      </c>
      <c r="H18" s="220" t="s">
        <v>414</v>
      </c>
    </row>
    <row r="19">
      <c r="A19" s="209">
        <v>15.0</v>
      </c>
      <c r="B19" s="217"/>
      <c r="C19" s="217" t="s">
        <v>430</v>
      </c>
      <c r="D19" s="217" t="s">
        <v>431</v>
      </c>
      <c r="E19" s="217" t="s">
        <v>432</v>
      </c>
      <c r="F19" s="209"/>
      <c r="G19" s="218" t="s">
        <v>433</v>
      </c>
      <c r="H19" s="220" t="s">
        <v>434</v>
      </c>
    </row>
    <row r="20">
      <c r="A20" s="209">
        <v>16.0</v>
      </c>
      <c r="B20" s="217"/>
      <c r="C20" s="217"/>
      <c r="D20" s="217"/>
      <c r="E20" s="217" t="s">
        <v>124</v>
      </c>
      <c r="F20" s="209"/>
      <c r="G20" s="218" t="s">
        <v>435</v>
      </c>
      <c r="H20" s="220" t="s">
        <v>436</v>
      </c>
    </row>
    <row r="21">
      <c r="A21" s="210">
        <v>17.0</v>
      </c>
      <c r="B21" s="217"/>
      <c r="C21" s="217"/>
      <c r="D21" s="217"/>
      <c r="E21" s="217" t="s">
        <v>128</v>
      </c>
      <c r="F21" s="209"/>
      <c r="G21" s="218" t="s">
        <v>437</v>
      </c>
      <c r="H21" s="220" t="s">
        <v>438</v>
      </c>
    </row>
    <row r="22">
      <c r="A22" s="209">
        <v>18.0</v>
      </c>
      <c r="B22" s="217"/>
      <c r="C22" s="217"/>
      <c r="D22" s="217"/>
      <c r="E22" s="217" t="s">
        <v>130</v>
      </c>
      <c r="F22" s="209"/>
      <c r="G22" s="218" t="s">
        <v>439</v>
      </c>
      <c r="H22" s="220" t="s">
        <v>440</v>
      </c>
    </row>
    <row r="23">
      <c r="A23" s="209">
        <v>19.0</v>
      </c>
      <c r="B23" s="217"/>
      <c r="C23" s="217" t="s">
        <v>441</v>
      </c>
      <c r="D23" s="217"/>
      <c r="E23" s="217"/>
      <c r="F23" s="209"/>
      <c r="G23" s="218" t="s">
        <v>442</v>
      </c>
      <c r="H23" s="218" t="s">
        <v>443</v>
      </c>
    </row>
    <row r="24">
      <c r="A24" s="209">
        <v>20.0</v>
      </c>
      <c r="B24" s="217"/>
      <c r="C24" s="217"/>
      <c r="D24" s="217"/>
      <c r="E24" s="217" t="s">
        <v>77</v>
      </c>
      <c r="F24" s="209"/>
      <c r="G24" s="218" t="s">
        <v>444</v>
      </c>
      <c r="H24" s="218" t="s">
        <v>445</v>
      </c>
    </row>
    <row r="25">
      <c r="A25" s="209">
        <v>21.0</v>
      </c>
      <c r="B25" s="217"/>
      <c r="C25" s="217"/>
      <c r="D25" s="217"/>
      <c r="E25" s="217" t="s">
        <v>446</v>
      </c>
      <c r="F25" s="209"/>
      <c r="G25" s="218" t="s">
        <v>447</v>
      </c>
      <c r="H25" s="218" t="s">
        <v>448</v>
      </c>
    </row>
    <row r="26">
      <c r="A26" s="210">
        <v>22.0</v>
      </c>
      <c r="B26" s="217"/>
      <c r="C26" s="217"/>
      <c r="D26" s="217"/>
      <c r="E26" s="217" t="s">
        <v>449</v>
      </c>
      <c r="F26" s="209"/>
      <c r="G26" s="218" t="s">
        <v>450</v>
      </c>
      <c r="H26" s="218" t="s">
        <v>451</v>
      </c>
    </row>
    <row r="27">
      <c r="A27" s="209">
        <v>23.0</v>
      </c>
      <c r="B27" s="217"/>
      <c r="C27" s="217"/>
      <c r="D27" s="217"/>
      <c r="E27" s="217" t="s">
        <v>441</v>
      </c>
      <c r="F27" s="209"/>
      <c r="G27" s="218" t="s">
        <v>452</v>
      </c>
      <c r="H27" s="218" t="s">
        <v>453</v>
      </c>
    </row>
    <row r="28">
      <c r="A28" s="209">
        <v>24.0</v>
      </c>
      <c r="B28" s="217"/>
      <c r="C28" s="217" t="s">
        <v>454</v>
      </c>
      <c r="D28" s="217" t="s">
        <v>455</v>
      </c>
      <c r="E28" s="217" t="s">
        <v>456</v>
      </c>
      <c r="F28" s="209"/>
      <c r="G28" s="218" t="s">
        <v>457</v>
      </c>
      <c r="H28" s="218" t="s">
        <v>458</v>
      </c>
    </row>
    <row r="29">
      <c r="A29" s="209">
        <v>25.0</v>
      </c>
      <c r="B29" s="217"/>
      <c r="C29" s="217"/>
      <c r="D29" s="217"/>
      <c r="E29" s="217" t="s">
        <v>124</v>
      </c>
      <c r="F29" s="209"/>
      <c r="G29" s="218" t="s">
        <v>459</v>
      </c>
      <c r="H29" s="218" t="s">
        <v>460</v>
      </c>
    </row>
    <row r="30">
      <c r="A30" s="209">
        <v>26.0</v>
      </c>
      <c r="B30" s="217"/>
      <c r="C30" s="217"/>
      <c r="D30" s="217"/>
      <c r="E30" s="217" t="s">
        <v>128</v>
      </c>
      <c r="F30" s="209"/>
      <c r="G30" s="218" t="s">
        <v>461</v>
      </c>
      <c r="H30" s="218" t="s">
        <v>462</v>
      </c>
    </row>
    <row r="31">
      <c r="A31" s="210">
        <v>27.0</v>
      </c>
      <c r="B31" s="217"/>
      <c r="C31" s="217"/>
      <c r="D31" s="217"/>
      <c r="E31" s="217" t="s">
        <v>130</v>
      </c>
      <c r="F31" s="209"/>
      <c r="G31" s="218" t="s">
        <v>463</v>
      </c>
      <c r="H31" s="218" t="s">
        <v>464</v>
      </c>
    </row>
    <row r="32">
      <c r="A32" s="209">
        <v>28.0</v>
      </c>
      <c r="B32" s="217"/>
      <c r="C32" s="217"/>
      <c r="D32" s="217" t="s">
        <v>465</v>
      </c>
      <c r="E32" s="217" t="s">
        <v>466</v>
      </c>
      <c r="F32" s="209"/>
      <c r="G32" s="218" t="s">
        <v>467</v>
      </c>
      <c r="H32" s="218" t="s">
        <v>468</v>
      </c>
    </row>
    <row r="33">
      <c r="A33" s="209">
        <v>29.0</v>
      </c>
      <c r="B33" s="217"/>
      <c r="C33" s="217"/>
      <c r="D33" s="217"/>
      <c r="E33" s="217"/>
      <c r="F33" s="209"/>
      <c r="G33" s="214"/>
      <c r="H33" s="216"/>
    </row>
    <row r="34">
      <c r="A34" s="209">
        <v>30.0</v>
      </c>
      <c r="B34" s="217"/>
      <c r="C34" s="217"/>
      <c r="D34" s="217"/>
      <c r="E34" s="217"/>
      <c r="F34" s="209"/>
      <c r="G34" s="214"/>
      <c r="H34" s="216"/>
    </row>
    <row r="35">
      <c r="A35" s="209">
        <v>31.0</v>
      </c>
      <c r="B35" s="217"/>
      <c r="C35" s="217"/>
      <c r="D35" s="217"/>
      <c r="E35" s="217"/>
      <c r="F35" s="209"/>
      <c r="G35" s="214"/>
      <c r="H35" s="216"/>
    </row>
    <row r="36">
      <c r="A36" s="210">
        <v>32.0</v>
      </c>
      <c r="B36" s="217"/>
      <c r="C36" s="217"/>
      <c r="D36" s="217"/>
      <c r="E36" s="217"/>
      <c r="F36" s="209"/>
      <c r="G36" s="214"/>
      <c r="H36" s="216"/>
    </row>
    <row r="37">
      <c r="A37" s="209">
        <v>33.0</v>
      </c>
      <c r="B37" s="217"/>
      <c r="C37" s="217"/>
      <c r="D37" s="217"/>
      <c r="E37" s="217"/>
      <c r="F37" s="209"/>
      <c r="G37" s="214"/>
      <c r="H37" s="216"/>
    </row>
    <row r="38">
      <c r="A38" s="209">
        <v>34.0</v>
      </c>
      <c r="B38" s="217"/>
      <c r="C38" s="217"/>
      <c r="D38" s="217"/>
      <c r="E38" s="217"/>
      <c r="F38" s="209"/>
      <c r="G38" s="214"/>
      <c r="H38" s="216"/>
    </row>
    <row r="39">
      <c r="A39" s="209">
        <v>35.0</v>
      </c>
      <c r="B39" s="217"/>
      <c r="C39" s="217"/>
      <c r="D39" s="217"/>
      <c r="E39" s="217"/>
      <c r="F39" s="209"/>
      <c r="G39" s="214"/>
      <c r="H39" s="216"/>
    </row>
    <row r="40">
      <c r="A40" s="209">
        <v>36.0</v>
      </c>
      <c r="B40" s="217"/>
      <c r="C40" s="217"/>
      <c r="D40" s="217"/>
      <c r="E40" s="217"/>
      <c r="F40" s="209"/>
      <c r="G40" s="214"/>
      <c r="H40" s="216"/>
    </row>
    <row r="41">
      <c r="A41" s="210">
        <v>37.0</v>
      </c>
      <c r="B41" s="217"/>
      <c r="C41" s="217"/>
      <c r="D41" s="217"/>
      <c r="E41" s="217"/>
      <c r="F41" s="209"/>
      <c r="G41" s="214"/>
      <c r="H41" s="216"/>
    </row>
    <row r="42">
      <c r="A42" s="209">
        <v>38.0</v>
      </c>
      <c r="B42" s="217"/>
      <c r="C42" s="217"/>
      <c r="D42" s="217"/>
      <c r="E42" s="217"/>
      <c r="F42" s="209"/>
      <c r="G42" s="214"/>
      <c r="H42" s="216"/>
    </row>
    <row r="43">
      <c r="A43" s="209">
        <v>39.0</v>
      </c>
      <c r="B43" s="217"/>
      <c r="C43" s="217"/>
      <c r="D43" s="217"/>
      <c r="E43" s="217"/>
      <c r="F43" s="209"/>
      <c r="G43" s="214"/>
      <c r="H43" s="216"/>
    </row>
    <row r="44">
      <c r="A44" s="209">
        <v>40.0</v>
      </c>
      <c r="B44" s="217"/>
      <c r="C44" s="217"/>
      <c r="D44" s="217"/>
      <c r="E44" s="217"/>
      <c r="F44" s="209"/>
      <c r="G44" s="214"/>
      <c r="H44" s="216"/>
    </row>
    <row r="45">
      <c r="A45" s="209">
        <v>41.0</v>
      </c>
      <c r="B45" s="217"/>
      <c r="C45" s="217"/>
      <c r="D45" s="217"/>
      <c r="E45" s="217"/>
      <c r="F45" s="209"/>
      <c r="G45" s="214"/>
      <c r="H45" s="216"/>
    </row>
    <row r="46">
      <c r="A46" s="210">
        <v>42.0</v>
      </c>
      <c r="B46" s="217"/>
      <c r="C46" s="217"/>
      <c r="D46" s="217"/>
      <c r="E46" s="217"/>
      <c r="F46" s="209"/>
      <c r="G46" s="214"/>
      <c r="H46" s="216"/>
    </row>
    <row r="47">
      <c r="A47" s="209">
        <v>43.0</v>
      </c>
      <c r="B47" s="217"/>
      <c r="C47" s="217"/>
      <c r="D47" s="217"/>
      <c r="E47" s="217"/>
      <c r="F47" s="209"/>
      <c r="G47" s="214"/>
      <c r="H47" s="216"/>
    </row>
    <row r="48">
      <c r="A48" s="209">
        <v>44.0</v>
      </c>
      <c r="B48" s="217"/>
      <c r="C48" s="217"/>
      <c r="D48" s="217"/>
      <c r="E48" s="217"/>
      <c r="F48" s="209"/>
      <c r="G48" s="214"/>
      <c r="H48" s="216"/>
    </row>
    <row r="49">
      <c r="A49" s="209">
        <v>45.0</v>
      </c>
      <c r="B49" s="217"/>
      <c r="C49" s="217"/>
      <c r="D49" s="217"/>
      <c r="E49" s="217"/>
      <c r="F49" s="209"/>
      <c r="G49" s="214"/>
      <c r="H49" s="216"/>
    </row>
    <row r="50">
      <c r="A50" s="209">
        <v>46.0</v>
      </c>
      <c r="B50" s="217"/>
      <c r="C50" s="217"/>
      <c r="D50" s="217"/>
      <c r="E50" s="217"/>
      <c r="F50" s="209"/>
      <c r="G50" s="214"/>
      <c r="H50" s="216"/>
    </row>
    <row r="51">
      <c r="A51" s="210">
        <v>47.0</v>
      </c>
      <c r="B51" s="217"/>
      <c r="C51" s="217"/>
      <c r="D51" s="217"/>
      <c r="E51" s="217"/>
      <c r="F51" s="209"/>
      <c r="G51" s="214"/>
      <c r="H51" s="216"/>
    </row>
    <row r="52">
      <c r="A52" s="209">
        <v>48.0</v>
      </c>
      <c r="B52" s="217"/>
      <c r="C52" s="217"/>
      <c r="D52" s="217"/>
      <c r="E52" s="217"/>
      <c r="F52" s="209"/>
      <c r="G52" s="214"/>
      <c r="H52" s="216"/>
    </row>
    <row r="53">
      <c r="A53" s="209">
        <v>49.0</v>
      </c>
      <c r="B53" s="217"/>
      <c r="C53" s="217"/>
      <c r="D53" s="217"/>
      <c r="E53" s="217"/>
      <c r="F53" s="209"/>
      <c r="G53" s="214"/>
      <c r="H53" s="216"/>
    </row>
    <row r="54">
      <c r="A54" s="209">
        <v>50.0</v>
      </c>
      <c r="B54" s="217"/>
      <c r="C54" s="217"/>
      <c r="D54" s="217"/>
      <c r="E54" s="217"/>
      <c r="F54" s="209"/>
      <c r="G54" s="214"/>
      <c r="H54" s="216"/>
    </row>
    <row r="55">
      <c r="A55" s="209">
        <v>51.0</v>
      </c>
      <c r="B55" s="217"/>
      <c r="C55" s="217"/>
      <c r="D55" s="217"/>
      <c r="E55" s="217"/>
      <c r="F55" s="209"/>
      <c r="G55" s="214"/>
      <c r="H55" s="216"/>
    </row>
    <row r="56">
      <c r="A56" s="210">
        <v>52.0</v>
      </c>
      <c r="B56" s="217"/>
      <c r="C56" s="217"/>
      <c r="D56" s="217"/>
      <c r="E56" s="217"/>
      <c r="F56" s="209"/>
      <c r="G56" s="214"/>
      <c r="H56" s="216"/>
    </row>
    <row r="57">
      <c r="A57" s="209">
        <v>53.0</v>
      </c>
      <c r="B57" s="217"/>
      <c r="C57" s="217"/>
      <c r="D57" s="217"/>
      <c r="E57" s="217"/>
      <c r="F57" s="209"/>
      <c r="G57" s="214"/>
      <c r="H57" s="216"/>
    </row>
    <row r="58">
      <c r="A58" s="209">
        <v>54.0</v>
      </c>
      <c r="B58" s="217"/>
      <c r="C58" s="217"/>
      <c r="D58" s="217"/>
      <c r="E58" s="217"/>
      <c r="F58" s="209"/>
      <c r="G58" s="214"/>
      <c r="H58" s="215"/>
    </row>
    <row r="59">
      <c r="A59" s="209">
        <v>55.0</v>
      </c>
      <c r="B59" s="217"/>
      <c r="C59" s="217"/>
      <c r="D59" s="217"/>
      <c r="E59" s="217"/>
      <c r="F59" s="209"/>
      <c r="G59" s="214"/>
      <c r="H59" s="216"/>
    </row>
    <row r="60">
      <c r="A60" s="209">
        <v>56.0</v>
      </c>
      <c r="B60" s="217"/>
      <c r="C60" s="217"/>
      <c r="D60" s="217"/>
      <c r="E60" s="217"/>
      <c r="F60" s="209"/>
      <c r="G60" s="214"/>
      <c r="H60" s="216"/>
    </row>
  </sheetData>
  <autoFilter ref="$B$4:$H$4"/>
  <mergeCells count="3">
    <mergeCell ref="A1:H1"/>
    <mergeCell ref="A3:A4"/>
    <mergeCell ref="B3:E3"/>
  </mergeCells>
  <printOptions/>
  <pageMargins bottom="0.75" footer="0.0" header="0.0" left="0.25" right="0.25" top="0.75"/>
  <pageSetup paperSize="8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2.14"/>
    <col customWidth="1" min="3" max="3" width="19.43"/>
    <col customWidth="1" min="4" max="4" width="21.57"/>
    <col customWidth="1" min="5" max="5" width="24.57"/>
    <col customWidth="1" min="6" max="6" width="44.0"/>
    <col customWidth="1" min="7" max="7" width="56.43"/>
    <col customWidth="1" min="8" max="26" width="8.86"/>
  </cols>
  <sheetData>
    <row r="1" ht="16.5" customHeight="1">
      <c r="A1" s="232" t="s">
        <v>469</v>
      </c>
      <c r="B1" s="232"/>
      <c r="C1" s="232"/>
      <c r="D1" s="232"/>
      <c r="E1" s="232"/>
      <c r="F1" s="232"/>
      <c r="G1" s="232"/>
    </row>
    <row r="2" ht="16.5" customHeight="1">
      <c r="A2" s="233" t="s">
        <v>470</v>
      </c>
      <c r="B2" s="234" t="s">
        <v>471</v>
      </c>
      <c r="C2" s="235" t="s">
        <v>51</v>
      </c>
      <c r="D2" s="235" t="s">
        <v>52</v>
      </c>
      <c r="E2" s="235" t="s">
        <v>53</v>
      </c>
      <c r="F2" s="236" t="s">
        <v>55</v>
      </c>
      <c r="G2" s="236" t="s">
        <v>57</v>
      </c>
    </row>
    <row r="3" ht="16.5" customHeight="1">
      <c r="A3" s="237" t="s">
        <v>472</v>
      </c>
      <c r="B3" s="238" t="s">
        <v>473</v>
      </c>
      <c r="C3" s="239" t="s">
        <v>474</v>
      </c>
      <c r="D3" s="240" t="s">
        <v>475</v>
      </c>
      <c r="E3" s="240" t="s">
        <v>476</v>
      </c>
      <c r="F3" s="241" t="s">
        <v>477</v>
      </c>
      <c r="G3" s="240" t="s">
        <v>478</v>
      </c>
    </row>
    <row r="4" ht="16.5" customHeight="1">
      <c r="A4" s="242"/>
      <c r="B4" s="242"/>
      <c r="C4" s="242"/>
      <c r="D4" s="240"/>
      <c r="E4" s="240" t="s">
        <v>479</v>
      </c>
      <c r="F4" s="241" t="s">
        <v>480</v>
      </c>
      <c r="G4" s="240" t="s">
        <v>481</v>
      </c>
    </row>
    <row r="5" ht="16.5" customHeight="1">
      <c r="A5" s="242"/>
      <c r="B5" s="242"/>
      <c r="C5" s="242"/>
      <c r="D5" s="240"/>
      <c r="E5" s="240"/>
      <c r="F5" s="240"/>
      <c r="G5" s="240"/>
    </row>
    <row r="6" ht="16.5" customHeight="1">
      <c r="A6" s="242"/>
      <c r="B6" s="242"/>
      <c r="C6" s="242"/>
      <c r="D6" s="240" t="s">
        <v>482</v>
      </c>
      <c r="E6" s="240" t="s">
        <v>483</v>
      </c>
      <c r="F6" s="241" t="s">
        <v>484</v>
      </c>
      <c r="G6" s="241" t="s">
        <v>485</v>
      </c>
    </row>
    <row r="7" ht="16.5" customHeight="1">
      <c r="A7" s="242"/>
      <c r="B7" s="242"/>
      <c r="C7" s="242"/>
      <c r="D7" s="240"/>
      <c r="E7" s="240" t="s">
        <v>486</v>
      </c>
      <c r="F7" s="241" t="s">
        <v>484</v>
      </c>
      <c r="G7" s="240" t="s">
        <v>487</v>
      </c>
    </row>
    <row r="8" ht="16.5" customHeight="1">
      <c r="A8" s="242"/>
      <c r="B8" s="242"/>
      <c r="C8" s="242"/>
      <c r="D8" s="240" t="s">
        <v>488</v>
      </c>
      <c r="E8" s="243" t="s">
        <v>489</v>
      </c>
      <c r="F8" s="244"/>
      <c r="G8" s="245" t="s">
        <v>490</v>
      </c>
    </row>
    <row r="9" ht="16.5" customHeight="1">
      <c r="A9" s="242"/>
      <c r="B9" s="242"/>
      <c r="C9" s="242"/>
      <c r="D9" s="240" t="s">
        <v>491</v>
      </c>
      <c r="E9" s="246"/>
      <c r="F9" s="247"/>
      <c r="G9" s="40"/>
    </row>
    <row r="10" ht="16.5" customHeight="1">
      <c r="A10" s="242"/>
      <c r="B10" s="242"/>
      <c r="C10" s="242"/>
      <c r="D10" s="240" t="s">
        <v>492</v>
      </c>
      <c r="E10" s="240" t="s">
        <v>493</v>
      </c>
      <c r="F10" s="241" t="s">
        <v>494</v>
      </c>
      <c r="G10" s="241" t="s">
        <v>495</v>
      </c>
    </row>
    <row r="11" ht="16.5" customHeight="1">
      <c r="A11" s="242"/>
      <c r="B11" s="242"/>
      <c r="C11" s="242"/>
      <c r="D11" s="240" t="s">
        <v>259</v>
      </c>
      <c r="E11" s="240" t="s">
        <v>496</v>
      </c>
      <c r="F11" s="241" t="s">
        <v>494</v>
      </c>
      <c r="G11" s="240" t="s">
        <v>497</v>
      </c>
    </row>
    <row r="12" ht="16.5" customHeight="1">
      <c r="A12" s="242"/>
      <c r="B12" s="242"/>
      <c r="C12" s="40"/>
      <c r="D12" s="240" t="s">
        <v>498</v>
      </c>
      <c r="E12" s="240" t="s">
        <v>499</v>
      </c>
      <c r="F12" s="241" t="s">
        <v>494</v>
      </c>
      <c r="G12" s="240" t="s">
        <v>500</v>
      </c>
    </row>
    <row r="13" ht="16.5" customHeight="1">
      <c r="A13" s="242"/>
      <c r="B13" s="242"/>
      <c r="C13" s="239" t="s">
        <v>418</v>
      </c>
      <c r="D13" s="240" t="s">
        <v>501</v>
      </c>
      <c r="E13" s="240" t="s">
        <v>502</v>
      </c>
      <c r="F13" s="240"/>
      <c r="G13" s="240"/>
    </row>
    <row r="14" ht="16.5" customHeight="1">
      <c r="A14" s="242"/>
      <c r="B14" s="242"/>
      <c r="C14" s="40"/>
      <c r="D14" s="240" t="s">
        <v>418</v>
      </c>
      <c r="E14" s="248" t="s">
        <v>503</v>
      </c>
      <c r="F14" s="33"/>
      <c r="G14" s="31"/>
    </row>
    <row r="15" ht="16.5" customHeight="1">
      <c r="A15" s="242"/>
      <c r="B15" s="242"/>
      <c r="C15" s="239" t="s">
        <v>504</v>
      </c>
      <c r="D15" s="240" t="s">
        <v>505</v>
      </c>
      <c r="E15" s="240" t="s">
        <v>506</v>
      </c>
      <c r="F15" s="240"/>
      <c r="G15" s="241" t="s">
        <v>507</v>
      </c>
    </row>
    <row r="16" ht="16.5" customHeight="1">
      <c r="A16" s="242"/>
      <c r="B16" s="242"/>
      <c r="C16" s="242"/>
      <c r="D16" s="240"/>
      <c r="E16" s="240" t="s">
        <v>508</v>
      </c>
      <c r="F16" s="240"/>
      <c r="G16" s="240"/>
    </row>
    <row r="17" ht="16.5" customHeight="1">
      <c r="A17" s="242"/>
      <c r="B17" s="242"/>
      <c r="C17" s="242"/>
      <c r="D17" s="240" t="s">
        <v>509</v>
      </c>
      <c r="E17" s="240" t="s">
        <v>510</v>
      </c>
      <c r="F17" s="240"/>
      <c r="G17" s="240"/>
    </row>
    <row r="18" ht="16.5" customHeight="1">
      <c r="A18" s="242"/>
      <c r="B18" s="242"/>
      <c r="C18" s="242"/>
      <c r="D18" s="240"/>
      <c r="E18" s="240" t="s">
        <v>511</v>
      </c>
      <c r="F18" s="240"/>
      <c r="G18" s="240"/>
    </row>
    <row r="19" ht="16.5" customHeight="1">
      <c r="A19" s="242"/>
      <c r="B19" s="242"/>
      <c r="C19" s="242"/>
      <c r="D19" s="240"/>
      <c r="E19" s="240" t="s">
        <v>512</v>
      </c>
      <c r="F19" s="240"/>
      <c r="G19" s="240"/>
    </row>
    <row r="20" ht="16.5" customHeight="1">
      <c r="A20" s="242"/>
      <c r="B20" s="242"/>
      <c r="C20" s="242"/>
      <c r="D20" s="240" t="s">
        <v>513</v>
      </c>
      <c r="E20" s="240" t="s">
        <v>514</v>
      </c>
      <c r="F20" s="240"/>
      <c r="G20" s="240"/>
    </row>
    <row r="21" ht="16.5" customHeight="1">
      <c r="A21" s="242"/>
      <c r="B21" s="242"/>
      <c r="C21" s="40"/>
      <c r="D21" s="240"/>
      <c r="E21" s="240" t="s">
        <v>515</v>
      </c>
      <c r="F21" s="240"/>
      <c r="G21" s="240"/>
    </row>
    <row r="22" ht="16.5" customHeight="1">
      <c r="A22" s="242"/>
      <c r="B22" s="242"/>
      <c r="C22" s="239" t="s">
        <v>516</v>
      </c>
      <c r="D22" s="240" t="s">
        <v>517</v>
      </c>
      <c r="E22" s="240" t="s">
        <v>518</v>
      </c>
      <c r="F22" s="240"/>
      <c r="G22" s="240" t="s">
        <v>519</v>
      </c>
    </row>
    <row r="23" ht="16.5" customHeight="1">
      <c r="A23" s="242"/>
      <c r="B23" s="242"/>
      <c r="C23" s="242"/>
      <c r="D23" s="240" t="s">
        <v>259</v>
      </c>
      <c r="E23" s="240" t="s">
        <v>520</v>
      </c>
      <c r="F23" s="240"/>
      <c r="G23" s="241" t="s">
        <v>521</v>
      </c>
    </row>
    <row r="24" ht="16.5" customHeight="1">
      <c r="A24" s="242"/>
      <c r="B24" s="242"/>
      <c r="C24" s="242"/>
      <c r="D24" s="240" t="s">
        <v>522</v>
      </c>
      <c r="E24" s="240" t="s">
        <v>523</v>
      </c>
      <c r="F24" s="240"/>
      <c r="G24" s="241" t="s">
        <v>524</v>
      </c>
    </row>
    <row r="25" ht="16.5" customHeight="1">
      <c r="A25" s="242"/>
      <c r="B25" s="242"/>
      <c r="C25" s="242"/>
      <c r="D25" s="240"/>
      <c r="E25" s="240" t="s">
        <v>525</v>
      </c>
      <c r="F25" s="240"/>
      <c r="G25" s="240" t="s">
        <v>526</v>
      </c>
    </row>
    <row r="26" ht="16.5" customHeight="1">
      <c r="A26" s="242"/>
      <c r="B26" s="40"/>
      <c r="C26" s="40"/>
      <c r="D26" s="240"/>
      <c r="E26" s="240"/>
      <c r="F26" s="240"/>
      <c r="G26" s="240"/>
    </row>
    <row r="27" ht="16.5" customHeight="1">
      <c r="A27" s="242"/>
      <c r="B27" s="238" t="s">
        <v>527</v>
      </c>
      <c r="C27" s="240" t="s">
        <v>528</v>
      </c>
      <c r="D27" s="240" t="s">
        <v>529</v>
      </c>
      <c r="E27" s="240" t="s">
        <v>530</v>
      </c>
      <c r="F27" s="240"/>
      <c r="G27" s="241" t="s">
        <v>531</v>
      </c>
    </row>
    <row r="28" ht="16.5" customHeight="1">
      <c r="A28" s="242"/>
      <c r="B28" s="242"/>
      <c r="C28" s="240"/>
      <c r="D28" s="240" t="s">
        <v>532</v>
      </c>
      <c r="E28" s="240" t="s">
        <v>533</v>
      </c>
      <c r="F28" s="240"/>
      <c r="G28" s="241"/>
    </row>
    <row r="29" ht="16.5" customHeight="1">
      <c r="A29" s="242"/>
      <c r="B29" s="242"/>
      <c r="C29" s="240"/>
      <c r="D29" s="240" t="s">
        <v>534</v>
      </c>
      <c r="E29" s="240" t="s">
        <v>535</v>
      </c>
      <c r="F29" s="240"/>
      <c r="G29" s="241"/>
    </row>
    <row r="30" ht="16.5" customHeight="1">
      <c r="A30" s="242"/>
      <c r="B30" s="242"/>
      <c r="C30" s="240"/>
      <c r="D30" s="240" t="s">
        <v>536</v>
      </c>
      <c r="E30" s="240"/>
      <c r="F30" s="240"/>
      <c r="G30" s="241" t="s">
        <v>537</v>
      </c>
    </row>
    <row r="31" ht="16.5" customHeight="1">
      <c r="A31" s="242"/>
      <c r="B31" s="242"/>
      <c r="C31" s="240"/>
      <c r="D31" s="240" t="s">
        <v>538</v>
      </c>
      <c r="E31" s="240" t="s">
        <v>539</v>
      </c>
      <c r="F31" s="240"/>
      <c r="G31" s="240"/>
    </row>
    <row r="32" ht="16.5" customHeight="1">
      <c r="A32" s="242"/>
      <c r="B32" s="242"/>
      <c r="C32" s="240"/>
      <c r="D32" s="240"/>
      <c r="E32" s="240" t="s">
        <v>540</v>
      </c>
      <c r="F32" s="240"/>
      <c r="G32" s="240"/>
    </row>
    <row r="33" ht="16.5" customHeight="1">
      <c r="A33" s="242"/>
      <c r="B33" s="242"/>
      <c r="C33" s="240"/>
      <c r="D33" s="240" t="s">
        <v>541</v>
      </c>
      <c r="E33" s="240" t="s">
        <v>542</v>
      </c>
      <c r="F33" s="240"/>
      <c r="G33" s="240" t="s">
        <v>543</v>
      </c>
    </row>
    <row r="34" ht="16.5" customHeight="1">
      <c r="A34" s="242"/>
      <c r="B34" s="242"/>
      <c r="C34" s="240" t="s">
        <v>504</v>
      </c>
      <c r="D34" s="240" t="s">
        <v>544</v>
      </c>
      <c r="E34" s="240"/>
      <c r="F34" s="240"/>
      <c r="G34" s="240" t="s">
        <v>545</v>
      </c>
    </row>
    <row r="35" ht="16.5" customHeight="1">
      <c r="A35" s="242"/>
      <c r="B35" s="242"/>
      <c r="C35" s="240" t="s">
        <v>546</v>
      </c>
      <c r="D35" s="240" t="s">
        <v>547</v>
      </c>
      <c r="E35" s="240" t="s">
        <v>548</v>
      </c>
      <c r="F35" s="240"/>
      <c r="G35" s="241" t="s">
        <v>549</v>
      </c>
    </row>
    <row r="36" ht="16.5" customHeight="1">
      <c r="A36" s="242"/>
      <c r="B36" s="242"/>
      <c r="C36" s="240" t="s">
        <v>550</v>
      </c>
      <c r="D36" s="240" t="s">
        <v>551</v>
      </c>
      <c r="E36" s="240" t="s">
        <v>552</v>
      </c>
      <c r="F36" s="240"/>
      <c r="G36" s="241" t="s">
        <v>553</v>
      </c>
    </row>
    <row r="37" ht="16.5" customHeight="1">
      <c r="A37" s="242"/>
      <c r="B37" s="242"/>
      <c r="C37" s="240" t="s">
        <v>554</v>
      </c>
      <c r="D37" s="240" t="s">
        <v>555</v>
      </c>
      <c r="E37" s="240" t="s">
        <v>556</v>
      </c>
      <c r="F37" s="240"/>
      <c r="G37" s="241" t="s">
        <v>557</v>
      </c>
    </row>
    <row r="38" ht="16.5" customHeight="1">
      <c r="A38" s="242"/>
      <c r="B38" s="242"/>
      <c r="C38" s="240"/>
      <c r="D38" s="240" t="s">
        <v>558</v>
      </c>
      <c r="E38" s="240" t="s">
        <v>559</v>
      </c>
      <c r="F38" s="240"/>
      <c r="G38" s="240" t="s">
        <v>560</v>
      </c>
    </row>
    <row r="39" ht="16.5" customHeight="1">
      <c r="A39" s="242"/>
      <c r="B39" s="242"/>
      <c r="C39" s="240" t="s">
        <v>561</v>
      </c>
      <c r="D39" s="240" t="s">
        <v>562</v>
      </c>
      <c r="E39" s="240" t="s">
        <v>563</v>
      </c>
      <c r="F39" s="240"/>
      <c r="G39" s="240" t="s">
        <v>564</v>
      </c>
    </row>
    <row r="40" ht="16.5" customHeight="1">
      <c r="A40" s="242"/>
      <c r="B40" s="242"/>
      <c r="C40" s="240" t="s">
        <v>492</v>
      </c>
      <c r="D40" s="249" t="s">
        <v>565</v>
      </c>
      <c r="E40" s="250" t="s">
        <v>566</v>
      </c>
      <c r="F40" s="240"/>
      <c r="G40" s="240"/>
    </row>
    <row r="41" ht="16.5" customHeight="1">
      <c r="A41" s="242"/>
      <c r="B41" s="242"/>
      <c r="C41" s="240"/>
      <c r="D41" s="249" t="s">
        <v>567</v>
      </c>
      <c r="E41" s="250" t="s">
        <v>568</v>
      </c>
      <c r="F41" s="240"/>
      <c r="G41" s="240"/>
    </row>
    <row r="42" ht="16.5" customHeight="1">
      <c r="A42" s="242"/>
      <c r="B42" s="242"/>
      <c r="C42" s="240"/>
      <c r="D42" s="249" t="s">
        <v>569</v>
      </c>
      <c r="E42" s="250" t="s">
        <v>570</v>
      </c>
      <c r="F42" s="240"/>
      <c r="G42" s="240"/>
    </row>
    <row r="43" ht="16.5" customHeight="1">
      <c r="A43" s="242"/>
      <c r="B43" s="242"/>
      <c r="C43" s="240"/>
      <c r="D43" s="249" t="s">
        <v>571</v>
      </c>
      <c r="E43" s="250" t="s">
        <v>572</v>
      </c>
      <c r="F43" s="240"/>
      <c r="G43" s="240"/>
    </row>
    <row r="44" ht="16.5" customHeight="1">
      <c r="A44" s="242"/>
      <c r="B44" s="242"/>
      <c r="C44" s="240"/>
      <c r="D44" s="249" t="s">
        <v>573</v>
      </c>
      <c r="E44" s="250" t="s">
        <v>574</v>
      </c>
      <c r="F44" s="240"/>
      <c r="G44" s="240"/>
    </row>
    <row r="45" ht="16.5" customHeight="1">
      <c r="A45" s="242"/>
      <c r="B45" s="242"/>
      <c r="C45" s="240"/>
      <c r="D45" s="249" t="s">
        <v>575</v>
      </c>
      <c r="E45" s="250" t="s">
        <v>576</v>
      </c>
      <c r="F45" s="240"/>
      <c r="G45" s="240"/>
    </row>
    <row r="46" ht="16.5" customHeight="1">
      <c r="A46" s="242"/>
      <c r="B46" s="242"/>
      <c r="C46" s="240"/>
      <c r="D46" s="249" t="s">
        <v>577</v>
      </c>
      <c r="E46" s="250" t="s">
        <v>578</v>
      </c>
      <c r="F46" s="240"/>
      <c r="G46" s="240"/>
    </row>
    <row r="47" ht="16.5" customHeight="1">
      <c r="A47" s="242"/>
      <c r="B47" s="242"/>
      <c r="C47" s="240"/>
      <c r="D47" s="249" t="s">
        <v>579</v>
      </c>
      <c r="E47" s="250" t="s">
        <v>580</v>
      </c>
      <c r="F47" s="240"/>
      <c r="G47" s="240"/>
    </row>
    <row r="48" ht="16.5" customHeight="1">
      <c r="A48" s="242"/>
      <c r="B48" s="242"/>
      <c r="C48" s="240"/>
      <c r="D48" s="249" t="s">
        <v>581</v>
      </c>
      <c r="E48" s="250" t="s">
        <v>582</v>
      </c>
      <c r="F48" s="240"/>
      <c r="G48" s="240"/>
    </row>
    <row r="49" ht="16.5" customHeight="1">
      <c r="A49" s="242"/>
      <c r="B49" s="242"/>
      <c r="C49" s="240"/>
      <c r="D49" s="249" t="s">
        <v>583</v>
      </c>
      <c r="E49" s="250" t="s">
        <v>584</v>
      </c>
      <c r="F49" s="240"/>
      <c r="G49" s="240"/>
    </row>
    <row r="50" ht="16.5" customHeight="1">
      <c r="A50" s="242"/>
      <c r="B50" s="242"/>
      <c r="C50" s="240"/>
      <c r="D50" s="249" t="s">
        <v>585</v>
      </c>
      <c r="E50" s="250" t="s">
        <v>586</v>
      </c>
      <c r="F50" s="240"/>
      <c r="G50" s="240"/>
    </row>
    <row r="51" ht="16.5" customHeight="1">
      <c r="A51" s="242"/>
      <c r="B51" s="242"/>
      <c r="C51" s="240"/>
      <c r="D51" s="249" t="s">
        <v>587</v>
      </c>
      <c r="E51" s="250" t="s">
        <v>588</v>
      </c>
      <c r="F51" s="240"/>
      <c r="G51" s="240"/>
    </row>
    <row r="52" ht="16.5" customHeight="1">
      <c r="A52" s="242"/>
      <c r="B52" s="242"/>
      <c r="C52" s="240"/>
      <c r="D52" s="249" t="s">
        <v>589</v>
      </c>
      <c r="E52" s="250" t="s">
        <v>589</v>
      </c>
      <c r="F52" s="240"/>
      <c r="G52" s="240"/>
    </row>
    <row r="53" ht="16.5" customHeight="1">
      <c r="A53" s="242"/>
      <c r="B53" s="242"/>
      <c r="C53" s="240"/>
      <c r="D53" s="249" t="s">
        <v>590</v>
      </c>
      <c r="E53" s="250" t="s">
        <v>590</v>
      </c>
      <c r="F53" s="240"/>
      <c r="G53" s="240"/>
    </row>
    <row r="54" ht="16.5" customHeight="1">
      <c r="A54" s="242"/>
      <c r="B54" s="242"/>
      <c r="C54" s="240"/>
      <c r="D54" s="249" t="s">
        <v>591</v>
      </c>
      <c r="E54" s="250" t="s">
        <v>592</v>
      </c>
      <c r="F54" s="240"/>
      <c r="G54" s="240"/>
    </row>
    <row r="55" ht="16.5" customHeight="1">
      <c r="A55" s="242"/>
      <c r="B55" s="242"/>
      <c r="C55" s="240" t="s">
        <v>593</v>
      </c>
      <c r="D55" s="249" t="s">
        <v>594</v>
      </c>
      <c r="E55" s="250" t="s">
        <v>595</v>
      </c>
      <c r="F55" s="240"/>
      <c r="G55" s="240"/>
    </row>
    <row r="56" ht="16.5" customHeight="1">
      <c r="A56" s="242"/>
      <c r="B56" s="242"/>
      <c r="C56" s="240"/>
      <c r="D56" s="251" t="s">
        <v>596</v>
      </c>
      <c r="E56" s="251" t="s">
        <v>597</v>
      </c>
      <c r="F56" s="240"/>
      <c r="G56" s="240"/>
    </row>
    <row r="57" ht="16.5" customHeight="1">
      <c r="A57" s="242"/>
      <c r="B57" s="242"/>
      <c r="C57" s="240"/>
      <c r="D57" s="251" t="s">
        <v>598</v>
      </c>
      <c r="E57" s="251" t="s">
        <v>599</v>
      </c>
      <c r="F57" s="240"/>
      <c r="G57" s="240"/>
    </row>
    <row r="58" ht="16.5" customHeight="1">
      <c r="A58" s="242"/>
      <c r="B58" s="242"/>
      <c r="C58" s="240"/>
      <c r="D58" s="251" t="s">
        <v>600</v>
      </c>
      <c r="E58" s="251" t="s">
        <v>601</v>
      </c>
      <c r="F58" s="240"/>
      <c r="G58" s="240"/>
    </row>
    <row r="59" ht="16.5" customHeight="1">
      <c r="A59" s="40"/>
      <c r="B59" s="40"/>
      <c r="C59" s="240"/>
      <c r="D59" s="249" t="s">
        <v>602</v>
      </c>
      <c r="E59" s="250" t="s">
        <v>603</v>
      </c>
      <c r="F59" s="240"/>
      <c r="G59" s="240"/>
    </row>
    <row r="60" ht="40.5" customHeight="1">
      <c r="A60" s="252" t="s">
        <v>604</v>
      </c>
      <c r="B60" s="237" t="s">
        <v>605</v>
      </c>
      <c r="C60" s="253" t="s">
        <v>606</v>
      </c>
      <c r="D60" s="254" t="s">
        <v>607</v>
      </c>
      <c r="E60" s="33"/>
      <c r="F60" s="31"/>
      <c r="G60" s="255"/>
    </row>
    <row r="61" ht="16.5" customHeight="1">
      <c r="A61" s="242"/>
      <c r="B61" s="242"/>
      <c r="C61" s="237" t="s">
        <v>608</v>
      </c>
      <c r="D61" s="237" t="s">
        <v>75</v>
      </c>
      <c r="E61" s="252" t="s">
        <v>609</v>
      </c>
      <c r="F61" s="250" t="s">
        <v>610</v>
      </c>
      <c r="G61" s="256" t="s">
        <v>611</v>
      </c>
    </row>
    <row r="62" ht="16.5" customHeight="1">
      <c r="A62" s="242"/>
      <c r="B62" s="242"/>
      <c r="C62" s="242"/>
      <c r="D62" s="242"/>
      <c r="E62" s="242"/>
      <c r="F62" s="250" t="s">
        <v>612</v>
      </c>
      <c r="G62" s="257" t="s">
        <v>613</v>
      </c>
    </row>
    <row r="63" ht="16.5" customHeight="1">
      <c r="A63" s="242"/>
      <c r="B63" s="242"/>
      <c r="C63" s="242"/>
      <c r="D63" s="40"/>
      <c r="E63" s="40"/>
      <c r="F63" s="250" t="s">
        <v>614</v>
      </c>
      <c r="G63" s="257" t="s">
        <v>615</v>
      </c>
    </row>
    <row r="64" ht="16.5" customHeight="1">
      <c r="A64" s="242"/>
      <c r="B64" s="242"/>
      <c r="C64" s="242"/>
      <c r="D64" s="237" t="s">
        <v>616</v>
      </c>
      <c r="E64" s="252" t="s">
        <v>617</v>
      </c>
      <c r="F64" s="250" t="s">
        <v>618</v>
      </c>
      <c r="G64" s="255"/>
    </row>
    <row r="65" ht="16.5" customHeight="1">
      <c r="A65" s="242"/>
      <c r="B65" s="242"/>
      <c r="C65" s="242"/>
      <c r="D65" s="40"/>
      <c r="E65" s="40"/>
      <c r="F65" s="250" t="s">
        <v>619</v>
      </c>
      <c r="G65" s="255"/>
    </row>
    <row r="66" ht="16.5" customHeight="1">
      <c r="A66" s="242"/>
      <c r="B66" s="242"/>
      <c r="C66" s="242"/>
      <c r="D66" s="253" t="s">
        <v>620</v>
      </c>
      <c r="E66" s="258" t="s">
        <v>621</v>
      </c>
      <c r="F66" s="250"/>
      <c r="G66" s="250"/>
    </row>
    <row r="67" ht="16.5" customHeight="1">
      <c r="A67" s="242"/>
      <c r="B67" s="242"/>
      <c r="C67" s="242"/>
      <c r="D67" s="237" t="s">
        <v>622</v>
      </c>
      <c r="E67" s="237" t="s">
        <v>623</v>
      </c>
      <c r="F67" s="250" t="s">
        <v>624</v>
      </c>
      <c r="G67" s="255"/>
    </row>
    <row r="68" ht="16.5" customHeight="1">
      <c r="A68" s="242"/>
      <c r="B68" s="242"/>
      <c r="C68" s="242"/>
      <c r="D68" s="242"/>
      <c r="E68" s="242"/>
      <c r="F68" s="250" t="s">
        <v>625</v>
      </c>
      <c r="G68" s="255"/>
    </row>
    <row r="69" ht="16.5" customHeight="1">
      <c r="A69" s="242"/>
      <c r="B69" s="242"/>
      <c r="C69" s="242"/>
      <c r="D69" s="40"/>
      <c r="E69" s="40"/>
      <c r="F69" s="250" t="s">
        <v>626</v>
      </c>
      <c r="G69" s="255"/>
    </row>
    <row r="70" ht="16.5" customHeight="1">
      <c r="A70" s="40"/>
      <c r="B70" s="40"/>
      <c r="C70" s="40"/>
      <c r="D70" s="253" t="s">
        <v>627</v>
      </c>
      <c r="E70" s="253" t="s">
        <v>628</v>
      </c>
      <c r="F70" s="255"/>
      <c r="G70" s="255"/>
    </row>
    <row r="71" ht="16.5" customHeight="1">
      <c r="A71" s="237" t="s">
        <v>629</v>
      </c>
      <c r="B71" s="259" t="s">
        <v>605</v>
      </c>
      <c r="C71" s="260" t="s">
        <v>608</v>
      </c>
      <c r="D71" s="260" t="s">
        <v>616</v>
      </c>
      <c r="E71" s="261" t="s">
        <v>630</v>
      </c>
      <c r="F71" s="262" t="s">
        <v>631</v>
      </c>
      <c r="G71" s="263"/>
    </row>
    <row r="72" ht="16.5" customHeight="1">
      <c r="A72" s="242"/>
      <c r="B72" s="242"/>
      <c r="C72" s="242"/>
      <c r="D72" s="40"/>
      <c r="E72" s="261" t="s">
        <v>632</v>
      </c>
      <c r="F72" s="262" t="s">
        <v>633</v>
      </c>
      <c r="G72" s="263"/>
    </row>
    <row r="73" ht="16.5" customHeight="1">
      <c r="A73" s="242"/>
      <c r="B73" s="242"/>
      <c r="C73" s="242"/>
      <c r="D73" s="260" t="s">
        <v>634</v>
      </c>
      <c r="E73" s="261" t="s">
        <v>635</v>
      </c>
      <c r="F73" s="263" t="s">
        <v>636</v>
      </c>
      <c r="G73" s="263"/>
    </row>
    <row r="74" ht="16.5" customHeight="1">
      <c r="A74" s="242"/>
      <c r="B74" s="242"/>
      <c r="C74" s="242"/>
      <c r="D74" s="40"/>
      <c r="E74" s="261" t="s">
        <v>637</v>
      </c>
      <c r="F74" s="263" t="s">
        <v>638</v>
      </c>
      <c r="G74" s="263"/>
    </row>
    <row r="75" ht="16.5" customHeight="1">
      <c r="A75" s="242"/>
      <c r="B75" s="242"/>
      <c r="C75" s="242"/>
      <c r="D75" s="261" t="s">
        <v>639</v>
      </c>
      <c r="E75" s="261" t="s">
        <v>640</v>
      </c>
      <c r="F75" s="264" t="s">
        <v>641</v>
      </c>
      <c r="G75" s="263"/>
    </row>
    <row r="76" ht="16.5" customHeight="1">
      <c r="A76" s="242"/>
      <c r="B76" s="242"/>
      <c r="C76" s="242"/>
      <c r="D76" s="261" t="s">
        <v>642</v>
      </c>
      <c r="E76" s="261" t="s">
        <v>643</v>
      </c>
      <c r="F76" s="262" t="s">
        <v>644</v>
      </c>
      <c r="G76" s="263"/>
    </row>
    <row r="77" ht="16.5" customHeight="1">
      <c r="A77" s="242"/>
      <c r="B77" s="242"/>
      <c r="C77" s="242"/>
      <c r="D77" s="260" t="s">
        <v>645</v>
      </c>
      <c r="E77" s="261" t="s">
        <v>646</v>
      </c>
      <c r="F77" s="262" t="s">
        <v>647</v>
      </c>
      <c r="G77" s="263"/>
    </row>
    <row r="78" ht="16.5" customHeight="1">
      <c r="A78" s="242"/>
      <c r="B78" s="242"/>
      <c r="C78" s="242"/>
      <c r="D78" s="40"/>
      <c r="E78" s="261" t="s">
        <v>59</v>
      </c>
      <c r="F78" s="263" t="s">
        <v>648</v>
      </c>
      <c r="G78" s="263"/>
    </row>
    <row r="79" ht="16.5" customHeight="1">
      <c r="A79" s="242"/>
      <c r="B79" s="242"/>
      <c r="C79" s="40"/>
      <c r="D79" s="261" t="s">
        <v>649</v>
      </c>
      <c r="E79" s="261" t="s">
        <v>650</v>
      </c>
      <c r="F79" s="262" t="s">
        <v>651</v>
      </c>
      <c r="G79" s="263"/>
    </row>
    <row r="80" ht="16.5" customHeight="1">
      <c r="A80" s="242"/>
      <c r="B80" s="242"/>
      <c r="C80" s="260" t="s">
        <v>652</v>
      </c>
      <c r="D80" s="261" t="s">
        <v>653</v>
      </c>
      <c r="E80" s="261" t="s">
        <v>654</v>
      </c>
      <c r="F80" s="262" t="s">
        <v>655</v>
      </c>
      <c r="G80" s="209"/>
    </row>
    <row r="81" ht="16.5" customHeight="1">
      <c r="A81" s="242"/>
      <c r="B81" s="242"/>
      <c r="C81" s="40"/>
      <c r="D81" s="261" t="s">
        <v>656</v>
      </c>
      <c r="E81" s="261" t="s">
        <v>657</v>
      </c>
      <c r="F81" s="262" t="s">
        <v>658</v>
      </c>
      <c r="G81" s="209"/>
    </row>
    <row r="82" ht="16.5" customHeight="1">
      <c r="A82" s="242"/>
      <c r="B82" s="242"/>
      <c r="C82" s="260" t="s">
        <v>659</v>
      </c>
      <c r="D82" s="260" t="s">
        <v>660</v>
      </c>
      <c r="E82" s="261" t="s">
        <v>661</v>
      </c>
      <c r="F82" s="262" t="s">
        <v>662</v>
      </c>
      <c r="G82" s="209"/>
    </row>
    <row r="83" ht="16.5" customHeight="1">
      <c r="A83" s="242"/>
      <c r="B83" s="242"/>
      <c r="C83" s="40"/>
      <c r="D83" s="40"/>
      <c r="E83" s="261" t="s">
        <v>663</v>
      </c>
      <c r="F83" s="263" t="s">
        <v>664</v>
      </c>
      <c r="G83" s="209"/>
    </row>
    <row r="84" ht="16.5" customHeight="1">
      <c r="A84" s="242"/>
      <c r="B84" s="242"/>
      <c r="C84" s="260" t="s">
        <v>665</v>
      </c>
      <c r="D84" s="260" t="s">
        <v>666</v>
      </c>
      <c r="E84" s="261" t="s">
        <v>667</v>
      </c>
      <c r="F84" s="262" t="s">
        <v>668</v>
      </c>
      <c r="G84" s="209"/>
    </row>
    <row r="85" ht="16.5" customHeight="1">
      <c r="A85" s="242"/>
      <c r="B85" s="242"/>
      <c r="C85" s="242"/>
      <c r="D85" s="40"/>
      <c r="E85" s="261" t="s">
        <v>666</v>
      </c>
      <c r="F85" s="262" t="s">
        <v>669</v>
      </c>
      <c r="G85" s="209"/>
    </row>
    <row r="86" ht="16.5" customHeight="1">
      <c r="A86" s="40"/>
      <c r="B86" s="40"/>
      <c r="C86" s="40"/>
      <c r="D86" s="261" t="s">
        <v>670</v>
      </c>
      <c r="E86" s="261" t="s">
        <v>671</v>
      </c>
      <c r="F86" s="262" t="s">
        <v>672</v>
      </c>
      <c r="G86" s="209"/>
    </row>
    <row r="87" ht="16.5" customHeight="1">
      <c r="A87" s="197"/>
      <c r="B87" s="197"/>
      <c r="C87" s="197"/>
      <c r="D87" s="197"/>
      <c r="E87" s="197"/>
      <c r="F87" s="197"/>
      <c r="G87" s="197"/>
    </row>
    <row r="88" ht="16.5" customHeight="1">
      <c r="A88" s="197"/>
      <c r="B88" s="197"/>
      <c r="C88" s="197"/>
      <c r="D88" s="197"/>
      <c r="E88" s="197"/>
      <c r="F88" s="197"/>
      <c r="G88" s="197"/>
    </row>
    <row r="89" ht="16.5" customHeight="1">
      <c r="A89" s="197"/>
      <c r="B89" s="197"/>
      <c r="C89" s="197"/>
      <c r="D89" s="197"/>
      <c r="E89" s="197"/>
      <c r="F89" s="197"/>
      <c r="G89" s="197"/>
    </row>
    <row r="90" ht="16.5" customHeight="1">
      <c r="A90" s="197"/>
      <c r="B90" s="197"/>
      <c r="C90" s="197"/>
      <c r="D90" s="197"/>
      <c r="E90" s="197"/>
      <c r="F90" s="197"/>
      <c r="G90" s="197"/>
    </row>
    <row r="91" ht="16.5" customHeight="1">
      <c r="A91" s="197"/>
      <c r="B91" s="197"/>
      <c r="C91" s="197"/>
      <c r="D91" s="197"/>
      <c r="E91" s="197"/>
      <c r="F91" s="197"/>
      <c r="G91" s="197"/>
    </row>
    <row r="92" ht="16.5" customHeight="1">
      <c r="A92" s="197"/>
      <c r="B92" s="197"/>
      <c r="C92" s="197"/>
      <c r="D92" s="197"/>
      <c r="E92" s="197"/>
      <c r="F92" s="197"/>
      <c r="G92" s="197"/>
    </row>
    <row r="93" ht="16.5" customHeight="1">
      <c r="A93" s="197"/>
      <c r="B93" s="197"/>
      <c r="C93" s="197"/>
      <c r="D93" s="197"/>
      <c r="E93" s="197"/>
      <c r="F93" s="197"/>
      <c r="G93" s="197"/>
    </row>
    <row r="94" ht="16.5" customHeight="1">
      <c r="A94" s="197"/>
      <c r="B94" s="197"/>
      <c r="C94" s="197"/>
      <c r="D94" s="197"/>
      <c r="E94" s="197"/>
      <c r="F94" s="197"/>
      <c r="G94" s="197"/>
    </row>
    <row r="95" ht="16.5" customHeight="1">
      <c r="A95" s="197"/>
      <c r="B95" s="197"/>
      <c r="C95" s="197"/>
      <c r="D95" s="197"/>
      <c r="E95" s="197"/>
      <c r="F95" s="197"/>
      <c r="G95" s="197"/>
    </row>
    <row r="96" ht="16.5" customHeight="1">
      <c r="A96" s="197"/>
      <c r="B96" s="197"/>
      <c r="C96" s="197"/>
      <c r="D96" s="197"/>
      <c r="E96" s="197"/>
      <c r="F96" s="197"/>
      <c r="G96" s="197"/>
    </row>
    <row r="97" ht="16.5" customHeight="1">
      <c r="A97" s="197"/>
      <c r="B97" s="197"/>
      <c r="C97" s="197"/>
      <c r="D97" s="197"/>
      <c r="E97" s="197"/>
      <c r="F97" s="197"/>
      <c r="G97" s="197"/>
    </row>
    <row r="98" ht="16.5" customHeight="1">
      <c r="A98" s="197"/>
      <c r="B98" s="197"/>
      <c r="C98" s="197"/>
      <c r="D98" s="197"/>
      <c r="E98" s="197"/>
      <c r="F98" s="197"/>
      <c r="G98" s="197"/>
    </row>
    <row r="99" ht="16.5" customHeight="1">
      <c r="A99" s="197"/>
      <c r="B99" s="197"/>
      <c r="C99" s="197"/>
      <c r="D99" s="197"/>
      <c r="E99" s="197"/>
      <c r="F99" s="197"/>
      <c r="G99" s="197"/>
    </row>
    <row r="100" ht="16.5" customHeight="1">
      <c r="A100" s="197"/>
      <c r="B100" s="197"/>
      <c r="C100" s="197"/>
      <c r="D100" s="197"/>
      <c r="E100" s="197"/>
      <c r="F100" s="197"/>
      <c r="G100" s="197"/>
    </row>
    <row r="101" ht="16.5" customHeight="1">
      <c r="A101" s="197"/>
      <c r="B101" s="197"/>
      <c r="C101" s="197"/>
      <c r="D101" s="197"/>
      <c r="E101" s="197"/>
      <c r="F101" s="197"/>
      <c r="G101" s="197"/>
    </row>
    <row r="102" ht="16.5" customHeight="1">
      <c r="A102" s="197"/>
      <c r="B102" s="197"/>
      <c r="C102" s="197"/>
      <c r="D102" s="197"/>
      <c r="E102" s="197"/>
      <c r="F102" s="197"/>
      <c r="G102" s="197"/>
    </row>
    <row r="103" ht="16.5" customHeight="1">
      <c r="A103" s="197"/>
      <c r="B103" s="197"/>
      <c r="C103" s="197"/>
      <c r="D103" s="197"/>
      <c r="E103" s="197"/>
      <c r="F103" s="197"/>
      <c r="G103" s="197"/>
    </row>
    <row r="104" ht="16.5" customHeight="1">
      <c r="A104" s="197"/>
      <c r="B104" s="197"/>
      <c r="C104" s="197"/>
      <c r="D104" s="197"/>
      <c r="E104" s="197"/>
      <c r="F104" s="197"/>
      <c r="G104" s="197"/>
    </row>
    <row r="105" ht="16.5" customHeight="1">
      <c r="A105" s="197"/>
      <c r="B105" s="197"/>
      <c r="C105" s="197"/>
      <c r="D105" s="197"/>
      <c r="E105" s="197"/>
      <c r="F105" s="197"/>
      <c r="G105" s="197"/>
    </row>
    <row r="106" ht="16.5" customHeight="1">
      <c r="A106" s="197"/>
      <c r="B106" s="197"/>
      <c r="C106" s="197"/>
      <c r="D106" s="197"/>
      <c r="E106" s="197"/>
      <c r="F106" s="197"/>
      <c r="G106" s="197"/>
    </row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1">
    <mergeCell ref="C15:C21"/>
    <mergeCell ref="C22:C26"/>
    <mergeCell ref="A3:A59"/>
    <mergeCell ref="A60:A70"/>
    <mergeCell ref="A71:A86"/>
    <mergeCell ref="B3:B26"/>
    <mergeCell ref="C3:C12"/>
    <mergeCell ref="E8:F9"/>
    <mergeCell ref="G8:G9"/>
    <mergeCell ref="C13:C14"/>
    <mergeCell ref="E14:G14"/>
    <mergeCell ref="B27:B59"/>
    <mergeCell ref="B60:B70"/>
    <mergeCell ref="D60:F60"/>
    <mergeCell ref="C61:C70"/>
    <mergeCell ref="D61:D63"/>
    <mergeCell ref="E61:E63"/>
    <mergeCell ref="D64:D65"/>
    <mergeCell ref="E64:E65"/>
    <mergeCell ref="C80:C81"/>
    <mergeCell ref="C82:C83"/>
    <mergeCell ref="C71:C79"/>
    <mergeCell ref="C84:C86"/>
    <mergeCell ref="D67:D69"/>
    <mergeCell ref="E67:E69"/>
    <mergeCell ref="B71:B86"/>
    <mergeCell ref="D71:D72"/>
    <mergeCell ref="D73:D74"/>
    <mergeCell ref="D77:D78"/>
    <mergeCell ref="D82:D83"/>
    <mergeCell ref="D84:D85"/>
  </mergeCells>
  <conditionalFormatting sqref="E40:E55">
    <cfRule type="expression" dxfId="0" priority="1" stopIfTrue="1">
      <formula>#REF!=1</formula>
    </cfRule>
  </conditionalFormatting>
  <conditionalFormatting sqref="E40:E55">
    <cfRule type="expression" dxfId="1" priority="2" stopIfTrue="1">
      <formula>#REF!=1</formula>
    </cfRule>
  </conditionalFormatting>
  <conditionalFormatting sqref="E40:E55">
    <cfRule type="expression" dxfId="2" priority="3" stopIfTrue="1">
      <formula>#REF!=1</formula>
    </cfRule>
  </conditionalFormatting>
  <conditionalFormatting sqref="E59">
    <cfRule type="expression" dxfId="0" priority="4" stopIfTrue="1">
      <formula>#REF!=1</formula>
    </cfRule>
  </conditionalFormatting>
  <conditionalFormatting sqref="E59">
    <cfRule type="expression" dxfId="1" priority="5" stopIfTrue="1">
      <formula>#REF!=1</formula>
    </cfRule>
  </conditionalFormatting>
  <conditionalFormatting sqref="E59">
    <cfRule type="expression" dxfId="2" priority="6" stopIfTrue="1">
      <formula>#REF!=1</formula>
    </cfRule>
  </conditionalFormatting>
  <printOptions/>
  <pageMargins bottom="0.75" footer="0.0" header="0.0" left="0.6997222304344177" right="0.6997222304344177" top="0.75"/>
  <pageSetup paperSize="9" orientation="portrait"/>
  <drawing r:id="rId1"/>
</worksheet>
</file>