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chiro\Desktop\Research\The analysis of VEGF expression from MDS mesenchyaml stem cells\"/>
    </mc:Choice>
  </mc:AlternateContent>
  <xr:revisionPtr revIDLastSave="0" documentId="13_ncr:1_{FBCEC235-1DA0-48D5-BFAF-3023A3FE68DC}" xr6:coauthVersionLast="43" xr6:coauthVersionMax="43" xr10:uidLastSave="{00000000-0000-0000-0000-000000000000}"/>
  <bookViews>
    <workbookView xWindow="20985" yWindow="570" windowWidth="21600" windowHeight="17685" tabRatio="958" xr2:uid="{00000000-000D-0000-FFFF-FFFF00000000}"/>
  </bookViews>
  <sheets>
    <sheet name="FINAL" sheetId="13" r:id="rId1"/>
    <sheet name="Sheet1" sheetId="14" r:id="rId2"/>
  </sheets>
  <definedNames>
    <definedName name="_xlnm._FilterDatabase" localSheetId="0" hidden="1">FINAL!$A$1:$DI$1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3" l="1"/>
  <c r="DA35" i="13"/>
  <c r="DA40" i="13"/>
  <c r="DA59" i="13"/>
  <c r="DA63" i="13"/>
  <c r="DA72" i="13"/>
  <c r="DA20" i="13"/>
  <c r="DA21" i="13"/>
  <c r="DA42" i="13"/>
  <c r="DA49" i="13"/>
  <c r="DA54" i="13"/>
  <c r="DA85" i="13"/>
  <c r="DA13" i="13"/>
  <c r="DA17" i="13"/>
  <c r="DA23" i="13"/>
  <c r="DA26" i="13"/>
  <c r="DA47" i="13"/>
  <c r="DA48" i="13"/>
  <c r="DA41" i="13"/>
  <c r="DA67" i="13"/>
  <c r="DA68" i="13"/>
  <c r="DA5" i="13"/>
  <c r="DA45" i="13"/>
  <c r="DA87" i="13"/>
  <c r="DA2" i="13"/>
  <c r="DA57" i="13"/>
  <c r="DA62" i="13"/>
  <c r="DA76" i="13"/>
  <c r="DA91" i="13"/>
  <c r="DA8" i="13"/>
  <c r="DA34" i="13"/>
  <c r="DA51" i="13"/>
  <c r="DA70" i="13"/>
  <c r="DA82" i="13"/>
  <c r="DA30" i="13"/>
  <c r="DA9" i="13"/>
  <c r="DA28" i="13"/>
  <c r="DA33" i="13"/>
  <c r="DA50" i="13"/>
  <c r="DA14" i="13"/>
  <c r="DA44" i="13"/>
  <c r="DA77" i="13"/>
  <c r="DA16" i="13"/>
  <c r="DA18" i="13"/>
  <c r="DA71" i="13"/>
  <c r="DA128" i="13"/>
  <c r="DA4" i="13"/>
  <c r="DA81" i="13"/>
  <c r="DA56" i="13"/>
  <c r="DA114" i="13"/>
  <c r="DA123" i="13"/>
  <c r="DA118" i="13"/>
  <c r="DA112" i="13"/>
  <c r="DA127" i="13"/>
  <c r="DA117" i="13"/>
  <c r="DA122" i="13"/>
  <c r="DA25" i="13"/>
  <c r="CO42" i="13" l="1"/>
  <c r="CO17" i="13"/>
  <c r="CO45" i="13"/>
  <c r="CO50" i="13"/>
  <c r="CO28" i="13"/>
  <c r="CO27" i="13"/>
  <c r="CO16" i="13"/>
  <c r="CO8" i="13"/>
  <c r="CO44" i="13"/>
  <c r="CO63" i="13"/>
  <c r="CO82" i="13"/>
  <c r="CO23" i="13"/>
  <c r="CO51" i="13"/>
  <c r="CO87" i="13"/>
  <c r="CO33" i="13"/>
  <c r="CO76" i="13"/>
  <c r="CO77" i="13"/>
  <c r="CO91" i="13"/>
  <c r="CO81" i="13"/>
  <c r="CO85" i="13"/>
  <c r="CO71" i="13"/>
  <c r="CO72" i="13"/>
  <c r="CO70" i="13"/>
  <c r="CO68" i="13"/>
  <c r="CO34" i="13"/>
  <c r="CO14" i="13"/>
  <c r="CO62" i="13"/>
  <c r="CO5" i="13"/>
  <c r="CO40" i="13"/>
  <c r="CO4" i="13"/>
  <c r="CO25" i="13"/>
  <c r="CO47" i="13"/>
  <c r="CO2" i="13"/>
  <c r="CO41" i="13"/>
  <c r="CO59" i="13"/>
  <c r="CO18" i="13"/>
  <c r="CO20" i="13"/>
  <c r="CO48" i="13"/>
  <c r="CO21" i="13"/>
  <c r="CO49" i="13"/>
  <c r="CO13" i="13"/>
  <c r="CO67" i="13"/>
  <c r="CO57" i="13"/>
  <c r="CO56" i="13"/>
  <c r="CO9" i="13"/>
  <c r="CO26" i="13"/>
  <c r="CO54" i="13"/>
  <c r="CO35" i="13"/>
  <c r="CO10" i="13"/>
  <c r="CO61" i="13"/>
  <c r="CO12" i="13"/>
  <c r="CO46" i="13"/>
  <c r="CO69" i="13"/>
  <c r="CO55" i="13"/>
  <c r="CO11" i="13"/>
  <c r="CO22" i="13"/>
  <c r="CO24" i="13"/>
  <c r="CO38" i="13"/>
  <c r="CO36" i="13"/>
  <c r="CO65" i="13"/>
  <c r="CO39" i="13"/>
  <c r="CO64" i="13"/>
  <c r="CO58" i="13"/>
  <c r="CO60" i="13"/>
  <c r="CO66" i="13"/>
  <c r="CO75" i="13"/>
  <c r="CO7" i="13"/>
  <c r="CO89" i="13"/>
  <c r="CO74" i="13"/>
  <c r="CO78" i="13"/>
  <c r="CO90" i="13"/>
  <c r="CO19" i="13"/>
  <c r="CO43" i="13"/>
  <c r="CO31" i="13"/>
  <c r="CO3" i="13"/>
  <c r="CO6" i="13"/>
  <c r="CO15" i="13"/>
  <c r="CO29" i="13"/>
  <c r="CO32" i="13"/>
  <c r="CO37" i="13"/>
  <c r="CO52" i="13"/>
  <c r="CO53" i="13"/>
  <c r="CO73" i="13"/>
  <c r="CO79" i="13"/>
  <c r="CO80" i="13"/>
  <c r="CO83" i="13"/>
  <c r="CO84" i="13"/>
  <c r="CO86" i="13"/>
  <c r="CO88" i="13"/>
  <c r="CO92" i="13"/>
  <c r="CO30" i="13"/>
  <c r="CL92" i="13"/>
  <c r="CL91" i="13"/>
  <c r="CL90" i="13"/>
  <c r="CL89" i="13"/>
  <c r="CL88" i="13"/>
  <c r="CL87" i="13"/>
  <c r="CL86" i="13"/>
  <c r="CL85" i="13"/>
  <c r="CL84" i="13"/>
  <c r="CL83" i="13"/>
  <c r="CL82" i="13"/>
  <c r="CL81" i="13"/>
  <c r="CL80" i="13"/>
  <c r="CL79" i="13"/>
  <c r="CL78" i="13"/>
  <c r="CL77" i="13"/>
  <c r="CL76" i="13"/>
  <c r="CL75" i="13"/>
  <c r="CL74" i="13"/>
  <c r="CL73" i="13"/>
  <c r="CL72" i="13"/>
  <c r="CL71" i="13"/>
  <c r="CL70" i="13"/>
  <c r="CL69" i="13"/>
  <c r="CL68" i="13"/>
  <c r="CL67" i="13"/>
  <c r="CL66" i="13"/>
  <c r="CL65" i="13"/>
  <c r="CL64" i="13"/>
  <c r="CL63" i="13"/>
  <c r="CL62" i="13"/>
  <c r="CL61" i="13"/>
  <c r="CL60" i="13"/>
  <c r="CL59" i="13"/>
  <c r="CL58" i="13"/>
  <c r="CL57" i="13"/>
  <c r="CL56" i="13"/>
  <c r="CL55" i="13"/>
  <c r="CL54" i="13"/>
  <c r="CL53" i="13"/>
  <c r="CL52" i="13"/>
  <c r="CL51" i="13"/>
  <c r="CL50" i="13"/>
  <c r="CL49" i="13"/>
  <c r="CL48" i="13"/>
  <c r="CL47" i="13"/>
  <c r="CL46" i="13"/>
  <c r="CL45" i="13"/>
  <c r="CL44" i="13"/>
  <c r="CL43" i="13"/>
  <c r="CL42" i="13"/>
  <c r="CL41" i="13"/>
  <c r="CL40" i="13"/>
  <c r="CL39" i="13"/>
  <c r="CL38" i="13"/>
  <c r="CL37" i="13"/>
  <c r="CL36" i="13"/>
  <c r="CL35" i="13"/>
  <c r="CL34" i="13"/>
  <c r="CL33" i="13"/>
  <c r="CL32" i="13"/>
  <c r="CL31" i="13"/>
  <c r="CL30" i="13"/>
  <c r="CL29" i="13"/>
  <c r="CL28" i="13"/>
  <c r="CL27" i="13"/>
  <c r="CL26" i="13"/>
  <c r="CL25" i="13"/>
  <c r="CL24" i="13"/>
  <c r="CL23" i="13"/>
  <c r="CL22" i="13"/>
  <c r="CL21" i="13"/>
  <c r="CL20" i="13"/>
  <c r="CL19" i="13"/>
  <c r="CL18" i="13"/>
  <c r="CL17" i="13"/>
  <c r="CL16" i="13"/>
  <c r="CL15" i="13"/>
  <c r="CL14" i="13"/>
  <c r="CL13" i="13"/>
  <c r="CL12" i="13"/>
  <c r="CL11" i="13"/>
  <c r="CL4" i="13"/>
  <c r="CL5" i="13"/>
  <c r="CL6" i="13"/>
  <c r="CL7" i="13"/>
  <c r="CL8" i="13"/>
  <c r="CL9" i="13"/>
  <c r="CL10" i="13"/>
  <c r="CL3" i="13"/>
  <c r="CL2" i="13"/>
  <c r="BZ4" i="13"/>
  <c r="BZ5" i="13"/>
  <c r="BZ9" i="13"/>
  <c r="BZ13" i="13"/>
  <c r="BZ14" i="13"/>
  <c r="BZ16" i="13"/>
  <c r="BZ18" i="13"/>
  <c r="BZ20" i="13"/>
  <c r="BZ21" i="13"/>
  <c r="BZ25" i="13"/>
  <c r="BZ26" i="13"/>
  <c r="BZ27" i="13"/>
  <c r="BZ34" i="13"/>
  <c r="BZ35" i="13"/>
  <c r="BZ40" i="13"/>
  <c r="BZ42" i="13"/>
  <c r="BZ47" i="13"/>
  <c r="BZ48" i="13"/>
  <c r="BZ49" i="13"/>
  <c r="BZ51" i="13"/>
  <c r="BZ54" i="13"/>
  <c r="BZ57" i="13"/>
  <c r="BZ59" i="13"/>
  <c r="BZ62" i="13"/>
  <c r="BZ67" i="13"/>
  <c r="BZ68" i="13"/>
  <c r="BZ70" i="13"/>
  <c r="BZ71" i="13"/>
  <c r="BZ72" i="13"/>
  <c r="BZ81" i="13"/>
  <c r="BZ85" i="13"/>
  <c r="BZ91" i="13"/>
  <c r="BZ112" i="13"/>
  <c r="BZ114" i="13"/>
  <c r="BZ123" i="13"/>
  <c r="BZ28" i="13"/>
  <c r="BZ33" i="13"/>
  <c r="BZ41" i="13"/>
  <c r="BZ44" i="13"/>
  <c r="BZ45" i="13"/>
  <c r="BZ56" i="13"/>
  <c r="BZ76" i="13"/>
  <c r="BZ77" i="13"/>
  <c r="BZ82" i="13"/>
  <c r="BZ87" i="13"/>
  <c r="BZ122" i="13"/>
  <c r="BZ127" i="13"/>
  <c r="BZ128" i="13"/>
  <c r="BZ8" i="13"/>
  <c r="BZ17" i="13"/>
  <c r="BZ23" i="13"/>
  <c r="BZ30" i="13"/>
  <c r="BZ50" i="13"/>
  <c r="BZ63" i="13"/>
  <c r="BZ117" i="13"/>
  <c r="BZ118" i="13"/>
  <c r="BZ2" i="13"/>
  <c r="BW4" i="13"/>
  <c r="BW5" i="13"/>
  <c r="BW9" i="13"/>
  <c r="BW13" i="13"/>
  <c r="BW14" i="13"/>
  <c r="BW16" i="13"/>
  <c r="BW18" i="13"/>
  <c r="BW20" i="13"/>
  <c r="BW21" i="13"/>
  <c r="BW25" i="13"/>
  <c r="BW26" i="13"/>
  <c r="BW27" i="13"/>
  <c r="BW34" i="13"/>
  <c r="BW35" i="13"/>
  <c r="BW40" i="13"/>
  <c r="BW42" i="13"/>
  <c r="BW47" i="13"/>
  <c r="BW48" i="13"/>
  <c r="BW49" i="13"/>
  <c r="BW51" i="13"/>
  <c r="BW54" i="13"/>
  <c r="BW57" i="13"/>
  <c r="BW59" i="13"/>
  <c r="BW62" i="13"/>
  <c r="BW67" i="13"/>
  <c r="BW68" i="13"/>
  <c r="BW70" i="13"/>
  <c r="BW71" i="13"/>
  <c r="BW72" i="13"/>
  <c r="BW81" i="13"/>
  <c r="BW85" i="13"/>
  <c r="BW91" i="13"/>
  <c r="BW112" i="13"/>
  <c r="BW114" i="13"/>
  <c r="BW123" i="13"/>
  <c r="BW28" i="13"/>
  <c r="BW33" i="13"/>
  <c r="BW41" i="13"/>
  <c r="BW44" i="13"/>
  <c r="BW45" i="13"/>
  <c r="BW56" i="13"/>
  <c r="BW76" i="13"/>
  <c r="BW77" i="13"/>
  <c r="BW82" i="13"/>
  <c r="BW87" i="13"/>
  <c r="BW122" i="13"/>
  <c r="BW127" i="13"/>
  <c r="BW128" i="13"/>
  <c r="BW8" i="13"/>
  <c r="BW17" i="13"/>
  <c r="BW23" i="13"/>
  <c r="BW30" i="13"/>
  <c r="BW50" i="13"/>
  <c r="BW63" i="13"/>
  <c r="BW117" i="13"/>
  <c r="BW118" i="13"/>
  <c r="BW2" i="13"/>
  <c r="BT4" i="13"/>
  <c r="BT5" i="13"/>
  <c r="BT9" i="13"/>
  <c r="BT13" i="13"/>
  <c r="BT14" i="13"/>
  <c r="BT16" i="13"/>
  <c r="BT18" i="13"/>
  <c r="BT20" i="13"/>
  <c r="BT21" i="13"/>
  <c r="BT25" i="13"/>
  <c r="BT26" i="13"/>
  <c r="BT27" i="13"/>
  <c r="BT34" i="13"/>
  <c r="BT35" i="13"/>
  <c r="BT40" i="13"/>
  <c r="BT42" i="13"/>
  <c r="BT47" i="13"/>
  <c r="BT48" i="13"/>
  <c r="BT49" i="13"/>
  <c r="BT51" i="13"/>
  <c r="BT54" i="13"/>
  <c r="BT57" i="13"/>
  <c r="BT59" i="13"/>
  <c r="BT62" i="13"/>
  <c r="BT67" i="13"/>
  <c r="BT68" i="13"/>
  <c r="BT70" i="13"/>
  <c r="BT71" i="13"/>
  <c r="BT72" i="13"/>
  <c r="BT81" i="13"/>
  <c r="BT85" i="13"/>
  <c r="BT91" i="13"/>
  <c r="BT112" i="13"/>
  <c r="BT114" i="13"/>
  <c r="BT123" i="13"/>
  <c r="BT28" i="13"/>
  <c r="BT33" i="13"/>
  <c r="BT41" i="13"/>
  <c r="BT44" i="13"/>
  <c r="BT45" i="13"/>
  <c r="BT56" i="13"/>
  <c r="BT76" i="13"/>
  <c r="BT77" i="13"/>
  <c r="BT82" i="13"/>
  <c r="BT87" i="13"/>
  <c r="BT122" i="13"/>
  <c r="BT127" i="13"/>
  <c r="BT128" i="13"/>
  <c r="BT8" i="13"/>
  <c r="BT17" i="13"/>
  <c r="BT23" i="13"/>
  <c r="BT30" i="13"/>
  <c r="BT50" i="13"/>
  <c r="BT63" i="13"/>
  <c r="BT117" i="13"/>
  <c r="BT118" i="13"/>
  <c r="BT2" i="13"/>
  <c r="C20" i="14" l="1"/>
  <c r="CF57" i="13" l="1"/>
  <c r="CF28" i="13"/>
  <c r="CF46" i="13"/>
  <c r="CF69" i="13"/>
  <c r="CF66" i="13"/>
  <c r="CF50" i="13"/>
  <c r="CF78" i="13"/>
  <c r="CF29" i="13"/>
  <c r="CF62" i="13"/>
  <c r="CF77" i="13"/>
  <c r="CF61" i="13"/>
  <c r="CF33" i="13"/>
  <c r="CF71" i="13"/>
  <c r="CF91" i="13"/>
  <c r="CF10" i="13"/>
  <c r="CF56" i="13"/>
  <c r="CF82" i="13"/>
  <c r="CF9" i="13"/>
  <c r="CF8" i="13"/>
  <c r="CF2" i="13"/>
  <c r="CF3" i="13"/>
  <c r="CF5" i="13"/>
  <c r="CF15" i="13"/>
  <c r="CF19" i="13"/>
  <c r="CF20" i="13"/>
  <c r="CF21" i="13"/>
  <c r="CF22" i="13"/>
  <c r="CF25" i="13"/>
  <c r="CF27" i="13"/>
  <c r="CF32" i="13"/>
  <c r="CF37" i="13"/>
  <c r="CF39" i="13"/>
  <c r="CF40" i="13"/>
  <c r="CF41" i="13"/>
  <c r="CF47" i="13"/>
  <c r="CF52" i="13"/>
  <c r="CF53" i="13"/>
  <c r="CF59" i="13"/>
  <c r="CF64" i="13"/>
  <c r="CF65" i="13"/>
  <c r="CF67" i="13"/>
  <c r="CF68" i="13"/>
  <c r="CF70" i="13"/>
  <c r="CF72" i="13"/>
  <c r="CF73" i="13"/>
  <c r="CF75" i="13"/>
  <c r="CF80" i="13"/>
  <c r="CF83" i="13"/>
  <c r="CF84" i="13"/>
  <c r="CF85" i="13"/>
  <c r="CF86" i="13"/>
  <c r="CF88" i="13"/>
  <c r="CF92" i="13"/>
  <c r="CF7" i="13"/>
  <c r="CF11" i="13"/>
  <c r="CF23" i="13"/>
  <c r="CF4" i="13"/>
  <c r="CF13" i="13"/>
  <c r="CF31" i="13"/>
  <c r="CF42" i="13"/>
  <c r="CF58" i="13"/>
  <c r="CF76" i="13"/>
  <c r="CF89" i="13"/>
  <c r="CF90" i="13"/>
  <c r="CF16" i="13"/>
  <c r="CF17" i="13"/>
  <c r="CF24" i="13"/>
  <c r="CF30" i="13"/>
  <c r="CF36" i="13"/>
  <c r="CF38" i="13"/>
  <c r="CF43" i="13"/>
  <c r="CF74" i="13"/>
  <c r="CF87" i="13"/>
  <c r="CF18" i="13"/>
  <c r="CF54" i="13"/>
  <c r="CF44" i="13"/>
  <c r="CF49" i="13"/>
  <c r="CF79" i="13"/>
  <c r="CF12" i="13"/>
  <c r="CF55" i="13"/>
  <c r="CF26" i="13"/>
  <c r="CF6" i="13"/>
  <c r="CF35" i="13"/>
  <c r="CF48" i="13"/>
  <c r="CF60" i="13"/>
  <c r="CF81" i="13"/>
  <c r="CF63" i="13"/>
  <c r="CF14" i="13"/>
  <c r="CF51" i="13"/>
  <c r="CF45" i="13"/>
  <c r="CF34" i="13"/>
  <c r="CX4" i="13"/>
  <c r="CC3" i="13"/>
  <c r="CC4" i="13"/>
  <c r="CC5" i="13"/>
  <c r="CC6" i="13"/>
  <c r="CC7" i="13"/>
  <c r="CC8" i="13"/>
  <c r="CC9" i="13"/>
  <c r="CC10" i="13"/>
  <c r="CC11" i="13"/>
  <c r="CC12" i="13"/>
  <c r="CC13" i="13"/>
  <c r="CC14" i="13"/>
  <c r="CC15" i="13"/>
  <c r="CC16" i="13"/>
  <c r="CC17" i="13"/>
  <c r="CC18" i="13"/>
  <c r="CC19" i="13"/>
  <c r="CC20" i="13"/>
  <c r="CC21" i="13"/>
  <c r="CC22" i="13"/>
  <c r="CC23" i="13"/>
  <c r="CC24" i="13"/>
  <c r="CC25" i="13"/>
  <c r="CC26" i="13"/>
  <c r="CC27" i="13"/>
  <c r="CC28" i="13"/>
  <c r="CC29" i="13"/>
  <c r="CC30" i="13"/>
  <c r="CC31" i="13"/>
  <c r="CC32" i="13"/>
  <c r="CC33" i="13"/>
  <c r="CC34" i="13"/>
  <c r="CC35" i="13"/>
  <c r="CC36" i="13"/>
  <c r="CC37" i="13"/>
  <c r="CC38" i="13"/>
  <c r="CC39" i="13"/>
  <c r="CC40" i="13"/>
  <c r="CC41" i="13"/>
  <c r="CC42" i="13"/>
  <c r="CC43" i="13"/>
  <c r="CC44" i="13"/>
  <c r="CC45" i="13"/>
  <c r="CC46" i="13"/>
  <c r="CC47" i="13"/>
  <c r="CC48" i="13"/>
  <c r="CC49" i="13"/>
  <c r="CC50" i="13"/>
  <c r="CC51" i="13"/>
  <c r="CC52" i="13"/>
  <c r="CC53" i="13"/>
  <c r="CC54" i="13"/>
  <c r="CC55" i="13"/>
  <c r="CC56" i="13"/>
  <c r="CC57" i="13"/>
  <c r="CC58" i="13"/>
  <c r="CC59" i="13"/>
  <c r="CC60" i="13"/>
  <c r="CC61" i="13"/>
  <c r="CC62" i="13"/>
  <c r="CC63" i="13"/>
  <c r="CC64" i="13"/>
  <c r="CC65" i="13"/>
  <c r="CC66" i="13"/>
  <c r="CC67" i="13"/>
  <c r="CC68" i="13"/>
  <c r="CC69" i="13"/>
  <c r="CC70" i="13"/>
  <c r="CC71" i="13"/>
  <c r="CC72" i="13"/>
  <c r="CC73" i="13"/>
  <c r="CC74" i="13"/>
  <c r="CC75" i="13"/>
  <c r="CC76" i="13"/>
  <c r="CC77" i="13"/>
  <c r="CC78" i="13"/>
  <c r="CC79" i="13"/>
  <c r="CC80" i="13"/>
  <c r="CC81" i="13"/>
  <c r="CC82" i="13"/>
  <c r="CC83" i="13"/>
  <c r="CC84" i="13"/>
  <c r="CC85" i="13"/>
  <c r="CC86" i="13"/>
  <c r="CC87" i="13"/>
  <c r="CC88" i="13"/>
  <c r="CC89" i="13"/>
  <c r="CC90" i="13"/>
  <c r="CC91" i="13"/>
  <c r="CC92" i="13"/>
  <c r="CC2" i="13"/>
  <c r="CI14" i="13"/>
  <c r="CI10" i="13" l="1"/>
  <c r="CI65" i="13"/>
  <c r="CI15" i="13"/>
  <c r="CI69" i="13"/>
  <c r="CI92" i="13"/>
  <c r="CI19" i="13"/>
  <c r="CI29" i="13"/>
  <c r="CI61" i="13"/>
  <c r="CI64" i="13"/>
  <c r="CI38" i="13"/>
  <c r="CI43" i="13"/>
  <c r="CI66" i="13"/>
  <c r="CI11" i="13"/>
  <c r="CI52" i="13"/>
  <c r="CI86" i="13"/>
  <c r="CI12" i="13"/>
  <c r="CI39" i="13"/>
  <c r="CI58" i="13"/>
  <c r="CI55" i="13"/>
  <c r="CI90" i="13"/>
  <c r="CI53" i="13"/>
  <c r="CI6" i="13"/>
  <c r="CI83" i="13"/>
  <c r="CI75" i="13"/>
  <c r="CI73" i="13"/>
  <c r="CI88" i="13"/>
  <c r="CI74" i="13"/>
  <c r="CI46" i="13"/>
  <c r="CI31" i="13"/>
  <c r="CI24" i="13"/>
  <c r="CI60" i="13"/>
  <c r="CI121" i="13"/>
  <c r="CI119" i="13"/>
  <c r="CI116" i="13"/>
  <c r="CI126" i="13"/>
  <c r="CI113" i="13"/>
  <c r="CI124" i="13"/>
  <c r="CI125" i="13"/>
  <c r="CI32" i="13"/>
  <c r="CI115" i="13"/>
  <c r="CI84" i="13"/>
  <c r="CI120" i="13"/>
  <c r="CI7" i="13"/>
  <c r="CI80" i="13"/>
  <c r="CI79" i="13"/>
  <c r="CI78" i="13"/>
  <c r="CI37" i="13"/>
  <c r="CI22" i="13"/>
  <c r="CI36" i="13"/>
  <c r="CI54" i="13"/>
  <c r="CI8" i="13"/>
  <c r="CI91" i="13"/>
  <c r="CI68" i="13"/>
  <c r="CI35" i="13"/>
  <c r="CI21" i="13"/>
  <c r="CI47" i="13"/>
  <c r="CI20" i="13"/>
  <c r="CI51" i="13"/>
  <c r="CI30" i="13"/>
  <c r="CI63" i="13"/>
  <c r="CI40" i="13"/>
  <c r="CI57" i="13"/>
  <c r="CI16" i="13"/>
  <c r="CI49" i="13"/>
  <c r="CI17" i="13"/>
  <c r="CI26" i="13"/>
  <c r="CI76" i="13"/>
  <c r="CI87" i="13"/>
  <c r="CI23" i="13"/>
  <c r="CI45" i="13"/>
  <c r="CI28" i="13"/>
  <c r="CI50" i="13"/>
  <c r="CI59" i="13"/>
  <c r="CI62" i="13"/>
  <c r="CI81" i="13"/>
  <c r="CI42" i="13"/>
  <c r="CI13" i="13"/>
  <c r="CI4" i="13"/>
  <c r="CI70" i="13"/>
  <c r="CI72" i="13"/>
  <c r="CI27" i="13"/>
  <c r="CI85" i="13"/>
  <c r="CI77" i="13"/>
  <c r="CI82" i="13"/>
  <c r="CI34" i="13"/>
  <c r="CI5" i="13"/>
  <c r="CI33" i="13"/>
  <c r="CI118" i="13"/>
  <c r="CI128" i="13"/>
  <c r="CI56" i="13"/>
  <c r="CI127" i="13"/>
  <c r="CI123" i="13"/>
  <c r="CI117" i="13"/>
  <c r="CI114" i="13"/>
  <c r="CI2" i="13"/>
  <c r="CI122" i="13"/>
  <c r="CI112" i="13"/>
  <c r="CI71" i="13"/>
  <c r="CI44" i="13"/>
  <c r="CI9" i="13"/>
  <c r="CI18" i="13"/>
  <c r="CI25" i="13"/>
  <c r="CI41" i="13"/>
  <c r="CI67" i="13"/>
  <c r="CI3" i="13"/>
  <c r="CX10" i="13"/>
  <c r="CX65" i="13"/>
  <c r="CX15" i="13"/>
  <c r="CX69" i="13"/>
  <c r="CX92" i="13"/>
  <c r="CX19" i="13"/>
  <c r="CX29" i="13"/>
  <c r="CX61" i="13"/>
  <c r="CX64" i="13"/>
  <c r="CX38" i="13"/>
  <c r="CX43" i="13"/>
  <c r="CX66" i="13"/>
  <c r="CX89" i="13"/>
  <c r="CX11" i="13"/>
  <c r="CX52" i="13"/>
  <c r="CX86" i="13"/>
  <c r="CX12" i="13"/>
  <c r="CX39" i="13"/>
  <c r="CX58" i="13"/>
  <c r="CX55" i="13"/>
  <c r="CX90" i="13"/>
  <c r="CX53" i="13"/>
  <c r="CX6" i="13"/>
  <c r="CX83" i="13"/>
  <c r="CX75" i="13"/>
  <c r="CX73" i="13"/>
  <c r="CX88" i="13"/>
  <c r="CX74" i="13"/>
  <c r="CX46" i="13"/>
  <c r="CX31" i="13"/>
  <c r="CX24" i="13"/>
  <c r="CX60" i="13"/>
  <c r="CX121" i="13"/>
  <c r="CX119" i="13"/>
  <c r="CX116" i="13"/>
  <c r="CX126" i="13"/>
  <c r="CX113" i="13"/>
  <c r="CX124" i="13"/>
  <c r="CX125" i="13"/>
  <c r="CX32" i="13"/>
  <c r="CX115" i="13"/>
  <c r="CX84" i="13"/>
  <c r="CX120" i="13"/>
  <c r="CX7" i="13"/>
  <c r="CX80" i="13"/>
  <c r="CX79" i="13"/>
  <c r="CX78" i="13"/>
  <c r="CX37" i="13"/>
  <c r="CX22" i="13"/>
  <c r="CX36" i="13"/>
  <c r="CX54" i="13"/>
  <c r="CX8" i="13"/>
  <c r="CX91" i="13"/>
  <c r="CX68" i="13"/>
  <c r="CX35" i="13"/>
  <c r="CX21" i="13"/>
  <c r="CX47" i="13"/>
  <c r="CX20" i="13"/>
  <c r="CX51" i="13"/>
  <c r="CX30" i="13"/>
  <c r="CX63" i="13"/>
  <c r="CX48" i="13"/>
  <c r="CX40" i="13"/>
  <c r="CX57" i="13"/>
  <c r="CX16" i="13"/>
  <c r="CX49" i="13"/>
  <c r="CX17" i="13"/>
  <c r="CX26" i="13"/>
  <c r="CX76" i="13"/>
  <c r="CX87" i="13"/>
  <c r="CX23" i="13"/>
  <c r="CX45" i="13"/>
  <c r="CX28" i="13"/>
  <c r="CX50" i="13"/>
  <c r="CX59" i="13"/>
  <c r="CX62" i="13"/>
  <c r="CX81" i="13"/>
  <c r="CX42" i="13"/>
  <c r="CX13" i="13"/>
  <c r="CX70" i="13"/>
  <c r="CX72" i="13"/>
  <c r="CX14" i="13"/>
  <c r="CX27" i="13"/>
  <c r="CX85" i="13"/>
  <c r="CX77" i="13"/>
  <c r="CX82" i="13"/>
  <c r="CX34" i="13"/>
  <c r="CX5" i="13"/>
  <c r="CX33" i="13"/>
  <c r="CX118" i="13"/>
  <c r="CX128" i="13"/>
  <c r="CX56" i="13"/>
  <c r="CX127" i="13"/>
  <c r="CX123" i="13"/>
  <c r="CX117" i="13"/>
  <c r="CX114" i="13"/>
  <c r="CX2" i="13"/>
  <c r="CX122" i="13"/>
  <c r="CX112" i="13"/>
  <c r="CX71" i="13"/>
  <c r="CX44" i="13"/>
  <c r="CX9" i="13"/>
  <c r="CX18" i="13"/>
  <c r="CX25" i="13"/>
  <c r="CX41" i="13"/>
  <c r="CX67" i="13"/>
  <c r="CX3" i="13"/>
  <c r="CU3" i="13"/>
  <c r="CU10" i="13"/>
  <c r="CU8" i="13"/>
  <c r="CU91" i="13"/>
  <c r="CU68" i="13"/>
  <c r="CU35" i="13"/>
  <c r="CU65" i="13"/>
  <c r="CU15" i="13"/>
  <c r="CU21" i="13"/>
  <c r="CU47" i="13"/>
  <c r="CU20" i="13"/>
  <c r="CU69" i="13"/>
  <c r="CU51" i="13"/>
  <c r="CU92" i="13"/>
  <c r="CU19" i="13"/>
  <c r="CU30" i="13"/>
  <c r="CU29" i="13"/>
  <c r="CU61" i="13"/>
  <c r="CU63" i="13"/>
  <c r="CU48" i="13"/>
  <c r="CU40" i="13"/>
  <c r="CU57" i="13"/>
  <c r="CU64" i="13"/>
  <c r="CU38" i="13"/>
  <c r="CU43" i="13"/>
  <c r="CU16" i="13"/>
  <c r="CU49" i="13"/>
  <c r="CU17" i="13"/>
  <c r="CU26" i="13"/>
  <c r="CU66" i="13"/>
  <c r="CU76" i="13"/>
  <c r="CU89" i="13"/>
  <c r="CU11" i="13"/>
  <c r="CU87" i="13"/>
  <c r="CU23" i="13"/>
  <c r="CU45" i="13"/>
  <c r="CU52" i="13"/>
  <c r="CU86" i="13"/>
  <c r="CU28" i="13"/>
  <c r="CU50" i="13"/>
  <c r="CU12" i="13"/>
  <c r="CU59" i="13"/>
  <c r="CU62" i="13"/>
  <c r="CU39" i="13"/>
  <c r="CU58" i="13"/>
  <c r="CU81" i="13"/>
  <c r="CU55" i="13"/>
  <c r="CU42" i="13"/>
  <c r="CU90" i="13"/>
  <c r="CU53" i="13"/>
  <c r="CU13" i="13"/>
  <c r="CU6" i="13"/>
  <c r="CU4" i="13"/>
  <c r="CU70" i="13"/>
  <c r="CU83" i="13"/>
  <c r="CU72" i="13"/>
  <c r="CU14" i="13"/>
  <c r="CU75" i="13"/>
  <c r="CU27" i="13"/>
  <c r="CU85" i="13"/>
  <c r="CU77" i="13"/>
  <c r="CU73" i="13"/>
  <c r="CU88" i="13"/>
  <c r="CU82" i="13"/>
  <c r="CU34" i="13"/>
  <c r="CU5" i="13"/>
  <c r="CU74" i="13"/>
  <c r="CU46" i="13"/>
  <c r="CU31" i="13"/>
  <c r="CU24" i="13"/>
  <c r="CU60" i="13"/>
  <c r="CU121" i="13"/>
  <c r="CU119" i="13"/>
  <c r="CU33" i="13"/>
  <c r="CU116" i="13"/>
  <c r="CU126" i="13"/>
  <c r="CU118" i="13"/>
  <c r="CU128" i="13"/>
  <c r="CU56" i="13"/>
  <c r="CU127" i="13"/>
  <c r="CU113" i="13"/>
  <c r="CU124" i="13"/>
  <c r="CU123" i="13"/>
  <c r="CU117" i="13"/>
  <c r="CU125" i="13"/>
  <c r="CU114" i="13"/>
  <c r="CU32" i="13"/>
  <c r="CU115" i="13"/>
  <c r="CU84" i="13"/>
  <c r="CU2" i="13"/>
  <c r="CU120" i="13"/>
  <c r="CU122" i="13"/>
  <c r="CU112" i="13"/>
  <c r="CU7" i="13"/>
  <c r="CU71" i="13"/>
  <c r="CU80" i="13"/>
  <c r="CU79" i="13"/>
  <c r="CU78" i="13"/>
  <c r="CU44" i="13"/>
  <c r="CU37" i="13"/>
  <c r="CU9" i="13"/>
  <c r="CU18" i="13"/>
  <c r="CU22" i="13"/>
  <c r="CU25" i="13"/>
  <c r="CU36" i="13"/>
  <c r="CU41" i="13"/>
  <c r="CU67" i="13"/>
  <c r="CU54" i="13"/>
  <c r="BI128" i="13" l="1"/>
  <c r="N128" i="13"/>
  <c r="M128" i="13"/>
  <c r="N119" i="13"/>
  <c r="BI127" i="13" l="1"/>
  <c r="BI123" i="13" l="1"/>
  <c r="BI117" i="13"/>
  <c r="BI122" i="13"/>
  <c r="BI114" i="13"/>
  <c r="BI112" i="13"/>
  <c r="BI118" i="13"/>
  <c r="N123" i="13" l="1"/>
  <c r="N113" i="13"/>
  <c r="N115" i="13"/>
  <c r="N121" i="13"/>
  <c r="N122" i="13"/>
  <c r="N116" i="13"/>
  <c r="N118" i="13"/>
  <c r="M123" i="13"/>
  <c r="M113" i="13"/>
  <c r="M115" i="13"/>
  <c r="M121" i="13"/>
  <c r="M122" i="13"/>
  <c r="M116" i="13"/>
  <c r="M118" i="13"/>
  <c r="M119" i="13"/>
  <c r="AV54" i="13" l="1"/>
  <c r="AV52" i="13" l="1"/>
  <c r="AV3" i="13"/>
  <c r="AV13" i="13"/>
  <c r="AV84" i="13"/>
  <c r="AV15" i="13"/>
  <c r="AV31" i="13"/>
  <c r="AV37" i="13"/>
  <c r="AV88" i="13"/>
  <c r="AV65" i="13"/>
  <c r="AV32" i="13"/>
  <c r="AV64" i="13"/>
  <c r="AV20" i="13"/>
  <c r="AV21" i="13"/>
  <c r="AV72" i="13"/>
  <c r="AV75" i="13"/>
  <c r="AV55" i="13"/>
  <c r="AV80" i="13"/>
  <c r="AV43" i="13"/>
  <c r="AV83" i="13"/>
  <c r="AV6" i="13"/>
  <c r="AV27" i="13"/>
  <c r="AV29" i="13"/>
  <c r="AV35" i="13"/>
  <c r="AV49" i="13"/>
  <c r="AV51" i="13"/>
  <c r="AV39" i="13"/>
  <c r="AV90" i="13"/>
  <c r="AV34" i="13"/>
  <c r="AV11" i="13"/>
  <c r="AV19" i="13"/>
  <c r="AV42" i="13"/>
  <c r="AV85" i="13"/>
  <c r="AV40" i="13"/>
  <c r="AV63" i="13"/>
  <c r="AV9" i="13"/>
  <c r="AV25" i="13"/>
  <c r="AV59" i="13"/>
  <c r="AV53" i="13"/>
  <c r="AV66" i="13"/>
  <c r="AV17" i="13"/>
  <c r="AV41" i="13"/>
  <c r="AV57" i="13"/>
  <c r="AV26" i="13"/>
  <c r="AV48" i="13"/>
  <c r="AV73" i="13"/>
  <c r="AV91" i="13"/>
  <c r="AV45" i="13"/>
  <c r="AV58" i="13"/>
  <c r="AV60" i="13"/>
  <c r="AV62" i="13"/>
  <c r="AV81" i="13"/>
  <c r="AV92" i="13"/>
  <c r="AV76" i="13"/>
  <c r="AV12" i="13"/>
  <c r="AV74" i="13"/>
  <c r="AV78" i="13"/>
  <c r="AV71" i="13"/>
  <c r="AV14" i="13"/>
  <c r="AV23" i="13"/>
  <c r="AV47" i="13"/>
  <c r="AV89" i="13"/>
  <c r="AV50" i="13"/>
  <c r="AV68" i="13"/>
  <c r="AV16" i="13"/>
  <c r="AV86" i="13"/>
  <c r="AV2" i="13"/>
  <c r="AV22" i="13"/>
  <c r="AV38" i="13"/>
  <c r="AV5" i="13"/>
  <c r="AV8" i="13"/>
  <c r="AV30" i="13"/>
  <c r="AV44" i="13"/>
  <c r="AV67" i="13"/>
  <c r="AV77" i="13"/>
  <c r="AV87" i="13"/>
  <c r="AV61" i="13"/>
  <c r="AV69" i="13"/>
  <c r="AV82" i="13"/>
  <c r="AV33" i="13"/>
  <c r="AV18" i="13"/>
  <c r="AV7" i="13"/>
  <c r="AV56" i="13"/>
  <c r="AV70" i="13"/>
  <c r="AV4" i="13"/>
  <c r="AV10" i="13"/>
  <c r="AV79" i="13"/>
  <c r="AV36" i="13"/>
  <c r="AV24" i="13"/>
  <c r="AV46" i="13"/>
  <c r="AV28" i="13"/>
  <c r="AS54" i="13" l="1"/>
  <c r="AP54" i="13"/>
  <c r="AS15" i="13" l="1"/>
  <c r="AS3" i="13"/>
  <c r="AS78" i="13"/>
  <c r="AS41" i="13"/>
  <c r="AS37" i="13"/>
  <c r="AS58" i="13"/>
  <c r="AS82" i="13"/>
  <c r="AS45" i="13"/>
  <c r="AS44" i="13"/>
  <c r="AS31" i="13"/>
  <c r="AS89" i="13"/>
  <c r="AS57" i="13"/>
  <c r="AS40" i="13"/>
  <c r="AS80" i="13"/>
  <c r="AS9" i="13"/>
  <c r="AS17" i="13"/>
  <c r="AS11" i="13"/>
  <c r="AS8" i="13"/>
  <c r="AS53" i="13"/>
  <c r="AS84" i="13"/>
  <c r="AS32" i="13"/>
  <c r="AS38" i="13"/>
  <c r="AS67" i="13"/>
  <c r="AS66" i="13"/>
  <c r="AS88" i="13"/>
  <c r="AS16" i="13"/>
  <c r="AS34" i="13"/>
  <c r="AS64" i="13"/>
  <c r="AS21" i="13"/>
  <c r="AS4" i="13"/>
  <c r="AS43" i="13"/>
  <c r="AS51" i="13"/>
  <c r="AS61" i="13"/>
  <c r="AS49" i="13"/>
  <c r="AS77" i="13"/>
  <c r="AS27" i="13"/>
  <c r="AS18" i="13"/>
  <c r="AS63" i="13"/>
  <c r="AS83" i="13"/>
  <c r="AS55" i="13"/>
  <c r="AS35" i="13"/>
  <c r="AS85" i="13"/>
  <c r="AS6" i="13"/>
  <c r="AS81" i="13"/>
  <c r="AS68" i="13"/>
  <c r="AS48" i="13"/>
  <c r="AS74" i="13"/>
  <c r="AS7" i="13"/>
  <c r="AS75" i="13"/>
  <c r="AS65" i="13"/>
  <c r="AS23" i="13"/>
  <c r="AS50" i="13"/>
  <c r="AS33" i="13"/>
  <c r="AS42" i="13"/>
  <c r="AS76" i="13"/>
  <c r="AS39" i="13"/>
  <c r="AS56" i="13"/>
  <c r="AS22" i="13"/>
  <c r="AS73" i="13"/>
  <c r="AS25" i="13"/>
  <c r="AS28" i="13"/>
  <c r="AS47" i="13"/>
  <c r="AS87" i="13"/>
  <c r="AS26" i="13"/>
  <c r="AS12" i="13"/>
  <c r="AS70" i="13"/>
  <c r="AS86" i="13"/>
  <c r="AS62" i="13"/>
  <c r="AS10" i="13"/>
  <c r="AS71" i="13"/>
  <c r="AS69" i="13"/>
  <c r="AS29" i="13"/>
  <c r="AS92" i="13"/>
  <c r="AS24" i="13"/>
  <c r="AS30" i="13"/>
  <c r="AS19" i="13"/>
  <c r="AS79" i="13"/>
  <c r="AS60" i="13"/>
  <c r="AS90" i="13"/>
  <c r="AS5" i="13"/>
  <c r="AS46" i="13"/>
  <c r="AS91" i="13"/>
  <c r="AS59" i="13"/>
  <c r="AS2" i="13"/>
  <c r="AS72" i="13"/>
  <c r="AS36" i="13"/>
  <c r="AS20" i="13"/>
  <c r="AS13" i="13"/>
  <c r="AS14" i="13"/>
  <c r="AS52" i="13"/>
  <c r="AP15" i="13"/>
  <c r="AP3" i="13"/>
  <c r="AP78" i="13"/>
  <c r="AP41" i="13"/>
  <c r="AP37" i="13"/>
  <c r="AP58" i="13"/>
  <c r="AP82" i="13"/>
  <c r="AP45" i="13"/>
  <c r="AP44" i="13"/>
  <c r="AP31" i="13"/>
  <c r="AP89" i="13"/>
  <c r="AP57" i="13"/>
  <c r="AP40" i="13"/>
  <c r="AP80" i="13"/>
  <c r="AP9" i="13"/>
  <c r="AP17" i="13"/>
  <c r="AP11" i="13"/>
  <c r="AP8" i="13"/>
  <c r="AP53" i="13"/>
  <c r="AP84" i="13"/>
  <c r="AP32" i="13"/>
  <c r="AP38" i="13"/>
  <c r="AP67" i="13"/>
  <c r="AP66" i="13"/>
  <c r="AP88" i="13"/>
  <c r="AP16" i="13"/>
  <c r="AP34" i="13"/>
  <c r="AP64" i="13"/>
  <c r="AP21" i="13"/>
  <c r="AP4" i="13"/>
  <c r="AP43" i="13"/>
  <c r="AP51" i="13"/>
  <c r="AP61" i="13"/>
  <c r="AP49" i="13"/>
  <c r="AP77" i="13"/>
  <c r="AP27" i="13"/>
  <c r="AP18" i="13"/>
  <c r="AP63" i="13"/>
  <c r="AP83" i="13"/>
  <c r="AP55" i="13"/>
  <c r="AP35" i="13"/>
  <c r="AP85" i="13"/>
  <c r="AP6" i="13"/>
  <c r="AP81" i="13"/>
  <c r="AP68" i="13"/>
  <c r="AP48" i="13"/>
  <c r="AP74" i="13"/>
  <c r="AP7" i="13"/>
  <c r="AP75" i="13"/>
  <c r="AP65" i="13"/>
  <c r="AP23" i="13"/>
  <c r="AP50" i="13"/>
  <c r="AP33" i="13"/>
  <c r="AP42" i="13"/>
  <c r="AP76" i="13"/>
  <c r="AP39" i="13"/>
  <c r="AP56" i="13"/>
  <c r="AP22" i="13"/>
  <c r="AP73" i="13"/>
  <c r="AP25" i="13"/>
  <c r="AP28" i="13"/>
  <c r="AP47" i="13"/>
  <c r="AP87" i="13"/>
  <c r="AP26" i="13"/>
  <c r="AP12" i="13"/>
  <c r="AP70" i="13"/>
  <c r="AP86" i="13"/>
  <c r="AP62" i="13"/>
  <c r="AP10" i="13"/>
  <c r="AP71" i="13"/>
  <c r="AP69" i="13"/>
  <c r="AP29" i="13"/>
  <c r="AP92" i="13"/>
  <c r="AP24" i="13"/>
  <c r="AP30" i="13"/>
  <c r="AP19" i="13"/>
  <c r="AP79" i="13"/>
  <c r="AP60" i="13"/>
  <c r="AP90" i="13"/>
  <c r="AP5" i="13"/>
  <c r="AP46" i="13"/>
  <c r="AP91" i="13"/>
  <c r="AP59" i="13"/>
  <c r="AP2" i="13"/>
  <c r="AP72" i="13"/>
  <c r="AP36" i="13"/>
  <c r="AP20" i="13"/>
  <c r="AP13" i="13"/>
  <c r="AP14" i="13"/>
  <c r="AP52" i="13"/>
  <c r="M8" i="13" l="1"/>
  <c r="M56" i="13" l="1"/>
  <c r="M81" i="13"/>
  <c r="M79" i="13"/>
  <c r="N27" i="13"/>
  <c r="N56" i="13"/>
  <c r="N68" i="13"/>
  <c r="N72" i="13"/>
  <c r="N82" i="13"/>
  <c r="N9" i="13"/>
  <c r="N25" i="13"/>
  <c r="N33" i="13"/>
  <c r="N34" i="13"/>
  <c r="N48" i="13"/>
  <c r="N57" i="13"/>
  <c r="N91" i="13"/>
  <c r="N5" i="13"/>
  <c r="N23" i="13"/>
  <c r="N47" i="13"/>
  <c r="N59" i="13"/>
  <c r="N63" i="13"/>
  <c r="N4" i="13"/>
  <c r="N40" i="13"/>
  <c r="N85" i="13"/>
  <c r="N2" i="13"/>
  <c r="N67" i="13"/>
  <c r="N51" i="13"/>
  <c r="N41" i="13"/>
  <c r="N87" i="13"/>
  <c r="N17" i="13"/>
  <c r="N26" i="13"/>
  <c r="N42" i="13"/>
  <c r="N28" i="13"/>
  <c r="N70" i="13"/>
  <c r="N76" i="13"/>
  <c r="N16" i="13"/>
  <c r="N18" i="13"/>
  <c r="N44" i="13"/>
  <c r="N81" i="13"/>
  <c r="N30" i="13"/>
  <c r="N45" i="13"/>
  <c r="N54" i="13"/>
  <c r="N62" i="13"/>
  <c r="N35" i="13"/>
  <c r="N53" i="13"/>
  <c r="N55" i="13"/>
  <c r="N58" i="13"/>
  <c r="N60" i="13"/>
  <c r="N64" i="13"/>
  <c r="N65" i="13"/>
  <c r="N66" i="13"/>
  <c r="N69" i="13"/>
  <c r="N73" i="13"/>
  <c r="N74" i="13"/>
  <c r="N75" i="13"/>
  <c r="N78" i="13"/>
  <c r="N79" i="13"/>
  <c r="N80" i="13"/>
  <c r="N83" i="13"/>
  <c r="N84" i="13"/>
  <c r="N86" i="13"/>
  <c r="N88" i="13"/>
  <c r="N89" i="13"/>
  <c r="N90" i="13"/>
  <c r="N92" i="13"/>
  <c r="N3" i="13"/>
  <c r="N6" i="13"/>
  <c r="N7" i="13"/>
  <c r="N10" i="13"/>
  <c r="N11" i="13"/>
  <c r="N12" i="13"/>
  <c r="N15" i="13"/>
  <c r="N19" i="13"/>
  <c r="N22" i="13"/>
  <c r="N24" i="13"/>
  <c r="N29" i="13"/>
  <c r="N31" i="13"/>
  <c r="N32" i="13"/>
  <c r="N36" i="13"/>
  <c r="N37" i="13"/>
  <c r="N38" i="13"/>
  <c r="N39" i="13"/>
  <c r="N43" i="13"/>
  <c r="N46" i="13"/>
  <c r="N52" i="13"/>
  <c r="M27" i="13"/>
  <c r="M68" i="13"/>
  <c r="M72" i="13"/>
  <c r="M82" i="13"/>
  <c r="M9" i="13"/>
  <c r="M25" i="13"/>
  <c r="M33" i="13"/>
  <c r="M34" i="13"/>
  <c r="M48" i="13"/>
  <c r="M57" i="13"/>
  <c r="M91" i="13"/>
  <c r="M5" i="13"/>
  <c r="M23" i="13"/>
  <c r="M47" i="13"/>
  <c r="M59" i="13"/>
  <c r="M63" i="13"/>
  <c r="M4" i="13"/>
  <c r="M40" i="13"/>
  <c r="M85" i="13"/>
  <c r="M2" i="13"/>
  <c r="M67" i="13"/>
  <c r="M51" i="13"/>
  <c r="M41" i="13"/>
  <c r="M87" i="13"/>
  <c r="M17" i="13"/>
  <c r="M26" i="13"/>
  <c r="M42" i="13"/>
  <c r="M28" i="13"/>
  <c r="M70" i="13"/>
  <c r="M76" i="13"/>
  <c r="M16" i="13"/>
  <c r="M18" i="13"/>
  <c r="M44" i="13"/>
  <c r="M30" i="13"/>
  <c r="M45" i="13"/>
  <c r="M54" i="13"/>
  <c r="M62" i="13"/>
  <c r="M35" i="13"/>
  <c r="M53" i="13"/>
  <c r="M55" i="13"/>
  <c r="M58" i="13"/>
  <c r="M60" i="13"/>
  <c r="M64" i="13"/>
  <c r="M65" i="13"/>
  <c r="M66" i="13"/>
  <c r="M69" i="13"/>
  <c r="M73" i="13"/>
  <c r="M74" i="13"/>
  <c r="M75" i="13"/>
  <c r="M78" i="13"/>
  <c r="M80" i="13"/>
  <c r="M83" i="13"/>
  <c r="M84" i="13"/>
  <c r="M86" i="13"/>
  <c r="M88" i="13"/>
  <c r="M89" i="13"/>
  <c r="M90" i="13"/>
  <c r="M92" i="13"/>
  <c r="M3" i="13"/>
  <c r="M6" i="13"/>
  <c r="M7" i="13"/>
  <c r="M10" i="13"/>
  <c r="M11" i="13"/>
  <c r="M12" i="13"/>
  <c r="M15" i="13"/>
  <c r="M19" i="13"/>
  <c r="M22" i="13"/>
  <c r="M24" i="13"/>
  <c r="M29" i="13"/>
  <c r="M31" i="13"/>
  <c r="M32" i="13"/>
  <c r="M36" i="13"/>
  <c r="M37" i="13"/>
  <c r="M38" i="13"/>
  <c r="M39" i="13"/>
  <c r="M43" i="13"/>
  <c r="M46" i="13"/>
  <c r="M52" i="13"/>
  <c r="N21" i="13"/>
  <c r="M21" i="13"/>
  <c r="BI85" i="13" l="1"/>
  <c r="BI28" i="13" l="1"/>
  <c r="BI27" i="13"/>
  <c r="BI34" i="13"/>
  <c r="BI14" i="13"/>
  <c r="BI5" i="13"/>
  <c r="BI40" i="13"/>
  <c r="BI42" i="13"/>
  <c r="BI4" i="13"/>
  <c r="BI45" i="13"/>
  <c r="BI17" i="13"/>
  <c r="BI25" i="13"/>
  <c r="BI44" i="13"/>
  <c r="BI2" i="13"/>
  <c r="BI41" i="13"/>
  <c r="BI30" i="13"/>
  <c r="BI18" i="13"/>
  <c r="BI33" i="13"/>
  <c r="BI21" i="13"/>
  <c r="BI20" i="13"/>
  <c r="BI13" i="13"/>
  <c r="BI23" i="13"/>
  <c r="BI16" i="13"/>
  <c r="BI9" i="13"/>
  <c r="BI26" i="13"/>
  <c r="BI8" i="13"/>
  <c r="BI35" i="13"/>
  <c r="BI91" i="13" l="1"/>
  <c r="BI87" i="13"/>
  <c r="BI82" i="13"/>
  <c r="BI81" i="13"/>
  <c r="BI77" i="13"/>
  <c r="BI76" i="13"/>
  <c r="BI72" i="13"/>
  <c r="BI71" i="13"/>
  <c r="BI70" i="13"/>
  <c r="BI68" i="13"/>
  <c r="BI67" i="13"/>
  <c r="BI63" i="13"/>
  <c r="BI62" i="13"/>
  <c r="BI59" i="13"/>
  <c r="BI57" i="13"/>
  <c r="BI56" i="13"/>
  <c r="BI54" i="13"/>
  <c r="BI51" i="13"/>
  <c r="BI50" i="13"/>
  <c r="BI49" i="13"/>
  <c r="BI48" i="13"/>
  <c r="BI4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Seunghwan Shin</author>
  </authors>
  <commentList>
    <comment ref="B1" authorId="0" shapeId="0" xr:uid="{95B322B5-4EE4-4B41-B2A3-764390FE3EB2}">
      <text>
        <r>
          <rPr>
            <b/>
            <sz val="9"/>
            <color indexed="81"/>
            <rFont val="Tahoma"/>
            <family val="2"/>
          </rPr>
          <t xml:space="preserve">1: MDS, 2: sAML, 3: AA, 4: CONTROL
</t>
        </r>
      </text>
    </comment>
    <comment ref="L3" authorId="0" shapeId="0" xr:uid="{20C20A43-5D8E-48ED-9630-DCDFACB79762}">
      <text>
        <r>
          <rPr>
            <b/>
            <sz val="9"/>
            <color indexed="81"/>
            <rFont val="Tahoma"/>
            <family val="2"/>
          </rPr>
          <t>2016-03-14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69F03163-5A93-4678-9F17-B91E9DD30D2A}">
      <text>
        <r>
          <rPr>
            <b/>
            <sz val="9"/>
            <color indexed="81"/>
            <rFont val="Tahoma"/>
            <family val="2"/>
          </rPr>
          <t>2016-08-03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DEA69042-37AA-483A-9848-30ECBC6C4ABD}">
      <text>
        <r>
          <rPr>
            <b/>
            <sz val="9"/>
            <color indexed="81"/>
            <rFont val="Tahoma"/>
            <family val="2"/>
          </rPr>
          <t>ATYPICAL CELLS: 2%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" authorId="0" shapeId="0" xr:uid="{93E8E800-0615-4A8D-AF4E-3CE8589E4629}">
      <text>
        <r>
          <rPr>
            <b/>
            <sz val="9"/>
            <color indexed="81"/>
            <rFont val="Tahoma"/>
            <family val="2"/>
          </rPr>
          <t>ATYPICAL CELLS: 18%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" authorId="0" shapeId="0" xr:uid="{E69FD490-0877-47C3-A17D-FCA08EBA7A3C}">
      <text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BS14" authorId="0" shapeId="0" xr:uid="{7F494261-1F28-4701-86BD-725BA11F9D9C}">
      <text>
        <r>
          <rPr>
            <b/>
            <sz val="9"/>
            <color indexed="81"/>
            <rFont val="Tahoma"/>
            <family val="2"/>
          </rPr>
          <t>2018-07-16 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4" authorId="0" shapeId="0" xr:uid="{7D3EF12F-6ABD-4FE1-B8DD-2D1D9EF41389}">
      <text>
        <r>
          <rPr>
            <b/>
            <sz val="9"/>
            <color indexed="81"/>
            <rFont val="Tahoma"/>
            <family val="2"/>
          </rPr>
          <t>2018-07-16 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4" authorId="0" shapeId="0" xr:uid="{1C201250-E740-4443-88B1-CA4F150E3F86}">
      <text>
        <r>
          <rPr>
            <b/>
            <sz val="9"/>
            <color indexed="81"/>
            <rFont val="Tahoma"/>
            <family val="2"/>
          </rPr>
          <t>2018-07-16 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 xr:uid="{3BD891A9-8E50-4333-9AF3-1BDC18900032}">
      <text>
        <r>
          <rPr>
            <b/>
            <sz val="9"/>
            <color indexed="81"/>
            <rFont val="Tahoma"/>
            <family val="2"/>
          </rPr>
          <t>2014-08-11</t>
        </r>
      </text>
    </comment>
    <comment ref="AZ16" authorId="0" shapeId="0" xr:uid="{CF912C0D-A10D-4DBB-9B6B-8F482E2CF506}">
      <text>
        <r>
          <rPr>
            <b/>
            <sz val="9"/>
            <color indexed="81"/>
            <rFont val="Tahoma"/>
            <family val="2"/>
          </rPr>
          <t xml:space="preserve">2014-10-29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6" authorId="0" shapeId="0" xr:uid="{0F5B2632-C60B-4DF9-830E-7074EC4ACC57}">
      <text>
        <r>
          <rPr>
            <b/>
            <sz val="9"/>
            <color indexed="81"/>
            <rFont val="Tahoma"/>
            <family val="2"/>
          </rPr>
          <t>DNR/ARA 3/7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6" authorId="0" shapeId="0" xr:uid="{B29DBB4E-C609-41D1-AB96-11DB3053D3C0}">
      <text>
        <r>
          <rPr>
            <b/>
            <sz val="9"/>
            <color indexed="81"/>
            <rFont val="Tahoma"/>
            <family val="2"/>
          </rPr>
          <t>NR</t>
        </r>
      </text>
    </comment>
    <comment ref="D18" authorId="0" shapeId="0" xr:uid="{D397B9DD-00D8-4A38-B8FF-1D85BC060E52}">
      <text>
        <r>
          <rPr>
            <b/>
            <sz val="9"/>
            <color indexed="81"/>
            <rFont val="돋움"/>
            <family val="3"/>
            <charset val="129"/>
          </rPr>
          <t>김유영으로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9" authorId="0" shapeId="0" xr:uid="{90BA1A1B-FAEF-42C2-AAF4-B28235DFA92A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9" authorId="0" shapeId="0" xr:uid="{276A85F8-13F9-45CF-9193-3B365D7DE28C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9" authorId="0" shapeId="0" xr:uid="{29E4B8B2-5061-44FD-917C-B54770586972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20" authorId="0" shapeId="0" xr:uid="{F5C6483F-7163-4DBE-ACDA-7F6BC0E7CBF3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20" authorId="0" shapeId="0" xr:uid="{A518241C-69A0-4C27-B058-898CD9D12183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20" authorId="0" shapeId="0" xr:uid="{6E73C62A-4141-4A43-B03B-8090260C595C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22" authorId="0" shapeId="0" xr:uid="{5CB079E7-1346-4AAA-9B7E-0F8DA5A87D37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22" authorId="0" shapeId="0" xr:uid="{D030D4C9-C573-4421-9D5A-618A3E417842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22" authorId="0" shapeId="0" xr:uid="{2677321E-E0BB-4617-B012-A8542D612E3B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4" authorId="0" shapeId="0" xr:uid="{4A8A592A-7D92-469F-8886-56EF584DF22C}">
      <text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24" authorId="0" shapeId="0" xr:uid="{DC5A7FB2-0D30-420B-83AD-912269CC67E1}">
      <text>
        <r>
          <rPr>
            <b/>
            <sz val="9"/>
            <color indexed="81"/>
            <rFont val="Tahoma"/>
            <family val="2"/>
          </rPr>
          <t>2016.04.20 mLDAC - NR
2016.06.23 mLDAC - 
NR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 xr:uid="{E577AC44-D025-4228-ACF5-8E03D4DC350A}">
      <text>
        <r>
          <rPr>
            <b/>
            <sz val="9"/>
            <color indexed="81"/>
            <rFont val="Tahoma"/>
            <family val="2"/>
          </rPr>
          <t>2012-05-29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" authorId="0" shapeId="0" xr:uid="{BB319B89-700B-4C69-873E-8DB4FA12FC45}">
      <text>
        <r>
          <rPr>
            <b/>
            <sz val="9"/>
            <color indexed="81"/>
            <rFont val="Tahoma"/>
            <family val="2"/>
          </rPr>
          <t>ATYPICAL CELLS: 2%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28" authorId="0" shapeId="0" xr:uid="{9270A990-0F35-46A4-A96D-7BC8E0F5FA14}">
      <text>
        <r>
          <rPr>
            <b/>
            <sz val="9"/>
            <color indexed="81"/>
            <rFont val="Tahoma"/>
            <family val="2"/>
          </rPr>
          <t>2015-02-24 BREAST MYELOID SARCOMA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29" authorId="0" shapeId="0" xr:uid="{05EB7B84-2620-486D-930F-F78E8C49BEB0}">
      <text>
        <r>
          <rPr>
            <b/>
            <sz val="9"/>
            <color indexed="81"/>
            <rFont val="Tahoma"/>
            <family val="2"/>
          </rPr>
          <t>ONGOING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30" authorId="0" shapeId="0" xr:uid="{084CBD05-3F1D-4DE6-9AE6-84709A304917}">
      <text>
        <r>
          <rPr>
            <b/>
            <sz val="9"/>
            <color indexed="81"/>
            <rFont val="Tahoma"/>
            <family val="2"/>
          </rPr>
          <t>2016-01-25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3" authorId="0" shapeId="0" xr:uid="{D5C65CCC-A7DC-4CFF-8D48-05CC44257BC9}">
      <text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 xr:uid="{BE4EBCBF-C9A6-44BC-B028-A8D3102F47F8}">
      <text>
        <r>
          <rPr>
            <b/>
            <sz val="9"/>
            <color indexed="81"/>
            <rFont val="Tahoma"/>
            <family val="2"/>
          </rPr>
          <t>2016-08-29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0" shapeId="0" xr:uid="{601D1326-679F-4F87-A5F6-C36C8830646C}">
      <text>
        <r>
          <rPr>
            <b/>
            <sz val="9"/>
            <color indexed="81"/>
            <rFont val="Tahoma"/>
            <family val="2"/>
          </rPr>
          <t>2015-12-29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 shapeId="0" xr:uid="{26FAC1FA-FE59-412E-9600-7644DAE65203}">
      <text>
        <r>
          <rPr>
            <b/>
            <sz val="9"/>
            <color indexed="81"/>
            <rFont val="Tahoma"/>
            <family val="2"/>
          </rPr>
          <t>2015-10-14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 shapeId="0" xr:uid="{82408E7A-446D-41E6-B185-2C0DDD5A7D95}">
      <text>
        <r>
          <rPr>
            <b/>
            <sz val="9"/>
            <color indexed="81"/>
            <rFont val="Tahoma"/>
            <family val="2"/>
          </rPr>
          <t>2016-08--03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46" authorId="0" shapeId="0" xr:uid="{9D398A00-B1FE-4E96-8685-8288E8E35246}">
      <text>
        <r>
          <rPr>
            <b/>
            <sz val="9"/>
            <color indexed="81"/>
            <rFont val="Tahoma"/>
            <family val="2"/>
          </rPr>
          <t>ATYPICAL CELLS 3%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48" authorId="0" shapeId="0" xr:uid="{ADD96814-9892-431E-9E6C-27FE1F9E4FD0}">
      <text>
        <r>
          <rPr>
            <b/>
            <sz val="9"/>
            <color indexed="81"/>
            <rFont val="Tahoma"/>
            <family val="2"/>
          </rPr>
          <t>1: 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48" authorId="0" shapeId="0" xr:uid="{E1EBA9C0-0855-4D3C-A530-DB237A1AED63}">
      <text>
        <r>
          <rPr>
            <b/>
            <sz val="9"/>
            <color indexed="81"/>
            <rFont val="Tahoma"/>
            <family val="2"/>
          </rPr>
          <t>2018-04-26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48" authorId="0" shapeId="0" xr:uid="{D1ED6D50-ABBC-42A0-ADBD-E23E8400200C}">
      <text>
        <r>
          <rPr>
            <b/>
            <sz val="9"/>
            <color indexed="81"/>
            <rFont val="Tahoma"/>
            <family val="2"/>
          </rPr>
          <t>2018-04-26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48" authorId="0" shapeId="0" xr:uid="{675532D6-7EB3-4844-87BC-5667E0E61306}">
      <text>
        <r>
          <rPr>
            <b/>
            <sz val="9"/>
            <color indexed="81"/>
            <rFont val="Tahoma"/>
            <family val="2"/>
          </rPr>
          <t>2018-04-26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9" authorId="0" shapeId="0" xr:uid="{52D2598E-FB49-47CF-A126-566D48F34041}">
      <text>
        <r>
          <rPr>
            <b/>
            <sz val="9"/>
            <color indexed="81"/>
            <rFont val="Tahoma"/>
            <family val="2"/>
          </rPr>
          <t>2014-08-11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2" authorId="0" shapeId="0" xr:uid="{1A39AA51-7429-4B30-808D-00D1E1B338DD}">
      <text>
        <r>
          <rPr>
            <b/>
            <sz val="9"/>
            <color indexed="81"/>
            <rFont val="Tahoma"/>
            <family val="2"/>
          </rPr>
          <t>2016-06-20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3" authorId="0" shapeId="0" xr:uid="{5393A01C-7B8D-452E-B4C3-F5B69B0EE769}">
      <text>
        <r>
          <rPr>
            <b/>
            <sz val="9"/>
            <color indexed="81"/>
            <rFont val="돋움"/>
            <family val="3"/>
            <charset val="129"/>
          </rPr>
          <t>싱가포르에서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진단받았고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모름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57" authorId="0" shapeId="0" xr:uid="{27A485D9-A1AE-4501-898B-94BCCF2B6B66}">
      <text>
        <r>
          <rPr>
            <b/>
            <sz val="9"/>
            <color indexed="81"/>
            <rFont val="Tahoma"/>
            <family val="2"/>
          </rPr>
          <t>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0" shapeId="0" xr:uid="{51ADB9FD-4735-4C14-AAD5-6D01654FA7BB}">
      <text>
        <r>
          <rPr>
            <b/>
            <sz val="9"/>
            <color indexed="81"/>
            <rFont val="Tahoma"/>
            <family val="2"/>
          </rPr>
          <t>2016-10-10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59" authorId="0" shapeId="0" xr:uid="{33ED2838-4F73-4075-BA8C-D5A7BBCCE2C9}">
      <text>
        <r>
          <rPr>
            <b/>
            <sz val="9"/>
            <color indexed="81"/>
            <rFont val="Tahoma"/>
            <family val="2"/>
          </rPr>
          <t>2016-01-20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0" shapeId="0" xr:uid="{8FA8BBDD-8B1B-4BF7-AE08-D2405BB9BD81}">
      <text>
        <r>
          <rPr>
            <b/>
            <sz val="9"/>
            <color indexed="81"/>
            <rFont val="Tahoma"/>
            <family val="2"/>
          </rPr>
          <t>2016-08-22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62" authorId="0" shapeId="0" xr:uid="{D3ED930D-C15B-4FFB-8433-08256339C94C}">
      <text>
        <r>
          <rPr>
            <b/>
            <sz val="9"/>
            <color indexed="81"/>
            <rFont val="Tahoma"/>
            <family val="2"/>
          </rPr>
          <t xml:space="preserve">WT-1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5" authorId="0" shapeId="0" xr:uid="{C7AEAA3C-7301-4FED-8AB9-53AB1B1B27DE}">
      <text>
        <r>
          <rPr>
            <b/>
            <sz val="9"/>
            <color indexed="81"/>
            <rFont val="Tahoma"/>
            <family val="2"/>
          </rPr>
          <t>2016-05-16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8" authorId="0" shapeId="0" xr:uid="{CD67128C-4C07-471D-AD0E-9E2C5CEE3CF7}">
      <text>
        <r>
          <rPr>
            <b/>
            <sz val="9"/>
            <color indexed="81"/>
            <rFont val="Tahoma"/>
            <family val="2"/>
          </rPr>
          <t>2016-08-29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3" authorId="0" shapeId="0" xr:uid="{2D60141D-DD66-4EC9-9E9D-325945E22A15}">
      <text>
        <r>
          <rPr>
            <b/>
            <sz val="9"/>
            <color indexed="81"/>
            <rFont val="Tahoma"/>
            <family val="2"/>
          </rPr>
          <t>2016-12-21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7" authorId="0" shapeId="0" xr:uid="{9E06BE98-A9A5-4B1D-8D80-EDDC084E6561}">
      <text>
        <r>
          <rPr>
            <b/>
            <sz val="9"/>
            <color indexed="81"/>
            <rFont val="Tahoma"/>
            <family val="2"/>
          </rPr>
          <t>2017-03-27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81" authorId="0" shapeId="0" xr:uid="{CBC1EF35-025B-4022-8C9E-85771F308EE1}">
      <text>
        <r>
          <rPr>
            <b/>
            <sz val="9"/>
            <color indexed="81"/>
            <rFont val="Tahoma"/>
            <family val="2"/>
          </rPr>
          <t xml:space="preserve">2018-02-06 STR </t>
        </r>
        <r>
          <rPr>
            <b/>
            <sz val="9"/>
            <color indexed="81"/>
            <rFont val="돋움"/>
            <family val="3"/>
            <charset val="129"/>
          </rPr>
          <t>감소로</t>
        </r>
        <r>
          <rPr>
            <b/>
            <sz val="9"/>
            <color indexed="81"/>
            <rFont val="Tahoma"/>
            <family val="2"/>
          </rPr>
          <t xml:space="preserve"> DLI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3" authorId="0" shapeId="0" xr:uid="{266C790E-9D9B-48A8-9142-3CB744FD174A}">
      <text>
        <r>
          <rPr>
            <b/>
            <sz val="9"/>
            <color indexed="81"/>
            <rFont val="Tahoma"/>
            <family val="2"/>
          </rPr>
          <t>2016-11-21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5" authorId="0" shapeId="0" xr:uid="{853BBAE7-F690-43F7-9E46-90F4AC50C6A8}">
      <text>
        <r>
          <rPr>
            <b/>
            <sz val="9"/>
            <color indexed="81"/>
            <rFont val="Tahoma"/>
            <family val="2"/>
          </rPr>
          <t>2016-11-09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20" authorId="0" shapeId="0" xr:uid="{6DBBB8C5-A9C6-4684-AA78-2F2A3D761456}">
      <text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<sst xmlns="http://schemas.openxmlformats.org/spreadsheetml/2006/main" count="1295" uniqueCount="460">
  <si>
    <t>김정민</t>
  </si>
  <si>
    <t>강순형</t>
    <phoneticPr fontId="1" type="noConversion"/>
  </si>
  <si>
    <t>강승기</t>
    <phoneticPr fontId="1" type="noConversion"/>
  </si>
  <si>
    <t>강용석</t>
    <phoneticPr fontId="1" type="noConversion"/>
  </si>
  <si>
    <t>곽승영</t>
    <phoneticPr fontId="1" type="noConversion"/>
  </si>
  <si>
    <t>권택춘</t>
    <phoneticPr fontId="1" type="noConversion"/>
  </si>
  <si>
    <t>김광열</t>
    <phoneticPr fontId="1" type="noConversion"/>
  </si>
  <si>
    <t>김대성</t>
    <phoneticPr fontId="1" type="noConversion"/>
  </si>
  <si>
    <t>김덕신</t>
    <phoneticPr fontId="1" type="noConversion"/>
  </si>
  <si>
    <t>김동섭</t>
    <phoneticPr fontId="1" type="noConversion"/>
  </si>
  <si>
    <t>김동인</t>
    <phoneticPr fontId="1" type="noConversion"/>
  </si>
  <si>
    <t>김명선</t>
    <phoneticPr fontId="1" type="noConversion"/>
  </si>
  <si>
    <t>김무호</t>
    <phoneticPr fontId="1" type="noConversion"/>
  </si>
  <si>
    <t>김미진</t>
    <phoneticPr fontId="1" type="noConversion"/>
  </si>
  <si>
    <t>김병주</t>
    <phoneticPr fontId="1" type="noConversion"/>
  </si>
  <si>
    <t>김보경</t>
    <phoneticPr fontId="1" type="noConversion"/>
  </si>
  <si>
    <t>김부금</t>
    <phoneticPr fontId="1" type="noConversion"/>
  </si>
  <si>
    <t>김상태</t>
    <phoneticPr fontId="1" type="noConversion"/>
  </si>
  <si>
    <t>김성용</t>
    <phoneticPr fontId="1" type="noConversion"/>
  </si>
  <si>
    <t>김영식</t>
    <phoneticPr fontId="1" type="noConversion"/>
  </si>
  <si>
    <t>김용춘</t>
    <phoneticPr fontId="1" type="noConversion"/>
  </si>
  <si>
    <t>김우월</t>
    <phoneticPr fontId="1" type="noConversion"/>
  </si>
  <si>
    <t>김재구</t>
    <phoneticPr fontId="1" type="noConversion"/>
  </si>
  <si>
    <t>김종태</t>
    <phoneticPr fontId="1" type="noConversion"/>
  </si>
  <si>
    <t>김혜진</t>
    <phoneticPr fontId="1" type="noConversion"/>
  </si>
  <si>
    <t>김효석</t>
    <phoneticPr fontId="1" type="noConversion"/>
  </si>
  <si>
    <t>라영란</t>
    <phoneticPr fontId="1" type="noConversion"/>
  </si>
  <si>
    <t>류동승</t>
    <phoneticPr fontId="1" type="noConversion"/>
  </si>
  <si>
    <t>박상휴</t>
    <phoneticPr fontId="1" type="noConversion"/>
  </si>
  <si>
    <t>박영조</t>
    <phoneticPr fontId="1" type="noConversion"/>
  </si>
  <si>
    <t>박치한</t>
    <phoneticPr fontId="1" type="noConversion"/>
  </si>
  <si>
    <t>백남순</t>
    <phoneticPr fontId="1" type="noConversion"/>
  </si>
  <si>
    <t>성춘경</t>
    <phoneticPr fontId="1" type="noConversion"/>
  </si>
  <si>
    <t>손영길</t>
    <phoneticPr fontId="1" type="noConversion"/>
  </si>
  <si>
    <t>양평근</t>
    <phoneticPr fontId="1" type="noConversion"/>
  </si>
  <si>
    <t>오정숙</t>
    <phoneticPr fontId="1" type="noConversion"/>
  </si>
  <si>
    <t>우광주</t>
    <phoneticPr fontId="1" type="noConversion"/>
  </si>
  <si>
    <t>원만수</t>
    <phoneticPr fontId="1" type="noConversion"/>
  </si>
  <si>
    <t>원용운</t>
    <phoneticPr fontId="1" type="noConversion"/>
  </si>
  <si>
    <t>유찬희</t>
    <phoneticPr fontId="1" type="noConversion"/>
  </si>
  <si>
    <t>윤경미</t>
    <phoneticPr fontId="1" type="noConversion"/>
  </si>
  <si>
    <t>이경원</t>
    <phoneticPr fontId="1" type="noConversion"/>
  </si>
  <si>
    <t>이미자</t>
    <phoneticPr fontId="1" type="noConversion"/>
  </si>
  <si>
    <t>이성진</t>
    <phoneticPr fontId="1" type="noConversion"/>
  </si>
  <si>
    <t>이영광</t>
    <phoneticPr fontId="1" type="noConversion"/>
  </si>
  <si>
    <t>이종무</t>
    <phoneticPr fontId="1" type="noConversion"/>
  </si>
  <si>
    <t>이혜자</t>
    <phoneticPr fontId="1" type="noConversion"/>
  </si>
  <si>
    <t>임금수</t>
    <phoneticPr fontId="1" type="noConversion"/>
  </si>
  <si>
    <t>임미연</t>
    <phoneticPr fontId="1" type="noConversion"/>
  </si>
  <si>
    <t>임진용</t>
    <phoneticPr fontId="1" type="noConversion"/>
  </si>
  <si>
    <t>임한나</t>
    <phoneticPr fontId="1" type="noConversion"/>
  </si>
  <si>
    <t>장순욱</t>
    <phoneticPr fontId="1" type="noConversion"/>
  </si>
  <si>
    <t>장외성</t>
    <phoneticPr fontId="1" type="noConversion"/>
  </si>
  <si>
    <t>장정부</t>
    <phoneticPr fontId="1" type="noConversion"/>
  </si>
  <si>
    <t>전남수</t>
    <phoneticPr fontId="1" type="noConversion"/>
  </si>
  <si>
    <t>정봉순</t>
    <phoneticPr fontId="1" type="noConversion"/>
  </si>
  <si>
    <t>정상영</t>
    <phoneticPr fontId="1" type="noConversion"/>
  </si>
  <si>
    <t>정영복</t>
    <phoneticPr fontId="1" type="noConversion"/>
  </si>
  <si>
    <t>정진석</t>
    <phoneticPr fontId="1" type="noConversion"/>
  </si>
  <si>
    <t>조규남</t>
    <phoneticPr fontId="1" type="noConversion"/>
  </si>
  <si>
    <t>차태헌</t>
    <phoneticPr fontId="1" type="noConversion"/>
  </si>
  <si>
    <t>천문섭</t>
    <phoneticPr fontId="1" type="noConversion"/>
  </si>
  <si>
    <t>천진숙</t>
    <phoneticPr fontId="1" type="noConversion"/>
  </si>
  <si>
    <t>최득주</t>
    <phoneticPr fontId="1" type="noConversion"/>
  </si>
  <si>
    <t>최정기</t>
    <phoneticPr fontId="1" type="noConversion"/>
  </si>
  <si>
    <t>최종길</t>
    <phoneticPr fontId="1" type="noConversion"/>
  </si>
  <si>
    <t>한순희</t>
    <phoneticPr fontId="1" type="noConversion"/>
  </si>
  <si>
    <t>황영자</t>
    <phoneticPr fontId="1" type="noConversion"/>
  </si>
  <si>
    <t>47,XY,+8[12]/47,idem,add(3)(q27)[8]</t>
  </si>
  <si>
    <t>46,XY[20]</t>
  </si>
  <si>
    <t>47,XY,+8[5]/47,XY,+16[12]/46,XY[3]</t>
  </si>
  <si>
    <t>46,XX[20]</t>
  </si>
  <si>
    <t>46,XY,del(7)(q22)[19]/47,XY,+8[2]/46,XY[9]</t>
  </si>
  <si>
    <t>46,XY,del(20)(q11.2)[19]/46,XY[1]</t>
  </si>
  <si>
    <t>48,XX,+21,+21[20]</t>
  </si>
  <si>
    <t>46,XX,inv(9)(p12q13)[20]</t>
  </si>
  <si>
    <t>46,XY,del(22)(q11.2)[15]/46,XY[5]</t>
  </si>
  <si>
    <t>47,XX,+9[19]/46,XX[1]</t>
  </si>
  <si>
    <t>45,X,-Y[5]/46,XY[15]</t>
  </si>
  <si>
    <t>47,XY,+8[17]/47,idem,del(4)(q21q31.3)[3]</t>
  </si>
  <si>
    <t>47,XY,+8[15]/46,XY[15]</t>
  </si>
  <si>
    <t>46,XY,ins(1;1)(p34;p31p34)[20]</t>
  </si>
  <si>
    <t>46,XX,inv(3)(q21q26.2),del(20)(q11.2q13)[18]/46,XX[2]</t>
  </si>
  <si>
    <t>46,XX,t(8;13)(q22;q12)[7]/46,XX[13]</t>
  </si>
  <si>
    <t>46,XX,dup(1)(q21q32)[20]</t>
  </si>
  <si>
    <t>45,X,-Y[2]/46,XY[18]</t>
  </si>
  <si>
    <t>46,XX,t(11;20)(q23;q11.2)[20]</t>
  </si>
  <si>
    <t>46,XX,t(3;3)(q21;q26.2)[8]/46,XX[12]</t>
  </si>
  <si>
    <t>47,XY,+8[20]</t>
  </si>
  <si>
    <t>47,XY,+8[5]/46,XX[15]</t>
  </si>
  <si>
    <t>47,XY,+8[3]/46,XY[27]</t>
  </si>
  <si>
    <t>47,XX,+8[8]/46,XX[12]</t>
  </si>
  <si>
    <t>SD-HI</t>
  </si>
  <si>
    <t>CR</t>
  </si>
  <si>
    <t>SD+HI</t>
  </si>
  <si>
    <t>안효문</t>
  </si>
  <si>
    <t>이수환</t>
  </si>
  <si>
    <t>유영한</t>
  </si>
  <si>
    <t xml:space="preserve">이화 </t>
  </si>
  <si>
    <t>김현정</t>
  </si>
  <si>
    <t>신상훈</t>
  </si>
  <si>
    <t>김준연</t>
  </si>
  <si>
    <t>강동석</t>
  </si>
  <si>
    <t>박흥순</t>
  </si>
  <si>
    <t>이승환</t>
  </si>
  <si>
    <t>성금주</t>
  </si>
  <si>
    <t>석인순</t>
  </si>
  <si>
    <t>김민정</t>
  </si>
  <si>
    <t>문익주</t>
  </si>
  <si>
    <t>김종찬</t>
  </si>
  <si>
    <t>김기찬</t>
  </si>
  <si>
    <t>김경자</t>
  </si>
  <si>
    <t>이병기</t>
  </si>
  <si>
    <t>이은주</t>
  </si>
  <si>
    <t>최장렬</t>
  </si>
  <si>
    <t>강재덕</t>
  </si>
  <si>
    <t>46,XX,der(20)del(20)(p11.2)del(20)(q11.2)[20]</t>
  </si>
  <si>
    <t>RAEB-1</t>
    <phoneticPr fontId="1" type="noConversion"/>
  </si>
  <si>
    <t>48,XY,+8,+9[6]/46,XY[4]</t>
  </si>
  <si>
    <t>46,XX,inv(3)(q21q26.2)[20]</t>
  </si>
  <si>
    <t>46,XY,del(7)(q22q32),del(20)(q11.2)[16]/92,idemx2[2]/46,XY[2]</t>
  </si>
  <si>
    <t>SD-HI</t>
    <phoneticPr fontId="1" type="noConversion"/>
  </si>
  <si>
    <t>47,XX,+8,inv(9)(p12q13)[8]/48,idem,+9[9]/46,XX,dup(1)(q21q32),inv(9)[2]/46,XX,inv(9)[1]</t>
  </si>
  <si>
    <t>47,XY,+8[5]/47,idem,del(1)(p36.1)[12]/46,XY[3]</t>
  </si>
  <si>
    <t>46,XY,t(1;20)(p36.1;q13.3)[20]</t>
  </si>
  <si>
    <t>47,XX,del(5)(q22q33),+8[15]/48,idem,+9[5]</t>
  </si>
  <si>
    <t>47,XY,+8,del(11)(q23)[19]/46,XY[1]</t>
  </si>
  <si>
    <t>46,X,t(X;4)(p22.1;q12)[4]/46,XX[16]</t>
  </si>
  <si>
    <t>최월아</t>
    <phoneticPr fontId="1" type="noConversion"/>
  </si>
  <si>
    <t>임태수</t>
    <phoneticPr fontId="1" type="noConversion"/>
  </si>
  <si>
    <t>46,XX,der(3)t(3;3)(p25;q21)[8]/46,XX[12]</t>
  </si>
  <si>
    <t>46,XY,del(11)(q14q23)[17]/47,idem,+8[2]/46,idem,del(20)(q11.2)[1]</t>
  </si>
  <si>
    <t>UPN</t>
    <phoneticPr fontId="1" type="noConversion"/>
  </si>
  <si>
    <t>NAME</t>
    <phoneticPr fontId="1" type="noConversion"/>
  </si>
  <si>
    <t>김강식</t>
    <phoneticPr fontId="1" type="noConversion"/>
  </si>
  <si>
    <t>김영중</t>
    <phoneticPr fontId="1" type="noConversion"/>
  </si>
  <si>
    <t>김재진</t>
    <phoneticPr fontId="1" type="noConversion"/>
  </si>
  <si>
    <t>박상옥</t>
    <phoneticPr fontId="1" type="noConversion"/>
  </si>
  <si>
    <t>박윤하</t>
    <phoneticPr fontId="1" type="noConversion"/>
  </si>
  <si>
    <t>박한나</t>
    <phoneticPr fontId="1" type="noConversion"/>
  </si>
  <si>
    <t>백정선</t>
    <phoneticPr fontId="1" type="noConversion"/>
  </si>
  <si>
    <t>손달익</t>
    <phoneticPr fontId="1" type="noConversion"/>
  </si>
  <si>
    <t>엄태섭</t>
    <phoneticPr fontId="1" type="noConversion"/>
  </si>
  <si>
    <t>오경숙</t>
    <phoneticPr fontId="1" type="noConversion"/>
  </si>
  <si>
    <t>이상화</t>
    <phoneticPr fontId="1" type="noConversion"/>
  </si>
  <si>
    <t>이숙희</t>
    <phoneticPr fontId="1" type="noConversion"/>
  </si>
  <si>
    <t>이주섭</t>
    <phoneticPr fontId="1" type="noConversion"/>
  </si>
  <si>
    <t>이주혁</t>
    <phoneticPr fontId="1" type="noConversion"/>
  </si>
  <si>
    <t>최영자</t>
    <phoneticPr fontId="1" type="noConversion"/>
  </si>
  <si>
    <t>한주현</t>
    <phoneticPr fontId="1" type="noConversion"/>
  </si>
  <si>
    <t>현옥선</t>
    <phoneticPr fontId="1" type="noConversion"/>
  </si>
  <si>
    <t>황석용</t>
    <phoneticPr fontId="1" type="noConversion"/>
  </si>
  <si>
    <t>김한결</t>
    <phoneticPr fontId="1" type="noConversion"/>
  </si>
  <si>
    <t>강철규</t>
    <phoneticPr fontId="1" type="noConversion"/>
  </si>
  <si>
    <t>박정옥</t>
    <phoneticPr fontId="1" type="noConversion"/>
  </si>
  <si>
    <t>윤홍중</t>
    <phoneticPr fontId="1" type="noConversion"/>
  </si>
  <si>
    <t>최완철</t>
    <phoneticPr fontId="1" type="noConversion"/>
  </si>
  <si>
    <t>이정훈</t>
    <phoneticPr fontId="1" type="noConversion"/>
  </si>
  <si>
    <t>김병호</t>
    <phoneticPr fontId="1" type="noConversion"/>
  </si>
  <si>
    <t>김재만</t>
    <phoneticPr fontId="1" type="noConversion"/>
  </si>
  <si>
    <t>조원식</t>
    <phoneticPr fontId="1" type="noConversion"/>
  </si>
  <si>
    <t>김순선</t>
    <phoneticPr fontId="1" type="noConversion"/>
  </si>
  <si>
    <t>강덕희</t>
    <phoneticPr fontId="1" type="noConversion"/>
  </si>
  <si>
    <t>김용재</t>
    <phoneticPr fontId="1" type="noConversion"/>
  </si>
  <si>
    <t>박찬형</t>
    <phoneticPr fontId="1" type="noConversion"/>
  </si>
  <si>
    <t>임미연</t>
    <phoneticPr fontId="1" type="noConversion"/>
  </si>
  <si>
    <t>양평근</t>
    <phoneticPr fontId="1" type="noConversion"/>
  </si>
  <si>
    <t>최기자</t>
    <phoneticPr fontId="1" type="noConversion"/>
  </si>
  <si>
    <t>임광순</t>
    <phoneticPr fontId="1" type="noConversion"/>
  </si>
  <si>
    <t>신하림</t>
    <phoneticPr fontId="1" type="noConversion"/>
  </si>
  <si>
    <t>신원하</t>
    <phoneticPr fontId="1" type="noConversion"/>
  </si>
  <si>
    <t>김종문</t>
    <phoneticPr fontId="1" type="noConversion"/>
  </si>
  <si>
    <t>박노경</t>
    <phoneticPr fontId="1" type="noConversion"/>
  </si>
  <si>
    <t>김태우</t>
    <phoneticPr fontId="1" type="noConversion"/>
  </si>
  <si>
    <t>김상호</t>
    <phoneticPr fontId="1" type="noConversion"/>
  </si>
  <si>
    <t>한영희</t>
    <phoneticPr fontId="1" type="noConversion"/>
  </si>
  <si>
    <t>이호열</t>
    <phoneticPr fontId="1" type="noConversion"/>
  </si>
  <si>
    <t>SEX</t>
    <phoneticPr fontId="1" type="noConversion"/>
  </si>
  <si>
    <t>NO_UNIT</t>
    <phoneticPr fontId="1" type="noConversion"/>
  </si>
  <si>
    <t>DATE_BIRTH</t>
    <phoneticPr fontId="1" type="noConversion"/>
  </si>
  <si>
    <t>PASSAGE</t>
    <phoneticPr fontId="1" type="noConversion"/>
  </si>
  <si>
    <t>MDS-u</t>
    <phoneticPr fontId="1" type="noConversion"/>
  </si>
  <si>
    <t>RAEB-2</t>
    <phoneticPr fontId="1" type="noConversion"/>
  </si>
  <si>
    <t>HMT</t>
    <phoneticPr fontId="1" type="noConversion"/>
  </si>
  <si>
    <t>DATE_HMT</t>
    <phoneticPr fontId="1" type="noConversion"/>
  </si>
  <si>
    <t>RESPONSE_HMT</t>
    <phoneticPr fontId="1" type="noConversion"/>
  </si>
  <si>
    <t>DATE_BMT</t>
    <phoneticPr fontId="1" type="noConversion"/>
  </si>
  <si>
    <t>BMT</t>
    <phoneticPr fontId="1" type="noConversion"/>
  </si>
  <si>
    <t>WBC_BMT</t>
    <phoneticPr fontId="1" type="noConversion"/>
  </si>
  <si>
    <t>ANC_BMT</t>
    <phoneticPr fontId="1" type="noConversion"/>
  </si>
  <si>
    <t>PLT_BMT</t>
    <phoneticPr fontId="1" type="noConversion"/>
  </si>
  <si>
    <t>BM-BLAST_BMT</t>
    <phoneticPr fontId="1" type="noConversion"/>
  </si>
  <si>
    <t>PB-BLAST_BMT</t>
    <phoneticPr fontId="1" type="noConversion"/>
  </si>
  <si>
    <t>AZA#6</t>
    <phoneticPr fontId="1" type="noConversion"/>
  </si>
  <si>
    <t>46,XX[20]</t>
    <phoneticPr fontId="1" type="noConversion"/>
  </si>
  <si>
    <t>mCR-HI-&gt;DP</t>
    <phoneticPr fontId="1" type="noConversion"/>
  </si>
  <si>
    <t>AZA#3</t>
    <phoneticPr fontId="1" type="noConversion"/>
  </si>
  <si>
    <t>DAC#3</t>
    <phoneticPr fontId="1" type="noConversion"/>
  </si>
  <si>
    <t>mCR-HI</t>
    <phoneticPr fontId="1" type="noConversion"/>
  </si>
  <si>
    <t>SD+HI-&gt;LR</t>
    <phoneticPr fontId="1" type="noConversion"/>
  </si>
  <si>
    <t>AZA#5</t>
    <phoneticPr fontId="1" type="noConversion"/>
  </si>
  <si>
    <t>AZA#4</t>
    <phoneticPr fontId="1" type="noConversion"/>
  </si>
  <si>
    <t>SD-HI</t>
    <phoneticPr fontId="1" type="noConversion"/>
  </si>
  <si>
    <t>AZA#9</t>
    <phoneticPr fontId="1" type="noConversion"/>
  </si>
  <si>
    <t>mCR+HI</t>
    <phoneticPr fontId="1" type="noConversion"/>
  </si>
  <si>
    <t>AZA#3</t>
    <phoneticPr fontId="1" type="noConversion"/>
  </si>
  <si>
    <t>AZA#5</t>
    <phoneticPr fontId="1" type="noConversion"/>
  </si>
  <si>
    <t>CR</t>
    <phoneticPr fontId="1" type="noConversion"/>
  </si>
  <si>
    <t>SD-HI</t>
    <phoneticPr fontId="1" type="noConversion"/>
  </si>
  <si>
    <t>HG_BMT</t>
    <phoneticPr fontId="1" type="noConversion"/>
  </si>
  <si>
    <t>NA</t>
    <phoneticPr fontId="1" type="noConversion"/>
  </si>
  <si>
    <t>SD-HI</t>
    <phoneticPr fontId="1" type="noConversion"/>
  </si>
  <si>
    <t>DAC#7</t>
    <phoneticPr fontId="1" type="noConversion"/>
  </si>
  <si>
    <t>SD+HI</t>
    <phoneticPr fontId="1" type="noConversion"/>
  </si>
  <si>
    <t>AZA#3</t>
    <phoneticPr fontId="1" type="noConversion"/>
  </si>
  <si>
    <t>DATE_SAMPLE</t>
    <phoneticPr fontId="1" type="noConversion"/>
  </si>
  <si>
    <t>NA</t>
    <phoneticPr fontId="1" type="noConversion"/>
  </si>
  <si>
    <t>AZA#11</t>
    <phoneticPr fontId="1" type="noConversion"/>
  </si>
  <si>
    <t>CR-&gt;DP</t>
    <phoneticPr fontId="1" type="noConversion"/>
  </si>
  <si>
    <t>AZA#5</t>
    <phoneticPr fontId="1" type="noConversion"/>
  </si>
  <si>
    <t>RELAPSE</t>
    <phoneticPr fontId="1" type="noConversion"/>
  </si>
  <si>
    <t>DATE_RELAPSE</t>
    <phoneticPr fontId="1" type="noConversion"/>
  </si>
  <si>
    <t>AZA#8</t>
    <phoneticPr fontId="1" type="noConversion"/>
  </si>
  <si>
    <t>SD+HI-&gt;LR</t>
    <phoneticPr fontId="1" type="noConversion"/>
  </si>
  <si>
    <t>AZA#2</t>
    <phoneticPr fontId="1" type="noConversion"/>
  </si>
  <si>
    <t>DP</t>
    <phoneticPr fontId="1" type="noConversion"/>
  </si>
  <si>
    <t>AZA#6</t>
    <phoneticPr fontId="1" type="noConversion"/>
  </si>
  <si>
    <t>SD-HI</t>
    <phoneticPr fontId="1" type="noConversion"/>
  </si>
  <si>
    <t>NA</t>
    <phoneticPr fontId="1" type="noConversion"/>
  </si>
  <si>
    <t>45,X,-Y[3]/46,XY[27]</t>
  </si>
  <si>
    <t>AZA#9</t>
    <phoneticPr fontId="1" type="noConversion"/>
  </si>
  <si>
    <t>DAC#3</t>
    <phoneticPr fontId="1" type="noConversion"/>
  </si>
  <si>
    <t>AZA#21</t>
    <phoneticPr fontId="1" type="noConversion"/>
  </si>
  <si>
    <t>NA</t>
    <phoneticPr fontId="1" type="noConversion"/>
  </si>
  <si>
    <t>mCR+HI</t>
    <phoneticPr fontId="1" type="noConversion"/>
  </si>
  <si>
    <t>AZA#6</t>
    <phoneticPr fontId="1" type="noConversion"/>
  </si>
  <si>
    <t>FOLLOW-UP LOSS</t>
    <phoneticPr fontId="1" type="noConversion"/>
  </si>
  <si>
    <t>COMMENT</t>
    <phoneticPr fontId="1" type="noConversion"/>
  </si>
  <si>
    <t>AZA#5</t>
    <phoneticPr fontId="1" type="noConversion"/>
  </si>
  <si>
    <t>&lt;1</t>
    <phoneticPr fontId="1" type="noConversion"/>
  </si>
  <si>
    <t>AZA#7</t>
    <phoneticPr fontId="1" type="noConversion"/>
  </si>
  <si>
    <t>SD-HI</t>
    <phoneticPr fontId="1" type="noConversion"/>
  </si>
  <si>
    <t>46,XY,inv(10)(q11.2q24)c[20]</t>
  </si>
  <si>
    <t>NA</t>
    <phoneticPr fontId="1" type="noConversion"/>
  </si>
  <si>
    <t>AZA#13</t>
    <phoneticPr fontId="1" type="noConversion"/>
  </si>
  <si>
    <t>CR-&gt;DP</t>
    <phoneticPr fontId="1" type="noConversion"/>
  </si>
  <si>
    <t>NA</t>
    <phoneticPr fontId="1" type="noConversion"/>
  </si>
  <si>
    <t>DAC#5</t>
    <phoneticPr fontId="1" type="noConversion"/>
  </si>
  <si>
    <t>NA</t>
    <phoneticPr fontId="1" type="noConversion"/>
  </si>
  <si>
    <t>DAC#4</t>
    <phoneticPr fontId="1" type="noConversion"/>
  </si>
  <si>
    <t>mCR+HI</t>
    <phoneticPr fontId="1" type="noConversion"/>
  </si>
  <si>
    <t>SD+HI-&gt;LR</t>
    <phoneticPr fontId="1" type="noConversion"/>
  </si>
  <si>
    <t>AZA#11</t>
    <phoneticPr fontId="1" type="noConversion"/>
  </si>
  <si>
    <t>AZA#4</t>
    <phoneticPr fontId="1" type="noConversion"/>
  </si>
  <si>
    <t>DAC#3</t>
    <phoneticPr fontId="1" type="noConversion"/>
  </si>
  <si>
    <t>NA</t>
    <phoneticPr fontId="1" type="noConversion"/>
  </si>
  <si>
    <t>45,XY,der(14;21)(q10;q10)[14]/46,sl,+8[6]</t>
  </si>
  <si>
    <t>2017-06-17 INDUCTION CTx. (IDA/ARA 3/7) -&gt; NR</t>
    <phoneticPr fontId="1" type="noConversion"/>
  </si>
  <si>
    <t>DAC#6</t>
    <phoneticPr fontId="1" type="noConversion"/>
  </si>
  <si>
    <t>TEMP</t>
    <phoneticPr fontId="1" type="noConversion"/>
  </si>
  <si>
    <t>DATE_CONDITIONING</t>
    <phoneticPr fontId="1" type="noConversion"/>
  </si>
  <si>
    <t>?</t>
    <phoneticPr fontId="1" type="noConversion"/>
  </si>
  <si>
    <t>&lt;1</t>
    <phoneticPr fontId="1" type="noConversion"/>
  </si>
  <si>
    <t>NA</t>
    <phoneticPr fontId="1" type="noConversion"/>
  </si>
  <si>
    <t>AZA#4</t>
    <phoneticPr fontId="1" type="noConversion"/>
  </si>
  <si>
    <t>AZA#6</t>
    <phoneticPr fontId="1" type="noConversion"/>
  </si>
  <si>
    <t>DP</t>
    <phoneticPr fontId="1" type="noConversion"/>
  </si>
  <si>
    <t>FOLLOW-UP LOSS</t>
    <phoneticPr fontId="1" type="noConversion"/>
  </si>
  <si>
    <t>46,XY[10]</t>
  </si>
  <si>
    <t>AZA#2</t>
    <phoneticPr fontId="1" type="noConversion"/>
  </si>
  <si>
    <t>SD-HI</t>
    <phoneticPr fontId="1" type="noConversion"/>
  </si>
  <si>
    <t>DATE_START</t>
    <phoneticPr fontId="1" type="noConversion"/>
  </si>
  <si>
    <t>DATE_END</t>
    <phoneticPr fontId="1" type="noConversion"/>
  </si>
  <si>
    <t>WBC</t>
    <phoneticPr fontId="1" type="noConversion"/>
  </si>
  <si>
    <t>ANC</t>
    <phoneticPr fontId="1" type="noConversion"/>
  </si>
  <si>
    <t>HG</t>
    <phoneticPr fontId="1" type="noConversion"/>
  </si>
  <si>
    <t>PLT</t>
    <phoneticPr fontId="1" type="noConversion"/>
  </si>
  <si>
    <t>BLAST_PB</t>
    <phoneticPr fontId="1" type="noConversion"/>
  </si>
  <si>
    <t>AZA#6</t>
    <phoneticPr fontId="1" type="noConversion"/>
  </si>
  <si>
    <t>NA</t>
    <phoneticPr fontId="1" type="noConversion"/>
  </si>
  <si>
    <t>mCR-HI-&gt;DP</t>
    <phoneticPr fontId="1" type="noConversion"/>
  </si>
  <si>
    <t>SD+HI</t>
    <phoneticPr fontId="1" type="noConversion"/>
  </si>
  <si>
    <t>DAC#1</t>
    <phoneticPr fontId="1" type="noConversion"/>
  </si>
  <si>
    <t>AZA#1</t>
    <phoneticPr fontId="1" type="noConversion"/>
  </si>
  <si>
    <t>CR-&gt;DP</t>
    <phoneticPr fontId="1" type="noConversion"/>
  </si>
  <si>
    <t>AZA#33</t>
    <phoneticPr fontId="1" type="noConversion"/>
  </si>
  <si>
    <t>CYTOGENETICS</t>
    <phoneticPr fontId="1" type="noConversion"/>
  </si>
  <si>
    <t>BLAST_BM</t>
    <phoneticPr fontId="1" type="noConversion"/>
  </si>
  <si>
    <t>WHO</t>
    <phoneticPr fontId="1" type="noConversion"/>
  </si>
  <si>
    <t>RAEB-1</t>
    <phoneticPr fontId="1" type="noConversion"/>
  </si>
  <si>
    <t>RT</t>
    <phoneticPr fontId="1" type="noConversion"/>
  </si>
  <si>
    <t>RAEB-2</t>
    <phoneticPr fontId="1" type="noConversion"/>
  </si>
  <si>
    <t>47,XY,t(3;12)(p13;q34.1),-5,+8,-14,add(17)(p11.2),+r[cp20]</t>
  </si>
  <si>
    <t>RCMD</t>
    <phoneticPr fontId="1" type="noConversion"/>
  </si>
  <si>
    <t>46,XY,+1,der(1;15)(q10;q10)[20]</t>
  </si>
  <si>
    <t>45,-X,t(X;9;14)(q25;q34;q11.2)[20]</t>
  </si>
  <si>
    <t>45~46,XY,add(5)(q13),-7,del(9)(q13),del(12)(p11.2),+17[cp25]/39~42,X,-Y,-5,-7,del(9)(q13),-16,-19,add(22)(q13),+add(22)(q13),+mar[cp9]/66~83,XY,+1,+2,+2,+3,+4,+4,+5,+6,+8,+8,+10,+10,+11,+12,+13,+14,+add(14)(q32),+15,+add(15)(q26.1),+17,+20,+21,+21,+add(22)(q13),+add(22)(q13)[cp5]/46,XY[1]</t>
  </si>
  <si>
    <t>46,XY,del(1)(p34.3),?der(5)t(5;7)(q13;p13),-7,+8[20]</t>
  </si>
  <si>
    <t>46,XY,-20,+mar[23]/46,XY[2]</t>
  </si>
  <si>
    <t>46,XY,add(2)(q37),+3,inv(3)(p21q11.2)x2,-5,der(6)t(5;6)(q13;q13),inv(11)(p15q13)[12]/46,XY[8]</t>
    <phoneticPr fontId="1" type="noConversion"/>
  </si>
  <si>
    <t>45~46,XY,del(5)(q13),?inv(7)(p13q22),-13,-17,+19,-20,+mar[cp17]/46,XY[3]</t>
  </si>
  <si>
    <t>RCMD</t>
    <phoneticPr fontId="1" type="noConversion"/>
  </si>
  <si>
    <t>RAEB-2</t>
    <phoneticPr fontId="1" type="noConversion"/>
  </si>
  <si>
    <t>44~46,XX,del(5)(q13q33),-11,-18,add(20)(q11.2),add(22)(p13)[cp4]/44~47,idem,add(15)(p13),+1~2mar[cp16</t>
    <phoneticPr fontId="1" type="noConversion"/>
  </si>
  <si>
    <t>RAEB-1</t>
    <phoneticPr fontId="1" type="noConversion"/>
  </si>
  <si>
    <t>45,X,-Y[10]/45,idem,t(1;17)(q32;q21)[5]/45,idem,add(7)(p15),del(8)(q22),del(11)(p13)[2]/46,XY[3]</t>
    <phoneticPr fontId="1" type="noConversion"/>
  </si>
  <si>
    <t>MDS/MPN</t>
    <phoneticPr fontId="1" type="noConversion"/>
  </si>
  <si>
    <t>47,XX,trp(1)(q21q32),+8[17]/50,idem,+13,+14,+19[2]/46,XX[1]</t>
  </si>
  <si>
    <t>46,XY,del(20)(q13.1)[13]/46,XY[7]</t>
  </si>
  <si>
    <t>46,XY,+1,der(1;12)(q10;q10)[14]/51,idem,+der(1;12)(q10;q10),+4,+6,+8,+19[2]/46,XY[4]</t>
    <phoneticPr fontId="1" type="noConversion"/>
  </si>
  <si>
    <t>46,XY,t(1;3)(p36.1;q21)[18]/46,XY[2]</t>
    <phoneticPr fontId="1" type="noConversion"/>
  </si>
  <si>
    <t>MDS-u</t>
    <phoneticPr fontId="1" type="noConversion"/>
  </si>
  <si>
    <t>RT</t>
    <phoneticPr fontId="1" type="noConversion"/>
  </si>
  <si>
    <t>RARS</t>
    <phoneticPr fontId="1" type="noConversion"/>
  </si>
  <si>
    <t>45~46,XY,del(1)(p13),+?del(1)(q11),der(3;8)(p10;q10),+add(3)(p11),del(5)(q22q31),-6,-14,+add(?21)(q22)[cp20]</t>
    <phoneticPr fontId="1" type="noConversion"/>
  </si>
  <si>
    <t>48,XY,+1,del(5)(q13q32),+11[10]/48,idem,del(7)(q22q32)[4]/49,idem,+del(5)[3]/50,idem,+21,+22[3]</t>
    <phoneticPr fontId="1" type="noConversion"/>
  </si>
  <si>
    <t>GRP2_CYTO</t>
    <phoneticPr fontId="1" type="noConversion"/>
  </si>
  <si>
    <t>GRP1_CYTO</t>
    <phoneticPr fontId="1" type="noConversion"/>
  </si>
  <si>
    <t>GRP_WHO</t>
    <phoneticPr fontId="1" type="noConversion"/>
  </si>
  <si>
    <t>IPSS</t>
    <phoneticPr fontId="1" type="noConversion"/>
  </si>
  <si>
    <t>IPSS-R</t>
    <phoneticPr fontId="1" type="noConversion"/>
  </si>
  <si>
    <t>WPSS</t>
    <phoneticPr fontId="1" type="noConversion"/>
  </si>
  <si>
    <t>GRP1_BLAST_BM</t>
    <phoneticPr fontId="1" type="noConversion"/>
  </si>
  <si>
    <t>GRP2_BLAST_BM</t>
    <phoneticPr fontId="1" type="noConversion"/>
  </si>
  <si>
    <t>GRP_HG</t>
    <phoneticPr fontId="1" type="noConversion"/>
  </si>
  <si>
    <t>GRP_PLT</t>
    <phoneticPr fontId="1" type="noConversion"/>
  </si>
  <si>
    <t>GRP_ANC</t>
    <phoneticPr fontId="1" type="noConversion"/>
  </si>
  <si>
    <t>CYTOPENIA</t>
    <phoneticPr fontId="1" type="noConversion"/>
  </si>
  <si>
    <t>5% CELLULAIRTY c 2% BLAST</t>
    <phoneticPr fontId="1" type="noConversion"/>
  </si>
  <si>
    <t>NORMOCELLULARITY c 3% BLASTS</t>
    <phoneticPr fontId="1" type="noConversion"/>
  </si>
  <si>
    <t>NORMOCELLULARITY c 2% BLASTS</t>
    <phoneticPr fontId="1" type="noConversion"/>
  </si>
  <si>
    <t>AZA#14</t>
    <phoneticPr fontId="1" type="noConversion"/>
  </si>
  <si>
    <t>NORMOCELLULARITY c 14% BLAST</t>
    <phoneticPr fontId="1" type="noConversion"/>
  </si>
  <si>
    <t>40% CELLULARITY c 1% BLAST</t>
    <phoneticPr fontId="1" type="noConversion"/>
  </si>
  <si>
    <t>10% CELLULARITY c 2% BLAST</t>
    <phoneticPr fontId="1" type="noConversion"/>
  </si>
  <si>
    <t>HYPOCELLULARITY c 2% BLAST</t>
    <phoneticPr fontId="1" type="noConversion"/>
  </si>
  <si>
    <t>10% CELLULARITY c 4% BLAST</t>
    <phoneticPr fontId="1" type="noConversion"/>
  </si>
  <si>
    <t>30% CELLULARITY c 2% BLAST</t>
    <phoneticPr fontId="1" type="noConversion"/>
  </si>
  <si>
    <t>46,XY,+1,der(1;7)(q10;p10)[17]/46,XY[13]</t>
  </si>
  <si>
    <t>20% CELLULARITY c 1% BLAST</t>
    <phoneticPr fontId="1" type="noConversion"/>
  </si>
  <si>
    <t>46,XX,del(20)(q13.1)[14]/46,XX[6]</t>
  </si>
  <si>
    <t>47,XX,+8[10]/46,XX[10]</t>
  </si>
  <si>
    <t>46,XX,del(20)(q11.2q13.1)[7]/46,idem,del(12)(p11.2p12)[9]/46,XX[4]</t>
  </si>
  <si>
    <t>60% CELLULARITY c 5% BLAST</t>
    <phoneticPr fontId="1" type="noConversion"/>
  </si>
  <si>
    <t>47,XY,+8[19]/46,XY[1]</t>
  </si>
  <si>
    <t>GRP2_IPSS</t>
    <phoneticPr fontId="1" type="noConversion"/>
  </si>
  <si>
    <t>GRP2_IPSS-R</t>
    <phoneticPr fontId="1" type="noConversion"/>
  </si>
  <si>
    <t>GRP2_WPSS</t>
    <phoneticPr fontId="1" type="noConversion"/>
  </si>
  <si>
    <t>HC</t>
    <phoneticPr fontId="1" type="noConversion"/>
  </si>
  <si>
    <t>sAML</t>
    <phoneticPr fontId="1" type="noConversion"/>
  </si>
  <si>
    <t>AA</t>
    <phoneticPr fontId="1" type="noConversion"/>
  </si>
  <si>
    <t>MDS</t>
    <phoneticPr fontId="1" type="noConversion"/>
  </si>
  <si>
    <t>G_VEGFA</t>
    <phoneticPr fontId="1" type="noConversion"/>
  </si>
  <si>
    <t>G_IGFBP2</t>
    <phoneticPr fontId="1" type="noConversion"/>
  </si>
  <si>
    <t>G_ADAMTS4</t>
    <phoneticPr fontId="1" type="noConversion"/>
  </si>
  <si>
    <t>G_SPARC</t>
    <phoneticPr fontId="1" type="noConversion"/>
  </si>
  <si>
    <t>G_LOX1</t>
    <phoneticPr fontId="1" type="noConversion"/>
  </si>
  <si>
    <t>G_DICER</t>
    <phoneticPr fontId="1" type="noConversion"/>
  </si>
  <si>
    <t>황영복</t>
    <phoneticPr fontId="1" type="noConversion"/>
  </si>
  <si>
    <t>AML</t>
    <phoneticPr fontId="1" type="noConversion"/>
  </si>
  <si>
    <t>DATE_DX</t>
    <phoneticPr fontId="1" type="noConversion"/>
  </si>
  <si>
    <t>46,XX,t(7;13)(p15;q12)[2]/46,XX[28]</t>
  </si>
  <si>
    <t>42~45,X,-Y,del(?5)(q13),del(6)(q15q23),-7,-13,add(19)(p13.3),add(22)(p11.2)[cp10]/44~45,idem,del(4)(q21),-del(5),+del(13)(q14q32),+1~2mar[cp6]/46,XY[4]</t>
    <phoneticPr fontId="1" type="noConversion"/>
  </si>
  <si>
    <t>46,XY,del(7)(q22)[17]/46,XY[3]</t>
  </si>
  <si>
    <t>46,XY,t(11;19)(q23;p13.1)[15]/46,XY[5]</t>
  </si>
  <si>
    <t>46,XX,t(1;3)(q21;q25)[cp4]/46,XX[26]</t>
  </si>
  <si>
    <t>46,XY,del(20)(q11.2)[20]</t>
  </si>
  <si>
    <t>46,XX,del(20)(q11.2q13.1)[20]</t>
  </si>
  <si>
    <t>45,X,-Y[7]/45,idem,t(1;17)(q32;q21)[1]/45,idem,del(20)(q13.1)[2]/45,idem,t(12;17)(p13;q23),del(20)[2]/46,XY[8]</t>
    <phoneticPr fontId="1" type="noConversion"/>
  </si>
  <si>
    <t>NA</t>
    <phoneticPr fontId="1" type="noConversion"/>
  </si>
  <si>
    <t>DEPENDENCY</t>
    <phoneticPr fontId="1" type="noConversion"/>
  </si>
  <si>
    <t>2016-10-25 FOLLOW-UP LOSS</t>
    <phoneticPr fontId="1" type="noConversion"/>
  </si>
  <si>
    <t>ICTX</t>
    <phoneticPr fontId="1" type="noConversion"/>
  </si>
  <si>
    <t>DATE_ICTX</t>
    <phoneticPr fontId="1" type="noConversion"/>
  </si>
  <si>
    <t>RESPONSE_ICTX</t>
    <phoneticPr fontId="1" type="noConversion"/>
  </si>
  <si>
    <t>REGIMEN_HMT</t>
    <phoneticPr fontId="1" type="noConversion"/>
  </si>
  <si>
    <t>HX_ICTX</t>
    <phoneticPr fontId="1" type="noConversion"/>
  </si>
  <si>
    <t>NR</t>
    <phoneticPr fontId="1" type="noConversion"/>
  </si>
  <si>
    <t>I1</t>
    <phoneticPr fontId="1" type="noConversion"/>
  </si>
  <si>
    <t>I2</t>
    <phoneticPr fontId="1" type="noConversion"/>
  </si>
  <si>
    <t>?</t>
    <phoneticPr fontId="1" type="noConversion"/>
  </si>
  <si>
    <t>I1C1</t>
    <phoneticPr fontId="1" type="noConversion"/>
  </si>
  <si>
    <t>CR</t>
    <phoneticPr fontId="1" type="noConversion"/>
  </si>
  <si>
    <t>NA</t>
    <phoneticPr fontId="1" type="noConversion"/>
  </si>
  <si>
    <t>2016-05-24 FOLLOW-UP LOSS</t>
    <phoneticPr fontId="1" type="noConversion"/>
  </si>
  <si>
    <t>CRRNR</t>
    <phoneticPr fontId="1" type="noConversion"/>
  </si>
  <si>
    <t>AZA#2</t>
    <phoneticPr fontId="1" type="noConversion"/>
  </si>
  <si>
    <t>DP</t>
    <phoneticPr fontId="1" type="noConversion"/>
  </si>
  <si>
    <t>AZA#6</t>
    <phoneticPr fontId="1" type="noConversion"/>
  </si>
  <si>
    <t>mCR-&gt;DP</t>
    <phoneticPr fontId="1" type="noConversion"/>
  </si>
  <si>
    <t>DAC#4</t>
    <phoneticPr fontId="1" type="noConversion"/>
  </si>
  <si>
    <t>DAC#1</t>
    <phoneticPr fontId="1" type="noConversion"/>
  </si>
  <si>
    <t>NA</t>
    <phoneticPr fontId="1" type="noConversion"/>
  </si>
  <si>
    <t>AZA#3</t>
    <phoneticPr fontId="1" type="noConversion"/>
  </si>
  <si>
    <t>DP</t>
    <phoneticPr fontId="1" type="noConversion"/>
  </si>
  <si>
    <t>NA</t>
    <phoneticPr fontId="1" type="noConversion"/>
  </si>
  <si>
    <t>AML</t>
    <phoneticPr fontId="1" type="noConversion"/>
  </si>
  <si>
    <t>45,XX,del(7)(q11.2),add(11)(q23),add(16)(q24),-17[4]/46,XX[16]</t>
  </si>
  <si>
    <t>mCR-HI</t>
    <phoneticPr fontId="1" type="noConversion"/>
  </si>
  <si>
    <t>AZA#2</t>
    <phoneticPr fontId="1" type="noConversion"/>
  </si>
  <si>
    <t>OS2</t>
    <phoneticPr fontId="1" type="noConversion"/>
  </si>
  <si>
    <t>OS1</t>
    <phoneticPr fontId="1" type="noConversion"/>
  </si>
  <si>
    <t>DATE_OS1</t>
    <phoneticPr fontId="1" type="noConversion"/>
  </si>
  <si>
    <t>DATE_OS2</t>
    <phoneticPr fontId="1" type="noConversion"/>
  </si>
  <si>
    <t>MO_OS2</t>
    <phoneticPr fontId="1" type="noConversion"/>
  </si>
  <si>
    <t>GRP1_VEGFA</t>
    <phoneticPr fontId="1" type="noConversion"/>
  </si>
  <si>
    <t>MO_OS1</t>
    <phoneticPr fontId="1" type="noConversion"/>
  </si>
  <si>
    <t>GRP1</t>
    <phoneticPr fontId="1" type="noConversion"/>
  </si>
  <si>
    <t>GRP2</t>
    <phoneticPr fontId="1" type="noConversion"/>
  </si>
  <si>
    <t>DP1</t>
    <phoneticPr fontId="1" type="noConversion"/>
  </si>
  <si>
    <t>DATE_DP1</t>
    <phoneticPr fontId="1" type="noConversion"/>
  </si>
  <si>
    <t>MO_DP1</t>
    <phoneticPr fontId="1" type="noConversion"/>
  </si>
  <si>
    <t>GRP3_BLAST_BM</t>
    <phoneticPr fontId="1" type="noConversion"/>
  </si>
  <si>
    <t>GRP1_IPSS</t>
    <phoneticPr fontId="1" type="noConversion"/>
  </si>
  <si>
    <t>GRP1_IPSS-R</t>
    <phoneticPr fontId="1" type="noConversion"/>
  </si>
  <si>
    <t>GRP1_WPSS</t>
    <phoneticPr fontId="1" type="noConversion"/>
  </si>
  <si>
    <t>DP3</t>
    <phoneticPr fontId="1" type="noConversion"/>
  </si>
  <si>
    <t>DATE_DP3</t>
    <phoneticPr fontId="1" type="noConversion"/>
  </si>
  <si>
    <t>MO_DP3</t>
    <phoneticPr fontId="1" type="noConversion"/>
  </si>
  <si>
    <t>NA</t>
    <phoneticPr fontId="1" type="noConversion"/>
  </si>
  <si>
    <t>GRP_RESPONSE</t>
    <phoneticPr fontId="1" type="noConversion"/>
  </si>
  <si>
    <t>DP2</t>
    <phoneticPr fontId="1" type="noConversion"/>
  </si>
  <si>
    <t>DATE_DP2</t>
    <phoneticPr fontId="1" type="noConversion"/>
  </si>
  <si>
    <t>MO_DP2</t>
    <phoneticPr fontId="1" type="noConversion"/>
  </si>
  <si>
    <t xml:space="preserve"> </t>
    <phoneticPr fontId="1" type="noConversion"/>
  </si>
  <si>
    <t>DFS2</t>
    <phoneticPr fontId="1" type="noConversion"/>
  </si>
  <si>
    <t>DATE_DFS2</t>
    <phoneticPr fontId="1" type="noConversion"/>
  </si>
  <si>
    <t>MO_DFS2</t>
    <phoneticPr fontId="1" type="noConversion"/>
  </si>
  <si>
    <t>&lt;1</t>
    <phoneticPr fontId="1" type="noConversion"/>
  </si>
  <si>
    <t>TRM</t>
    <phoneticPr fontId="1" type="noConversion"/>
  </si>
  <si>
    <t>DATE_TRM</t>
    <phoneticPr fontId="1" type="noConversion"/>
  </si>
  <si>
    <t>MO_TRM</t>
    <phoneticPr fontId="1" type="noConversion"/>
  </si>
  <si>
    <t>MO_RELAPSE</t>
    <phoneticPr fontId="1" type="noConversion"/>
  </si>
  <si>
    <t>DP4</t>
    <phoneticPr fontId="1" type="noConversion"/>
  </si>
  <si>
    <t>DATE_DP4</t>
    <phoneticPr fontId="1" type="noConversion"/>
  </si>
  <si>
    <t>MO_DP4</t>
    <phoneticPr fontId="1" type="noConversion"/>
  </si>
  <si>
    <t>DP5</t>
    <phoneticPr fontId="1" type="noConversion"/>
  </si>
  <si>
    <t>DATE_DP5</t>
    <phoneticPr fontId="1" type="noConversion"/>
  </si>
  <si>
    <t>MO_DP5</t>
    <phoneticPr fontId="1" type="noConversion"/>
  </si>
  <si>
    <t>GRP2_HG</t>
    <phoneticPr fontId="1" type="noConversion"/>
  </si>
  <si>
    <t>GRP2_PLT</t>
    <phoneticPr fontId="1" type="noConversion"/>
  </si>
  <si>
    <t>GRP4_BLAST_BM</t>
    <phoneticPr fontId="1" type="noConversion"/>
  </si>
  <si>
    <t>AGE</t>
    <phoneticPr fontId="1" type="noConversion"/>
  </si>
  <si>
    <t>GRP_AGE</t>
    <phoneticPr fontId="1" type="noConversion"/>
  </si>
  <si>
    <t>GRP3_CYTO</t>
    <phoneticPr fontId="1" type="noConversion"/>
  </si>
  <si>
    <t>DP6</t>
    <phoneticPr fontId="1" type="noConversion"/>
  </si>
  <si>
    <t>DATE_DP6</t>
    <phoneticPr fontId="1" type="noConversion"/>
  </si>
  <si>
    <t>MO_DP6</t>
    <phoneticPr fontId="1" type="noConversion"/>
  </si>
  <si>
    <t>OS3</t>
    <phoneticPr fontId="1" type="noConversion"/>
  </si>
  <si>
    <t>DATE_OS3</t>
    <phoneticPr fontId="1" type="noConversion"/>
  </si>
  <si>
    <t>MO_OS3</t>
    <phoneticPr fontId="1" type="noConversion"/>
  </si>
  <si>
    <t>PRE_TREAT</t>
    <phoneticPr fontId="1" type="noConversion"/>
  </si>
  <si>
    <t>DAC</t>
    <phoneticPr fontId="1" type="noConversion"/>
  </si>
  <si>
    <t>AZA</t>
    <phoneticPr fontId="1" type="noConversion"/>
  </si>
  <si>
    <t>NONE</t>
    <phoneticPr fontId="1" type="noConversion"/>
  </si>
  <si>
    <t>ATG</t>
    <phoneticPr fontId="1" type="noConversion"/>
  </si>
  <si>
    <t>TRANSPLANT</t>
    <phoneticPr fontId="1" type="noConversion"/>
  </si>
  <si>
    <t>GRP3_PRE_TREAT</t>
    <phoneticPr fontId="1" type="noConversion"/>
  </si>
  <si>
    <t>GRP1_PRE_TREAT</t>
    <phoneticPr fontId="1" type="noConversion"/>
  </si>
  <si>
    <t>GRP2_PRE_TREAT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</si>
</sst>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 "/>
    <numFmt numFmtId="178" formatCode="0.0_);[Red]\(0.0\)"/>
    <numFmt numFmtId="179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 applyAlignment="1">
      <alignment horizontal="left" vertical="center"/>
    </xf>
    <xf numFmtId="178" fontId="9" fillId="0" borderId="0" xfId="0" applyNumberFormat="1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4" fillId="0" borderId="0" xfId="1" applyFont="1" applyBorder="1" applyAlignment="1">
      <alignment horizontal="center" vertical="center"/>
    </xf>
    <xf numFmtId="14" fontId="4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justify" vertical="center"/>
    </xf>
    <xf numFmtId="0" fontId="2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colors>
    <mruColors>
      <color rgb="FFFF66CC"/>
      <color rgb="FFFF3399"/>
      <color rgb="FFFF99FF"/>
      <color rgb="FFFF00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36"/>
  <sheetViews>
    <sheetView tabSelected="1" topLeftCell="E1" zoomScale="85" zoomScaleNormal="85" workbookViewId="0">
      <pane ySplit="1" topLeftCell="A112" activePane="bottomLeft" state="frozen"/>
      <selection activeCell="I1" sqref="I1"/>
      <selection pane="bottomLeft" activeCell="R145" sqref="R145"/>
    </sheetView>
  </sheetViews>
  <sheetFormatPr defaultRowHeight="16.5" x14ac:dyDescent="0.3"/>
  <cols>
    <col min="1" max="1" width="15.625" style="7" customWidth="1"/>
    <col min="2" max="4" width="15.625" style="12" customWidth="1"/>
    <col min="5" max="5" width="15.625" style="25" customWidth="1"/>
    <col min="6" max="6" width="15.625" style="26" customWidth="1"/>
    <col min="7" max="8" width="15.625" style="26" hidden="1" customWidth="1"/>
    <col min="9" max="9" width="15.625" style="27" hidden="1" customWidth="1"/>
    <col min="10" max="11" width="15.625" style="12" hidden="1" customWidth="1"/>
    <col min="12" max="12" width="15.625" style="15" customWidth="1"/>
    <col min="13" max="37" width="15.625" style="28" customWidth="1"/>
    <col min="38" max="38" width="65.625" style="29" customWidth="1"/>
    <col min="39" max="48" width="15.625" style="28" customWidth="1"/>
    <col min="49" max="50" width="15.625" style="15" customWidth="1"/>
    <col min="51" max="51" width="15.625" style="12" customWidth="1"/>
    <col min="52" max="72" width="15.625" style="15" customWidth="1"/>
    <col min="73" max="73" width="15.625" style="37" customWidth="1"/>
    <col min="74" max="75" width="15.625" style="15" customWidth="1"/>
    <col min="76" max="76" width="15.625" style="37" customWidth="1"/>
    <col min="77" max="85" width="15.625" style="15" customWidth="1"/>
    <col min="86" max="86" width="15.625" style="30" customWidth="1"/>
    <col min="87" max="87" width="15.625" style="15" customWidth="1"/>
    <col min="88" max="88" width="15.625" style="37" customWidth="1"/>
    <col min="89" max="89" width="15.625" style="30" customWidth="1"/>
    <col min="90" max="96" width="15.625" style="15" customWidth="1"/>
    <col min="97" max="97" width="15.625" style="12" customWidth="1"/>
    <col min="98" max="98" width="15.625" style="26" customWidth="1"/>
    <col min="99" max="99" width="15.625" style="31" customWidth="1"/>
    <col min="100" max="101" width="15.625" style="26" customWidth="1"/>
    <col min="102" max="105" width="15.625" style="31" customWidth="1"/>
    <col min="106" max="106" width="40.625" style="32" customWidth="1"/>
    <col min="107" max="107" width="15.625" style="35" customWidth="1"/>
    <col min="108" max="108" width="15.625" style="12" customWidth="1"/>
    <col min="109" max="113" width="15.625" style="12" hidden="1" customWidth="1"/>
    <col min="114" max="16384" width="9" style="16"/>
  </cols>
  <sheetData>
    <row r="1" spans="1:113" s="5" customFormat="1" ht="20.100000000000001" customHeight="1" x14ac:dyDescent="0.3">
      <c r="A1" s="1" t="s">
        <v>132</v>
      </c>
      <c r="B1" s="1" t="s">
        <v>407</v>
      </c>
      <c r="C1" s="1" t="s">
        <v>408</v>
      </c>
      <c r="D1" s="1" t="s">
        <v>133</v>
      </c>
      <c r="E1" s="1" t="s">
        <v>178</v>
      </c>
      <c r="F1" s="2" t="s">
        <v>179</v>
      </c>
      <c r="G1" s="2" t="s">
        <v>442</v>
      </c>
      <c r="H1" s="2" t="s">
        <v>443</v>
      </c>
      <c r="I1" s="3" t="s">
        <v>177</v>
      </c>
      <c r="J1" s="1" t="s">
        <v>180</v>
      </c>
      <c r="K1" s="1" t="s">
        <v>360</v>
      </c>
      <c r="L1" s="1" t="s">
        <v>215</v>
      </c>
      <c r="M1" s="1" t="s">
        <v>271</v>
      </c>
      <c r="N1" s="1" t="s">
        <v>272</v>
      </c>
      <c r="O1" s="1" t="s">
        <v>288</v>
      </c>
      <c r="P1" s="1" t="s">
        <v>451</v>
      </c>
      <c r="Q1" s="1" t="s">
        <v>458</v>
      </c>
      <c r="R1" s="1" t="s">
        <v>459</v>
      </c>
      <c r="S1" s="1" t="s">
        <v>457</v>
      </c>
      <c r="T1" s="1" t="s">
        <v>318</v>
      </c>
      <c r="U1" s="1" t="s">
        <v>273</v>
      </c>
      <c r="V1" s="1" t="s">
        <v>277</v>
      </c>
      <c r="W1" s="1" t="s">
        <v>274</v>
      </c>
      <c r="X1" s="40" t="s">
        <v>326</v>
      </c>
      <c r="Y1" s="1" t="s">
        <v>275</v>
      </c>
      <c r="Z1" s="42" t="s">
        <v>324</v>
      </c>
      <c r="AA1" s="40" t="s">
        <v>439</v>
      </c>
      <c r="AB1" s="40" t="s">
        <v>370</v>
      </c>
      <c r="AC1" s="1" t="s">
        <v>276</v>
      </c>
      <c r="AD1" s="40" t="s">
        <v>327</v>
      </c>
      <c r="AE1" s="40" t="s">
        <v>325</v>
      </c>
      <c r="AF1" s="40" t="s">
        <v>440</v>
      </c>
      <c r="AG1" s="1" t="s">
        <v>287</v>
      </c>
      <c r="AH1" s="40" t="s">
        <v>322</v>
      </c>
      <c r="AI1" s="41" t="s">
        <v>323</v>
      </c>
      <c r="AJ1" s="40" t="s">
        <v>412</v>
      </c>
      <c r="AK1" s="40" t="s">
        <v>441</v>
      </c>
      <c r="AL1" s="4" t="s">
        <v>286</v>
      </c>
      <c r="AM1" s="40" t="s">
        <v>317</v>
      </c>
      <c r="AN1" s="1" t="s">
        <v>316</v>
      </c>
      <c r="AO1" s="40" t="s">
        <v>444</v>
      </c>
      <c r="AP1" s="1" t="s">
        <v>319</v>
      </c>
      <c r="AQ1" s="1" t="s">
        <v>413</v>
      </c>
      <c r="AR1" s="40" t="s">
        <v>345</v>
      </c>
      <c r="AS1" s="1" t="s">
        <v>320</v>
      </c>
      <c r="AT1" s="1" t="s">
        <v>414</v>
      </c>
      <c r="AU1" s="40" t="s">
        <v>346</v>
      </c>
      <c r="AV1" s="1" t="s">
        <v>321</v>
      </c>
      <c r="AW1" s="1" t="s">
        <v>415</v>
      </c>
      <c r="AX1" s="5" t="s">
        <v>347</v>
      </c>
      <c r="AY1" s="1" t="s">
        <v>183</v>
      </c>
      <c r="AZ1" s="1" t="s">
        <v>184</v>
      </c>
      <c r="BA1" s="1" t="s">
        <v>375</v>
      </c>
      <c r="BB1" s="1" t="s">
        <v>185</v>
      </c>
      <c r="BC1" s="1" t="s">
        <v>420</v>
      </c>
      <c r="BD1" s="1" t="s">
        <v>372</v>
      </c>
      <c r="BE1" s="1" t="s">
        <v>373</v>
      </c>
      <c r="BF1" s="1" t="s">
        <v>376</v>
      </c>
      <c r="BG1" s="1" t="s">
        <v>374</v>
      </c>
      <c r="BH1" s="1" t="s">
        <v>187</v>
      </c>
      <c r="BI1" s="1" t="s">
        <v>259</v>
      </c>
      <c r="BJ1" s="1" t="s">
        <v>260</v>
      </c>
      <c r="BK1" s="1" t="s">
        <v>186</v>
      </c>
      <c r="BL1" s="1" t="s">
        <v>188</v>
      </c>
      <c r="BM1" s="1" t="s">
        <v>189</v>
      </c>
      <c r="BN1" s="1" t="s">
        <v>209</v>
      </c>
      <c r="BO1" s="1" t="s">
        <v>190</v>
      </c>
      <c r="BP1" s="1" t="s">
        <v>192</v>
      </c>
      <c r="BQ1" s="1" t="s">
        <v>191</v>
      </c>
      <c r="BR1" s="1" t="s">
        <v>220</v>
      </c>
      <c r="BS1" s="1" t="s">
        <v>221</v>
      </c>
      <c r="BT1" s="1" t="s">
        <v>432</v>
      </c>
      <c r="BU1" s="33" t="s">
        <v>429</v>
      </c>
      <c r="BV1" s="1" t="s">
        <v>430</v>
      </c>
      <c r="BW1" s="1" t="s">
        <v>431</v>
      </c>
      <c r="BX1" s="33" t="s">
        <v>425</v>
      </c>
      <c r="BY1" s="1" t="s">
        <v>426</v>
      </c>
      <c r="BZ1" s="1" t="s">
        <v>427</v>
      </c>
      <c r="CA1" s="1" t="s">
        <v>409</v>
      </c>
      <c r="CB1" s="1" t="s">
        <v>410</v>
      </c>
      <c r="CC1" s="1" t="s">
        <v>411</v>
      </c>
      <c r="CD1" s="1" t="s">
        <v>421</v>
      </c>
      <c r="CE1" s="1" t="s">
        <v>422</v>
      </c>
      <c r="CF1" s="1" t="s">
        <v>423</v>
      </c>
      <c r="CG1" s="1" t="s">
        <v>416</v>
      </c>
      <c r="CH1" s="2" t="s">
        <v>417</v>
      </c>
      <c r="CI1" s="1" t="s">
        <v>418</v>
      </c>
      <c r="CJ1" s="33" t="s">
        <v>433</v>
      </c>
      <c r="CK1" s="2" t="s">
        <v>434</v>
      </c>
      <c r="CL1" s="1" t="s">
        <v>435</v>
      </c>
      <c r="CM1" s="1" t="s">
        <v>436</v>
      </c>
      <c r="CN1" s="1" t="s">
        <v>437</v>
      </c>
      <c r="CO1" s="1" t="s">
        <v>438</v>
      </c>
      <c r="CP1" s="1" t="s">
        <v>445</v>
      </c>
      <c r="CQ1" s="1" t="s">
        <v>446</v>
      </c>
      <c r="CR1" s="1" t="s">
        <v>447</v>
      </c>
      <c r="CS1" s="1" t="s">
        <v>401</v>
      </c>
      <c r="CT1" s="2" t="s">
        <v>402</v>
      </c>
      <c r="CU1" s="6" t="s">
        <v>406</v>
      </c>
      <c r="CV1" s="2" t="s">
        <v>400</v>
      </c>
      <c r="CW1" s="2" t="s">
        <v>403</v>
      </c>
      <c r="CX1" s="6" t="s">
        <v>404</v>
      </c>
      <c r="CY1" s="6" t="s">
        <v>448</v>
      </c>
      <c r="CZ1" s="6" t="s">
        <v>449</v>
      </c>
      <c r="DA1" s="6" t="s">
        <v>450</v>
      </c>
      <c r="DB1" s="1" t="s">
        <v>237</v>
      </c>
      <c r="DC1" s="33" t="s">
        <v>352</v>
      </c>
      <c r="DD1" s="1" t="s">
        <v>405</v>
      </c>
      <c r="DE1" s="1" t="s">
        <v>353</v>
      </c>
      <c r="DF1" s="1" t="s">
        <v>354</v>
      </c>
      <c r="DG1" s="1" t="s">
        <v>355</v>
      </c>
      <c r="DH1" s="5" t="s">
        <v>356</v>
      </c>
      <c r="DI1" s="5" t="s">
        <v>357</v>
      </c>
    </row>
    <row r="2" spans="1:113" ht="20.100000000000001" hidden="1" customHeight="1" x14ac:dyDescent="0.3">
      <c r="A2" s="7">
        <v>1</v>
      </c>
      <c r="B2" s="7" t="s">
        <v>351</v>
      </c>
      <c r="C2" s="7">
        <v>0</v>
      </c>
      <c r="D2" s="7" t="s">
        <v>1</v>
      </c>
      <c r="E2" s="7">
        <v>29406550</v>
      </c>
      <c r="F2" s="9">
        <v>26151</v>
      </c>
      <c r="G2" s="43">
        <v>44.43013698630137</v>
      </c>
      <c r="H2" s="43">
        <v>0</v>
      </c>
      <c r="I2" s="10">
        <v>0</v>
      </c>
      <c r="J2" s="7">
        <v>4</v>
      </c>
      <c r="K2" s="9">
        <v>42341</v>
      </c>
      <c r="L2" s="9">
        <v>42368</v>
      </c>
      <c r="M2" s="13">
        <f>L2-28+1</f>
        <v>42341</v>
      </c>
      <c r="N2" s="13">
        <f>L2+28-1</f>
        <v>42395</v>
      </c>
      <c r="O2" s="13" t="s">
        <v>289</v>
      </c>
      <c r="P2" s="13"/>
      <c r="Q2" s="13"/>
      <c r="R2" s="13"/>
      <c r="S2" s="13"/>
      <c r="T2" s="8">
        <v>2</v>
      </c>
      <c r="U2" s="8">
        <v>1390</v>
      </c>
      <c r="V2" s="8">
        <v>2</v>
      </c>
      <c r="W2" s="8">
        <v>600</v>
      </c>
      <c r="X2" s="8">
        <v>0.5</v>
      </c>
      <c r="Y2" s="8">
        <v>8.5</v>
      </c>
      <c r="Z2" s="8">
        <v>1</v>
      </c>
      <c r="AA2" s="8">
        <v>0</v>
      </c>
      <c r="AB2" s="8">
        <v>1</v>
      </c>
      <c r="AC2" s="8">
        <v>93</v>
      </c>
      <c r="AD2" s="8">
        <v>0.5</v>
      </c>
      <c r="AE2" s="8">
        <v>0.5</v>
      </c>
      <c r="AF2" s="8">
        <v>1</v>
      </c>
      <c r="AG2" s="8">
        <v>7</v>
      </c>
      <c r="AH2" s="7">
        <v>0.5</v>
      </c>
      <c r="AI2" s="7">
        <v>0.5</v>
      </c>
      <c r="AJ2" s="8">
        <v>2</v>
      </c>
      <c r="AK2" s="8">
        <v>1</v>
      </c>
      <c r="AL2" s="18" t="s">
        <v>68</v>
      </c>
      <c r="AM2" s="8">
        <v>0.5</v>
      </c>
      <c r="AN2" s="8">
        <v>2</v>
      </c>
      <c r="AO2" s="7">
        <v>0</v>
      </c>
      <c r="AP2" s="8">
        <f>AI2+AM2+AD2</f>
        <v>1.5</v>
      </c>
      <c r="AQ2" s="8">
        <v>2</v>
      </c>
      <c r="AR2" s="8">
        <v>1</v>
      </c>
      <c r="AS2" s="8">
        <f>AN2+AJ2+Z2+AE2+X2</f>
        <v>6</v>
      </c>
      <c r="AT2" s="8">
        <v>3</v>
      </c>
      <c r="AU2" s="8">
        <v>2</v>
      </c>
      <c r="AV2" s="8">
        <f>T2+AM2*2+AB2</f>
        <v>4</v>
      </c>
      <c r="AW2" s="8">
        <v>3</v>
      </c>
      <c r="AX2" s="12">
        <v>2</v>
      </c>
      <c r="AY2" s="7">
        <v>0</v>
      </c>
      <c r="AZ2" s="8" t="s">
        <v>279</v>
      </c>
      <c r="BA2" s="8" t="s">
        <v>279</v>
      </c>
      <c r="BB2" s="8" t="s">
        <v>279</v>
      </c>
      <c r="BC2" s="8"/>
      <c r="BD2" s="8">
        <v>0</v>
      </c>
      <c r="BE2" s="7" t="s">
        <v>210</v>
      </c>
      <c r="BF2" s="7" t="s">
        <v>210</v>
      </c>
      <c r="BG2" s="7" t="s">
        <v>210</v>
      </c>
      <c r="BH2" s="8">
        <v>1</v>
      </c>
      <c r="BI2" s="13">
        <f>BJ2-28+1</f>
        <v>42459</v>
      </c>
      <c r="BJ2" s="13">
        <v>42486</v>
      </c>
      <c r="BK2" s="9">
        <v>42492</v>
      </c>
      <c r="BL2" s="8">
        <v>1260</v>
      </c>
      <c r="BM2" s="8">
        <v>810</v>
      </c>
      <c r="BN2" s="8">
        <v>6.6</v>
      </c>
      <c r="BO2" s="8">
        <v>99</v>
      </c>
      <c r="BP2" s="8">
        <v>1</v>
      </c>
      <c r="BQ2" s="7">
        <v>5</v>
      </c>
      <c r="BR2" s="8">
        <v>0</v>
      </c>
      <c r="BS2" s="13">
        <v>43312</v>
      </c>
      <c r="BT2" s="19">
        <f>(BS2-BK2)/30</f>
        <v>27.333333333333332</v>
      </c>
      <c r="BU2" s="36">
        <v>0</v>
      </c>
      <c r="BV2" s="13">
        <v>43312</v>
      </c>
      <c r="BW2" s="19">
        <f>(BV2-BK2)/30</f>
        <v>27.333333333333332</v>
      </c>
      <c r="BX2" s="36">
        <v>0</v>
      </c>
      <c r="BY2" s="13">
        <v>43312</v>
      </c>
      <c r="BZ2" s="19">
        <f>(BY2-BK2)/30</f>
        <v>27.333333333333332</v>
      </c>
      <c r="CA2" s="8">
        <v>0</v>
      </c>
      <c r="CB2" s="9">
        <v>43312</v>
      </c>
      <c r="CC2" s="19">
        <f>(CB2-K2)/30</f>
        <v>32.366666666666667</v>
      </c>
      <c r="CD2" s="8">
        <v>0</v>
      </c>
      <c r="CE2" s="13">
        <v>43312</v>
      </c>
      <c r="CF2" s="19">
        <f>(CE2-K2)/30</f>
        <v>32.366666666666667</v>
      </c>
      <c r="CG2" s="8">
        <v>0</v>
      </c>
      <c r="CH2" s="13">
        <v>43312</v>
      </c>
      <c r="CI2" s="20">
        <f>(CH2-K2)/30</f>
        <v>32.366666666666667</v>
      </c>
      <c r="CJ2" s="36">
        <v>0</v>
      </c>
      <c r="CK2" s="13">
        <v>43312</v>
      </c>
      <c r="CL2" s="20">
        <f>(CK2-K2)/30</f>
        <v>32.366666666666667</v>
      </c>
      <c r="CM2" s="36">
        <v>0</v>
      </c>
      <c r="CN2" s="13">
        <v>43312</v>
      </c>
      <c r="CO2" s="20">
        <f>(CN2-K2)/30</f>
        <v>32.366666666666667</v>
      </c>
      <c r="CP2" s="20"/>
      <c r="CQ2" s="20"/>
      <c r="CR2" s="20"/>
      <c r="CS2" s="7">
        <v>0</v>
      </c>
      <c r="CT2" s="9">
        <v>43312</v>
      </c>
      <c r="CU2" s="14">
        <f>(CT2-K2)/30</f>
        <v>32.366666666666667</v>
      </c>
      <c r="CV2" s="7">
        <v>0</v>
      </c>
      <c r="CW2" s="9">
        <v>42492</v>
      </c>
      <c r="CX2" s="14">
        <f>(CW2-K2)/30</f>
        <v>5.0333333333333332</v>
      </c>
      <c r="CY2" s="7">
        <v>0</v>
      </c>
      <c r="CZ2" s="9">
        <v>43312</v>
      </c>
      <c r="DA2" s="14">
        <f>(CZ2-BK2)/30</f>
        <v>27.333333333333332</v>
      </c>
      <c r="DB2" s="11"/>
      <c r="DC2" s="34">
        <v>24.00062382857309</v>
      </c>
      <c r="DD2" s="7">
        <v>1</v>
      </c>
      <c r="DE2" s="7">
        <v>0.45218968878054405</v>
      </c>
      <c r="DF2" s="7"/>
      <c r="DG2" s="7">
        <v>3.7450889897379716</v>
      </c>
      <c r="DH2" s="15"/>
      <c r="DI2" s="7">
        <v>1.0460849397925316</v>
      </c>
    </row>
    <row r="3" spans="1:113" ht="20.100000000000001" hidden="1" customHeight="1" x14ac:dyDescent="0.3">
      <c r="A3" s="7">
        <v>2</v>
      </c>
      <c r="B3" s="7" t="s">
        <v>351</v>
      </c>
      <c r="C3" s="7">
        <v>0</v>
      </c>
      <c r="D3" s="7" t="s">
        <v>2</v>
      </c>
      <c r="E3" s="7">
        <v>29182903</v>
      </c>
      <c r="F3" s="9">
        <v>15315</v>
      </c>
      <c r="G3" s="43">
        <v>74.326027397260276</v>
      </c>
      <c r="H3" s="43">
        <v>1</v>
      </c>
      <c r="I3" s="10">
        <v>0</v>
      </c>
      <c r="J3" s="7">
        <v>4</v>
      </c>
      <c r="K3" s="9">
        <v>42256</v>
      </c>
      <c r="L3" s="9">
        <v>42444</v>
      </c>
      <c r="M3" s="13">
        <f>L3-28+1</f>
        <v>42417</v>
      </c>
      <c r="N3" s="13">
        <f>L3+28-1</f>
        <v>42471</v>
      </c>
      <c r="O3" s="13" t="s">
        <v>290</v>
      </c>
      <c r="P3" s="13"/>
      <c r="Q3" s="13"/>
      <c r="R3" s="13"/>
      <c r="S3" s="13"/>
      <c r="T3" s="8">
        <v>0</v>
      </c>
      <c r="U3" s="8">
        <v>6750</v>
      </c>
      <c r="V3" s="8">
        <v>0</v>
      </c>
      <c r="W3" s="8">
        <v>4520</v>
      </c>
      <c r="X3" s="8">
        <v>0</v>
      </c>
      <c r="Y3" s="8">
        <v>13.3</v>
      </c>
      <c r="Z3" s="8">
        <v>0</v>
      </c>
      <c r="AA3" s="8">
        <v>0</v>
      </c>
      <c r="AB3" s="8">
        <v>0</v>
      </c>
      <c r="AC3" s="8">
        <v>39</v>
      </c>
      <c r="AD3" s="8">
        <v>0</v>
      </c>
      <c r="AE3" s="8">
        <v>1</v>
      </c>
      <c r="AF3" s="8">
        <v>1</v>
      </c>
      <c r="AG3" s="8">
        <v>3</v>
      </c>
      <c r="AH3" s="8">
        <v>0</v>
      </c>
      <c r="AI3" s="8">
        <v>0</v>
      </c>
      <c r="AJ3" s="7">
        <v>1</v>
      </c>
      <c r="AK3" s="8">
        <v>0</v>
      </c>
      <c r="AL3" s="18" t="s">
        <v>69</v>
      </c>
      <c r="AM3" s="8">
        <v>0</v>
      </c>
      <c r="AN3" s="8">
        <v>1</v>
      </c>
      <c r="AO3" s="8">
        <v>0</v>
      </c>
      <c r="AP3" s="8">
        <f>AI3+AM3+AD3</f>
        <v>0</v>
      </c>
      <c r="AQ3" s="8">
        <v>0</v>
      </c>
      <c r="AR3" s="8">
        <v>0</v>
      </c>
      <c r="AS3" s="8">
        <f>AN3+AJ3+Z3+AE3+X3</f>
        <v>3</v>
      </c>
      <c r="AT3" s="8">
        <v>1</v>
      </c>
      <c r="AU3" s="8">
        <v>0</v>
      </c>
      <c r="AV3" s="8">
        <f>T3+AM3*2+AB3</f>
        <v>0</v>
      </c>
      <c r="AW3" s="8">
        <v>0</v>
      </c>
      <c r="AX3" s="12">
        <v>0</v>
      </c>
      <c r="AY3" s="7">
        <v>0</v>
      </c>
      <c r="AZ3" s="8" t="s">
        <v>279</v>
      </c>
      <c r="BA3" s="8" t="s">
        <v>279</v>
      </c>
      <c r="BB3" s="8" t="s">
        <v>279</v>
      </c>
      <c r="BC3" s="8"/>
      <c r="BD3" s="8">
        <v>0</v>
      </c>
      <c r="BE3" s="7" t="s">
        <v>210</v>
      </c>
      <c r="BF3" s="7" t="s">
        <v>210</v>
      </c>
      <c r="BG3" s="7" t="s">
        <v>210</v>
      </c>
      <c r="BH3" s="7">
        <v>0</v>
      </c>
      <c r="BI3" s="7"/>
      <c r="BJ3" s="7"/>
      <c r="BK3" s="8"/>
      <c r="BL3" s="8"/>
      <c r="BM3" s="8"/>
      <c r="BN3" s="8"/>
      <c r="BO3" s="8"/>
      <c r="BP3" s="8"/>
      <c r="BQ3" s="7"/>
      <c r="BR3" s="8"/>
      <c r="BS3" s="13"/>
      <c r="BT3" s="13"/>
      <c r="BU3" s="36"/>
      <c r="BV3" s="13"/>
      <c r="BW3" s="13"/>
      <c r="BX3" s="36"/>
      <c r="BY3" s="13"/>
      <c r="BZ3" s="13"/>
      <c r="CA3" s="8">
        <v>0</v>
      </c>
      <c r="CB3" s="9">
        <v>43312</v>
      </c>
      <c r="CC3" s="19">
        <f>(CB3-K3)/30</f>
        <v>35.200000000000003</v>
      </c>
      <c r="CD3" s="8">
        <v>0</v>
      </c>
      <c r="CE3" s="13">
        <v>43312</v>
      </c>
      <c r="CF3" s="19">
        <f>(CE3-K3)/30</f>
        <v>35.200000000000003</v>
      </c>
      <c r="CG3" s="8">
        <v>0</v>
      </c>
      <c r="CH3" s="13">
        <v>43312</v>
      </c>
      <c r="CI3" s="20">
        <f>(CH3-K3)/30</f>
        <v>35.200000000000003</v>
      </c>
      <c r="CJ3" s="36">
        <v>0</v>
      </c>
      <c r="CK3" s="13">
        <v>43312</v>
      </c>
      <c r="CL3" s="20">
        <f>(CK3-K3)/30</f>
        <v>35.200000000000003</v>
      </c>
      <c r="CM3" s="36">
        <v>0</v>
      </c>
      <c r="CN3" s="13">
        <v>43312</v>
      </c>
      <c r="CO3" s="20">
        <f>(CN3-K3)/30</f>
        <v>35.200000000000003</v>
      </c>
      <c r="CP3" s="20"/>
      <c r="CQ3" s="20"/>
      <c r="CR3" s="20"/>
      <c r="CS3" s="7">
        <v>0</v>
      </c>
      <c r="CT3" s="9">
        <v>43312</v>
      </c>
      <c r="CU3" s="14">
        <f>(CT3-K3)/30</f>
        <v>35.200000000000003</v>
      </c>
      <c r="CV3" s="7">
        <v>0</v>
      </c>
      <c r="CW3" s="9">
        <v>43312</v>
      </c>
      <c r="CX3" s="14">
        <f>(CW3-K3)/30</f>
        <v>35.200000000000003</v>
      </c>
      <c r="CY3" s="7">
        <v>0</v>
      </c>
      <c r="CZ3" s="9"/>
      <c r="DA3" s="14"/>
      <c r="DB3" s="11"/>
      <c r="DC3" s="34">
        <v>1.1057306533202698</v>
      </c>
      <c r="DD3" s="7">
        <v>0</v>
      </c>
      <c r="DE3" s="7">
        <v>4.3319001821037038</v>
      </c>
      <c r="DF3" s="7">
        <v>4.3169129460177107</v>
      </c>
      <c r="DG3" s="7">
        <v>1.8025009252216599</v>
      </c>
      <c r="DH3" s="15">
        <v>1.105730653320268</v>
      </c>
      <c r="DI3" s="7">
        <v>0.5</v>
      </c>
    </row>
    <row r="4" spans="1:113" ht="20.100000000000001" hidden="1" customHeight="1" x14ac:dyDescent="0.3">
      <c r="A4" s="7">
        <v>3</v>
      </c>
      <c r="B4" s="7" t="s">
        <v>351</v>
      </c>
      <c r="C4" s="7">
        <v>0</v>
      </c>
      <c r="D4" s="7" t="s">
        <v>3</v>
      </c>
      <c r="E4" s="7">
        <v>30141091</v>
      </c>
      <c r="F4" s="9">
        <v>28720</v>
      </c>
      <c r="G4" s="43">
        <v>37.989041095890414</v>
      </c>
      <c r="H4" s="43">
        <v>0</v>
      </c>
      <c r="I4" s="10">
        <v>0</v>
      </c>
      <c r="J4" s="7">
        <v>3</v>
      </c>
      <c r="K4" s="9">
        <v>42565</v>
      </c>
      <c r="L4" s="9">
        <v>42586</v>
      </c>
      <c r="M4" s="13">
        <f>L4-28+1</f>
        <v>42559</v>
      </c>
      <c r="N4" s="13">
        <f>L4+28-1</f>
        <v>42613</v>
      </c>
      <c r="O4" s="13" t="s">
        <v>291</v>
      </c>
      <c r="P4" s="13"/>
      <c r="Q4" s="13"/>
      <c r="R4" s="13"/>
      <c r="S4" s="13"/>
      <c r="T4" s="8">
        <v>3</v>
      </c>
      <c r="U4" s="8">
        <v>2720</v>
      </c>
      <c r="V4" s="8">
        <v>4</v>
      </c>
      <c r="W4" s="8">
        <v>340</v>
      </c>
      <c r="X4" s="8">
        <v>0.5</v>
      </c>
      <c r="Y4" s="8">
        <v>10.1</v>
      </c>
      <c r="Z4" s="8">
        <v>0</v>
      </c>
      <c r="AA4" s="8">
        <v>0</v>
      </c>
      <c r="AB4" s="8">
        <v>0</v>
      </c>
      <c r="AC4" s="8">
        <v>91</v>
      </c>
      <c r="AD4" s="8">
        <v>0.5</v>
      </c>
      <c r="AE4" s="8">
        <v>0.5</v>
      </c>
      <c r="AF4" s="8">
        <v>1</v>
      </c>
      <c r="AG4" s="8">
        <v>18</v>
      </c>
      <c r="AH4" s="7">
        <v>1.5</v>
      </c>
      <c r="AI4" s="7">
        <v>1.5</v>
      </c>
      <c r="AJ4" s="8">
        <v>3</v>
      </c>
      <c r="AK4" s="7">
        <v>1</v>
      </c>
      <c r="AL4" s="18" t="s">
        <v>292</v>
      </c>
      <c r="AM4" s="8">
        <v>1</v>
      </c>
      <c r="AN4" s="8">
        <v>4</v>
      </c>
      <c r="AO4" s="8">
        <v>1</v>
      </c>
      <c r="AP4" s="8">
        <f>AI4+AM4+AD4</f>
        <v>3</v>
      </c>
      <c r="AQ4" s="8">
        <v>3</v>
      </c>
      <c r="AR4" s="8">
        <v>1</v>
      </c>
      <c r="AS4" s="8">
        <f>AN4+AJ4+Z4+AE4+X4</f>
        <v>8</v>
      </c>
      <c r="AT4" s="8">
        <v>4</v>
      </c>
      <c r="AU4" s="8">
        <v>2</v>
      </c>
      <c r="AV4" s="8">
        <f>T4+AM4*2+AB4</f>
        <v>5</v>
      </c>
      <c r="AW4" s="8">
        <v>4</v>
      </c>
      <c r="AX4" s="12">
        <v>2</v>
      </c>
      <c r="AY4" s="7">
        <v>0</v>
      </c>
      <c r="AZ4" s="8" t="s">
        <v>279</v>
      </c>
      <c r="BA4" s="8" t="s">
        <v>279</v>
      </c>
      <c r="BB4" s="8" t="s">
        <v>279</v>
      </c>
      <c r="BC4" s="8"/>
      <c r="BD4" s="8">
        <v>0</v>
      </c>
      <c r="BE4" s="7" t="s">
        <v>210</v>
      </c>
      <c r="BF4" s="7" t="s">
        <v>210</v>
      </c>
      <c r="BG4" s="7" t="s">
        <v>210</v>
      </c>
      <c r="BH4" s="8">
        <v>1</v>
      </c>
      <c r="BI4" s="13">
        <f>BJ4-28+1</f>
        <v>42662</v>
      </c>
      <c r="BJ4" s="13">
        <v>42689</v>
      </c>
      <c r="BK4" s="9">
        <v>42695</v>
      </c>
      <c r="BL4" s="8">
        <v>1560</v>
      </c>
      <c r="BM4" s="8">
        <v>120</v>
      </c>
      <c r="BN4" s="8">
        <v>9.8000000000000007</v>
      </c>
      <c r="BO4" s="8" t="s">
        <v>261</v>
      </c>
      <c r="BP4" s="8">
        <v>0</v>
      </c>
      <c r="BQ4" s="7">
        <v>4</v>
      </c>
      <c r="BR4" s="8">
        <v>0</v>
      </c>
      <c r="BS4" s="13">
        <v>43312</v>
      </c>
      <c r="BT4" s="19">
        <f>(BS4-BK4)/30</f>
        <v>20.566666666666666</v>
      </c>
      <c r="BU4" s="36">
        <v>0</v>
      </c>
      <c r="BV4" s="13">
        <v>43312</v>
      </c>
      <c r="BW4" s="19">
        <f>(BV4-BK4)/30</f>
        <v>20.566666666666666</v>
      </c>
      <c r="BX4" s="36">
        <v>0</v>
      </c>
      <c r="BY4" s="13">
        <v>43312</v>
      </c>
      <c r="BZ4" s="19">
        <f>(BY4-BK4)/30</f>
        <v>20.566666666666666</v>
      </c>
      <c r="CA4" s="8">
        <v>0</v>
      </c>
      <c r="CB4" s="9">
        <v>43312</v>
      </c>
      <c r="CC4" s="19">
        <f>(CB4-K4)/30</f>
        <v>24.9</v>
      </c>
      <c r="CD4" s="8">
        <v>0</v>
      </c>
      <c r="CE4" s="13">
        <v>43312</v>
      </c>
      <c r="CF4" s="19">
        <f>(CE4-K4)/30</f>
        <v>24.9</v>
      </c>
      <c r="CG4" s="8">
        <v>0</v>
      </c>
      <c r="CH4" s="9">
        <v>43312</v>
      </c>
      <c r="CI4" s="20">
        <f>(CH4-K4)/30</f>
        <v>24.9</v>
      </c>
      <c r="CJ4" s="36">
        <v>0</v>
      </c>
      <c r="CK4" s="13">
        <v>43312</v>
      </c>
      <c r="CL4" s="20">
        <f>(CK4-K4)/30</f>
        <v>24.9</v>
      </c>
      <c r="CM4" s="36">
        <v>0</v>
      </c>
      <c r="CN4" s="13">
        <v>43312</v>
      </c>
      <c r="CO4" s="20">
        <f>(CN4-K4)/30</f>
        <v>24.9</v>
      </c>
      <c r="CP4" s="20"/>
      <c r="CQ4" s="20"/>
      <c r="CR4" s="20"/>
      <c r="CS4" s="7">
        <v>0</v>
      </c>
      <c r="CT4" s="9">
        <v>43312</v>
      </c>
      <c r="CU4" s="14">
        <f>(CT4-K4)/30</f>
        <v>24.9</v>
      </c>
      <c r="CV4" s="7">
        <v>0</v>
      </c>
      <c r="CW4" s="9">
        <v>42695</v>
      </c>
      <c r="CX4" s="14">
        <f>(CW4-K4)/30</f>
        <v>4.333333333333333</v>
      </c>
      <c r="CY4" s="7">
        <v>0</v>
      </c>
      <c r="CZ4" s="9">
        <v>43312</v>
      </c>
      <c r="DA4" s="14">
        <f>(CZ4-BK4)/30</f>
        <v>20.566666666666666</v>
      </c>
      <c r="DB4" s="11"/>
      <c r="DC4" s="34">
        <v>13.59495998621842</v>
      </c>
      <c r="DD4" s="7">
        <v>1</v>
      </c>
      <c r="DE4" s="7">
        <v>14.774116971670365</v>
      </c>
      <c r="DF4" s="7">
        <v>3.6680161728186844</v>
      </c>
      <c r="DG4" s="7">
        <v>6.5205786592210018</v>
      </c>
      <c r="DH4" s="15">
        <v>2.2973967099940622</v>
      </c>
      <c r="DI4" s="7">
        <v>0.37631168685276772</v>
      </c>
    </row>
    <row r="5" spans="1:113" ht="20.100000000000001" hidden="1" customHeight="1" x14ac:dyDescent="0.3">
      <c r="A5" s="7">
        <v>4</v>
      </c>
      <c r="B5" s="7" t="s">
        <v>351</v>
      </c>
      <c r="C5" s="7">
        <v>0</v>
      </c>
      <c r="D5" s="7" t="s">
        <v>4</v>
      </c>
      <c r="E5" s="7">
        <v>12524746</v>
      </c>
      <c r="F5" s="9">
        <v>26110</v>
      </c>
      <c r="G5" s="43">
        <v>44.926027397260277</v>
      </c>
      <c r="H5" s="43">
        <v>0</v>
      </c>
      <c r="I5" s="10">
        <v>0</v>
      </c>
      <c r="J5" s="7">
        <v>3</v>
      </c>
      <c r="K5" s="9">
        <v>42508</v>
      </c>
      <c r="L5" s="9">
        <v>42508</v>
      </c>
      <c r="M5" s="13">
        <f>L5-28+1</f>
        <v>42481</v>
      </c>
      <c r="N5" s="13">
        <f>L5+28-1</f>
        <v>42535</v>
      </c>
      <c r="O5" s="13" t="s">
        <v>289</v>
      </c>
      <c r="P5" s="13"/>
      <c r="Q5" s="13"/>
      <c r="R5" s="13"/>
      <c r="S5" s="13"/>
      <c r="T5" s="8">
        <v>2</v>
      </c>
      <c r="U5" s="8">
        <v>920</v>
      </c>
      <c r="V5" s="8">
        <v>0</v>
      </c>
      <c r="W5" s="8">
        <v>30</v>
      </c>
      <c r="X5" s="8">
        <v>0.5</v>
      </c>
      <c r="Y5" s="8">
        <v>4.7</v>
      </c>
      <c r="Z5" s="8">
        <v>1.5</v>
      </c>
      <c r="AA5" s="8">
        <v>1</v>
      </c>
      <c r="AB5" s="8">
        <v>1</v>
      </c>
      <c r="AC5" s="8">
        <v>76</v>
      </c>
      <c r="AD5" s="8">
        <v>0.5</v>
      </c>
      <c r="AE5" s="8">
        <v>0.5</v>
      </c>
      <c r="AF5" s="8">
        <v>1</v>
      </c>
      <c r="AG5" s="8">
        <v>6</v>
      </c>
      <c r="AH5" s="7">
        <v>0.5</v>
      </c>
      <c r="AI5" s="7">
        <v>0.5</v>
      </c>
      <c r="AJ5" s="8">
        <v>2</v>
      </c>
      <c r="AK5" s="8">
        <v>1</v>
      </c>
      <c r="AL5" s="18" t="s">
        <v>70</v>
      </c>
      <c r="AM5" s="8">
        <v>0.5</v>
      </c>
      <c r="AN5" s="8">
        <v>2</v>
      </c>
      <c r="AO5" s="8">
        <v>0</v>
      </c>
      <c r="AP5" s="8">
        <f>AI5+AM5+AD5</f>
        <v>1.5</v>
      </c>
      <c r="AQ5" s="8">
        <v>2</v>
      </c>
      <c r="AR5" s="8">
        <v>1</v>
      </c>
      <c r="AS5" s="8">
        <f>AN5+AJ5+Z5+AE5+X5</f>
        <v>6.5</v>
      </c>
      <c r="AT5" s="8">
        <v>4</v>
      </c>
      <c r="AU5" s="8">
        <v>2</v>
      </c>
      <c r="AV5" s="8">
        <f>T5+AM5*2+AB5</f>
        <v>4</v>
      </c>
      <c r="AW5" s="8">
        <v>3</v>
      </c>
      <c r="AX5" s="12">
        <v>2</v>
      </c>
      <c r="AY5" s="7">
        <v>0</v>
      </c>
      <c r="AZ5" s="8" t="s">
        <v>279</v>
      </c>
      <c r="BA5" s="8" t="s">
        <v>279</v>
      </c>
      <c r="BB5" s="8" t="s">
        <v>279</v>
      </c>
      <c r="BC5" s="8"/>
      <c r="BD5" s="8">
        <v>0</v>
      </c>
      <c r="BE5" s="7" t="s">
        <v>210</v>
      </c>
      <c r="BF5" s="7" t="s">
        <v>210</v>
      </c>
      <c r="BG5" s="7" t="s">
        <v>210</v>
      </c>
      <c r="BH5" s="8">
        <v>1</v>
      </c>
      <c r="BI5" s="13">
        <f>BJ5-28+1</f>
        <v>42728</v>
      </c>
      <c r="BJ5" s="13">
        <v>42755</v>
      </c>
      <c r="BK5" s="9">
        <v>42761</v>
      </c>
      <c r="BL5" s="8">
        <v>610</v>
      </c>
      <c r="BM5" s="8">
        <v>0</v>
      </c>
      <c r="BN5" s="8">
        <v>7.1</v>
      </c>
      <c r="BO5" s="8">
        <v>14</v>
      </c>
      <c r="BP5" s="8">
        <v>0</v>
      </c>
      <c r="BQ5" s="7">
        <v>3</v>
      </c>
      <c r="BR5" s="8">
        <v>0</v>
      </c>
      <c r="BS5" s="13">
        <v>43312</v>
      </c>
      <c r="BT5" s="19">
        <f>(BS5-BK5)/30</f>
        <v>18.366666666666667</v>
      </c>
      <c r="BU5" s="36">
        <v>0</v>
      </c>
      <c r="BV5" s="13">
        <v>43312</v>
      </c>
      <c r="BW5" s="19">
        <f>(BV5-BK5)/30</f>
        <v>18.366666666666667</v>
      </c>
      <c r="BX5" s="36">
        <v>0</v>
      </c>
      <c r="BY5" s="13">
        <v>43312</v>
      </c>
      <c r="BZ5" s="19">
        <f>(BY5-BK5)/30</f>
        <v>18.366666666666667</v>
      </c>
      <c r="CA5" s="8">
        <v>0</v>
      </c>
      <c r="CB5" s="9">
        <v>43312</v>
      </c>
      <c r="CC5" s="19">
        <f>(CB5-K5)/30</f>
        <v>26.8</v>
      </c>
      <c r="CD5" s="8">
        <v>0</v>
      </c>
      <c r="CE5" s="13">
        <v>43312</v>
      </c>
      <c r="CF5" s="19">
        <f>(CE5-K5)/30</f>
        <v>26.8</v>
      </c>
      <c r="CG5" s="8">
        <v>0</v>
      </c>
      <c r="CH5" s="9">
        <v>43312</v>
      </c>
      <c r="CI5" s="20">
        <f>(CH5-K5)/30</f>
        <v>26.8</v>
      </c>
      <c r="CJ5" s="36">
        <v>0</v>
      </c>
      <c r="CK5" s="13">
        <v>43312</v>
      </c>
      <c r="CL5" s="20">
        <f>(CK5-K5)/30</f>
        <v>26.8</v>
      </c>
      <c r="CM5" s="36">
        <v>0</v>
      </c>
      <c r="CN5" s="13">
        <v>43312</v>
      </c>
      <c r="CO5" s="20">
        <f>(CN5-K5)/30</f>
        <v>26.8</v>
      </c>
      <c r="CP5" s="20"/>
      <c r="CQ5" s="20"/>
      <c r="CR5" s="20"/>
      <c r="CS5" s="7">
        <v>0</v>
      </c>
      <c r="CT5" s="9">
        <v>43312</v>
      </c>
      <c r="CU5" s="14">
        <f>(CT5-K5)/30</f>
        <v>26.8</v>
      </c>
      <c r="CV5" s="7">
        <v>0</v>
      </c>
      <c r="CW5" s="9">
        <v>42761</v>
      </c>
      <c r="CX5" s="14">
        <f>(CW5-K5)/30</f>
        <v>8.4333333333333336</v>
      </c>
      <c r="CY5" s="7">
        <v>0</v>
      </c>
      <c r="CZ5" s="9">
        <v>43312</v>
      </c>
      <c r="DA5" s="14">
        <f>(CZ5-BK5)/30</f>
        <v>18.366666666666667</v>
      </c>
      <c r="DB5" s="11"/>
      <c r="DC5" s="34">
        <v>19.494564218803035</v>
      </c>
      <c r="DD5" s="7">
        <v>1</v>
      </c>
      <c r="DE5" s="7">
        <v>10.519542081640582</v>
      </c>
      <c r="DF5" s="7">
        <v>5.4452564659978941</v>
      </c>
      <c r="DG5" s="7">
        <v>2.1659500910518497</v>
      </c>
      <c r="DH5" s="15">
        <v>2.9079450346406186</v>
      </c>
      <c r="DI5" s="7">
        <v>0.13490352956305376</v>
      </c>
    </row>
    <row r="6" spans="1:113" s="17" customFormat="1" ht="20.100000000000001" hidden="1" customHeight="1" x14ac:dyDescent="0.3">
      <c r="A6" s="7">
        <v>5</v>
      </c>
      <c r="B6" s="7" t="s">
        <v>351</v>
      </c>
      <c r="C6" s="7">
        <v>0</v>
      </c>
      <c r="D6" s="7" t="s">
        <v>5</v>
      </c>
      <c r="E6" s="7">
        <v>21837570</v>
      </c>
      <c r="F6" s="9">
        <v>15430</v>
      </c>
      <c r="G6" s="43">
        <v>68.542465753424651</v>
      </c>
      <c r="H6" s="43">
        <v>1</v>
      </c>
      <c r="I6" s="10">
        <v>0</v>
      </c>
      <c r="J6" s="8">
        <v>4</v>
      </c>
      <c r="K6" s="13">
        <v>40077</v>
      </c>
      <c r="L6" s="9">
        <v>40448</v>
      </c>
      <c r="M6" s="13">
        <f>L6-28+1</f>
        <v>40421</v>
      </c>
      <c r="N6" s="13">
        <f>L6+28-1</f>
        <v>40475</v>
      </c>
      <c r="O6" s="13" t="s">
        <v>293</v>
      </c>
      <c r="P6" s="13"/>
      <c r="Q6" s="13"/>
      <c r="R6" s="13"/>
      <c r="S6" s="13"/>
      <c r="T6" s="8">
        <v>1</v>
      </c>
      <c r="U6" s="8">
        <v>1510</v>
      </c>
      <c r="V6" s="8">
        <v>0</v>
      </c>
      <c r="W6" s="8">
        <v>620</v>
      </c>
      <c r="X6" s="8">
        <v>0.5</v>
      </c>
      <c r="Y6" s="8">
        <v>7</v>
      </c>
      <c r="Z6" s="8">
        <v>1.5</v>
      </c>
      <c r="AA6" s="8">
        <v>1</v>
      </c>
      <c r="AB6" s="8">
        <v>1</v>
      </c>
      <c r="AC6" s="8">
        <v>184</v>
      </c>
      <c r="AD6" s="8">
        <v>0.5</v>
      </c>
      <c r="AE6" s="8">
        <v>0</v>
      </c>
      <c r="AF6" s="8">
        <v>0</v>
      </c>
      <c r="AG6" s="8">
        <v>2</v>
      </c>
      <c r="AH6" s="8">
        <v>0</v>
      </c>
      <c r="AI6" s="8">
        <v>0</v>
      </c>
      <c r="AJ6" s="8">
        <v>0</v>
      </c>
      <c r="AK6" s="8">
        <v>0</v>
      </c>
      <c r="AL6" s="18" t="s">
        <v>71</v>
      </c>
      <c r="AM6" s="8">
        <v>0</v>
      </c>
      <c r="AN6" s="8">
        <v>1</v>
      </c>
      <c r="AO6" s="8">
        <v>0</v>
      </c>
      <c r="AP6" s="8">
        <f>AI6+AM6+AD6</f>
        <v>0.5</v>
      </c>
      <c r="AQ6" s="8">
        <v>1</v>
      </c>
      <c r="AR6" s="8">
        <v>0</v>
      </c>
      <c r="AS6" s="8">
        <f>AN6+AJ6+Z6+AE6+X6</f>
        <v>3</v>
      </c>
      <c r="AT6" s="8">
        <v>1</v>
      </c>
      <c r="AU6" s="8">
        <v>0</v>
      </c>
      <c r="AV6" s="8">
        <f>T6+AM6*2+AB6</f>
        <v>2</v>
      </c>
      <c r="AW6" s="8">
        <v>2</v>
      </c>
      <c r="AX6" s="12">
        <v>1</v>
      </c>
      <c r="AY6" s="7">
        <v>1</v>
      </c>
      <c r="AZ6" s="9">
        <v>40493</v>
      </c>
      <c r="BA6" s="9" t="s">
        <v>193</v>
      </c>
      <c r="BB6" s="8" t="s">
        <v>92</v>
      </c>
      <c r="BC6" s="8">
        <v>0</v>
      </c>
      <c r="BD6" s="8">
        <v>0</v>
      </c>
      <c r="BE6" s="7" t="s">
        <v>210</v>
      </c>
      <c r="BF6" s="7" t="s">
        <v>210</v>
      </c>
      <c r="BG6" s="7" t="s">
        <v>210</v>
      </c>
      <c r="BH6" s="7">
        <v>0</v>
      </c>
      <c r="BI6" s="7"/>
      <c r="BJ6" s="7"/>
      <c r="BK6" s="8"/>
      <c r="BL6" s="8"/>
      <c r="BM6" s="8"/>
      <c r="BN6" s="8"/>
      <c r="BO6" s="8"/>
      <c r="BP6" s="8"/>
      <c r="BQ6" s="8"/>
      <c r="BR6" s="8"/>
      <c r="BS6" s="8"/>
      <c r="BT6" s="8"/>
      <c r="BU6" s="36"/>
      <c r="BV6" s="8"/>
      <c r="BW6" s="8"/>
      <c r="BX6" s="36"/>
      <c r="BY6" s="8"/>
      <c r="BZ6" s="8"/>
      <c r="CA6" s="8">
        <v>0</v>
      </c>
      <c r="CB6" s="9">
        <v>43312</v>
      </c>
      <c r="CC6" s="19">
        <f>(CB6-K6)/30</f>
        <v>107.83333333333333</v>
      </c>
      <c r="CD6" s="8">
        <v>0</v>
      </c>
      <c r="CE6" s="13">
        <v>43312</v>
      </c>
      <c r="CF6" s="19">
        <f>(CE6-K6)/30</f>
        <v>107.83333333333333</v>
      </c>
      <c r="CG6" s="8">
        <v>0</v>
      </c>
      <c r="CH6" s="9">
        <v>43312</v>
      </c>
      <c r="CI6" s="20">
        <f>(CH6-K6)/30</f>
        <v>107.83333333333333</v>
      </c>
      <c r="CJ6" s="36">
        <v>0</v>
      </c>
      <c r="CK6" s="13">
        <v>43312</v>
      </c>
      <c r="CL6" s="20">
        <f>(CK6-K6)/30</f>
        <v>107.83333333333333</v>
      </c>
      <c r="CM6" s="36">
        <v>0</v>
      </c>
      <c r="CN6" s="13">
        <v>43312</v>
      </c>
      <c r="CO6" s="20">
        <f>(CN6-K6)/30</f>
        <v>107.83333333333333</v>
      </c>
      <c r="CP6" s="20"/>
      <c r="CQ6" s="20"/>
      <c r="CR6" s="20"/>
      <c r="CS6" s="7">
        <v>0</v>
      </c>
      <c r="CT6" s="9">
        <v>43312</v>
      </c>
      <c r="CU6" s="14">
        <f>(CT6-K6)/30</f>
        <v>107.83333333333333</v>
      </c>
      <c r="CV6" s="7">
        <v>0</v>
      </c>
      <c r="CW6" s="9">
        <v>43312</v>
      </c>
      <c r="CX6" s="14">
        <f>(CW6-K6)/30</f>
        <v>107.83333333333333</v>
      </c>
      <c r="CY6" s="7">
        <v>0</v>
      </c>
      <c r="CZ6" s="9"/>
      <c r="DA6" s="14"/>
      <c r="DB6" s="11"/>
      <c r="DC6" s="34">
        <v>13.501052738080288</v>
      </c>
      <c r="DD6" s="7">
        <v>1</v>
      </c>
      <c r="DE6" s="7">
        <v>7.7007555448140268</v>
      </c>
      <c r="DF6" s="7">
        <v>2.5936791093020171</v>
      </c>
      <c r="DG6" s="7">
        <v>5.3517102191444481</v>
      </c>
      <c r="DH6" s="15">
        <v>11.753349066226436</v>
      </c>
      <c r="DI6" s="7">
        <v>1.1019051158766109</v>
      </c>
    </row>
    <row r="7" spans="1:113" ht="20.100000000000001" hidden="1" customHeight="1" x14ac:dyDescent="0.3">
      <c r="A7" s="7">
        <v>6</v>
      </c>
      <c r="B7" s="7" t="s">
        <v>351</v>
      </c>
      <c r="C7" s="7">
        <v>0</v>
      </c>
      <c r="D7" s="7" t="s">
        <v>6</v>
      </c>
      <c r="E7" s="7">
        <v>4011263</v>
      </c>
      <c r="F7" s="9">
        <v>14493</v>
      </c>
      <c r="G7" s="43">
        <v>77.136986301369859</v>
      </c>
      <c r="H7" s="43">
        <v>1</v>
      </c>
      <c r="I7" s="10">
        <v>0</v>
      </c>
      <c r="J7" s="8">
        <v>3</v>
      </c>
      <c r="K7" s="13">
        <v>42648</v>
      </c>
      <c r="L7" s="9">
        <v>42648</v>
      </c>
      <c r="M7" s="13">
        <f>L7-28+1</f>
        <v>42621</v>
      </c>
      <c r="N7" s="13">
        <f>L7+28-1</f>
        <v>42675</v>
      </c>
      <c r="O7" s="13" t="s">
        <v>289</v>
      </c>
      <c r="P7" s="13"/>
      <c r="Q7" s="13"/>
      <c r="R7" s="13"/>
      <c r="S7" s="13"/>
      <c r="T7" s="8">
        <v>2</v>
      </c>
      <c r="U7" s="8">
        <v>2990</v>
      </c>
      <c r="V7" s="8">
        <v>1</v>
      </c>
      <c r="W7" s="8">
        <v>1010</v>
      </c>
      <c r="X7" s="8">
        <v>0</v>
      </c>
      <c r="Y7" s="8">
        <v>7.3</v>
      </c>
      <c r="Z7" s="8">
        <v>1.5</v>
      </c>
      <c r="AA7" s="8">
        <v>1</v>
      </c>
      <c r="AB7" s="8">
        <v>1</v>
      </c>
      <c r="AC7" s="8">
        <v>297</v>
      </c>
      <c r="AD7" s="8">
        <v>0.5</v>
      </c>
      <c r="AE7" s="8">
        <v>0</v>
      </c>
      <c r="AF7" s="8">
        <v>0</v>
      </c>
      <c r="AG7" s="8">
        <v>6</v>
      </c>
      <c r="AH7" s="7">
        <v>0.5</v>
      </c>
      <c r="AI7" s="7">
        <v>0.5</v>
      </c>
      <c r="AJ7" s="7">
        <v>2</v>
      </c>
      <c r="AK7" s="8">
        <v>1</v>
      </c>
      <c r="AL7" s="18" t="s">
        <v>72</v>
      </c>
      <c r="AM7" s="7">
        <v>1</v>
      </c>
      <c r="AN7" s="8">
        <v>3</v>
      </c>
      <c r="AO7" s="8">
        <v>1</v>
      </c>
      <c r="AP7" s="8">
        <f>AI7+AM7+AD7</f>
        <v>2</v>
      </c>
      <c r="AQ7" s="8">
        <v>2</v>
      </c>
      <c r="AR7" s="8">
        <v>1</v>
      </c>
      <c r="AS7" s="8">
        <f>AN7+AJ7+Z7+AE7+X7</f>
        <v>6.5</v>
      </c>
      <c r="AT7" s="8">
        <v>4</v>
      </c>
      <c r="AU7" s="8">
        <v>2</v>
      </c>
      <c r="AV7" s="8">
        <f>T7+AM7*2+AB7</f>
        <v>5</v>
      </c>
      <c r="AW7" s="8">
        <v>4</v>
      </c>
      <c r="AX7" s="12">
        <v>2</v>
      </c>
      <c r="AY7" s="7">
        <v>0</v>
      </c>
      <c r="AZ7" s="8" t="s">
        <v>279</v>
      </c>
      <c r="BA7" s="8" t="s">
        <v>279</v>
      </c>
      <c r="BB7" s="8" t="s">
        <v>279</v>
      </c>
      <c r="BC7" s="8"/>
      <c r="BD7" s="8">
        <v>0</v>
      </c>
      <c r="BE7" s="7" t="s">
        <v>210</v>
      </c>
      <c r="BF7" s="7" t="s">
        <v>210</v>
      </c>
      <c r="BG7" s="7" t="s">
        <v>210</v>
      </c>
      <c r="BH7" s="7">
        <v>0</v>
      </c>
      <c r="BI7" s="7"/>
      <c r="BJ7" s="7"/>
      <c r="BK7" s="8"/>
      <c r="BL7" s="8"/>
      <c r="BM7" s="8"/>
      <c r="BN7" s="8"/>
      <c r="BO7" s="8"/>
      <c r="BP7" s="8"/>
      <c r="BQ7" s="8"/>
      <c r="BR7" s="8"/>
      <c r="BS7" s="8"/>
      <c r="BT7" s="8"/>
      <c r="BU7" s="36"/>
      <c r="BV7" s="8"/>
      <c r="BW7" s="8"/>
      <c r="BX7" s="36"/>
      <c r="BY7" s="8"/>
      <c r="BZ7" s="8"/>
      <c r="CA7" s="8">
        <v>2</v>
      </c>
      <c r="CB7" s="13">
        <v>42970</v>
      </c>
      <c r="CC7" s="19">
        <f>(CB7-K7)/30</f>
        <v>10.733333333333333</v>
      </c>
      <c r="CD7" s="8">
        <v>2</v>
      </c>
      <c r="CE7" s="13">
        <v>42970</v>
      </c>
      <c r="CF7" s="19">
        <f>(CE7-K7)/30</f>
        <v>10.733333333333333</v>
      </c>
      <c r="CG7" s="8">
        <v>0</v>
      </c>
      <c r="CH7" s="13">
        <v>42970</v>
      </c>
      <c r="CI7" s="20">
        <f>(CH7-K7)/30</f>
        <v>10.733333333333333</v>
      </c>
      <c r="CJ7" s="36">
        <v>2</v>
      </c>
      <c r="CK7" s="13">
        <v>42970</v>
      </c>
      <c r="CL7" s="20">
        <f>(CK7-K7)/30</f>
        <v>10.733333333333333</v>
      </c>
      <c r="CM7" s="36">
        <v>2</v>
      </c>
      <c r="CN7" s="13">
        <v>42970</v>
      </c>
      <c r="CO7" s="20">
        <f>(CN7-K7)/30</f>
        <v>10.733333333333333</v>
      </c>
      <c r="CP7" s="20"/>
      <c r="CQ7" s="20"/>
      <c r="CR7" s="20"/>
      <c r="CS7" s="7">
        <v>1</v>
      </c>
      <c r="CT7" s="9">
        <v>42970</v>
      </c>
      <c r="CU7" s="14">
        <f>(CT7-K7)/30</f>
        <v>10.733333333333333</v>
      </c>
      <c r="CV7" s="7">
        <v>1</v>
      </c>
      <c r="CW7" s="9">
        <v>42970</v>
      </c>
      <c r="CX7" s="14">
        <f>(CW7-K7)/30</f>
        <v>10.733333333333333</v>
      </c>
      <c r="CY7" s="7">
        <v>1</v>
      </c>
      <c r="CZ7" s="9"/>
      <c r="DA7" s="14"/>
      <c r="DB7" s="11"/>
      <c r="DC7" s="34">
        <v>25.634236082867929</v>
      </c>
      <c r="DD7" s="7">
        <v>1</v>
      </c>
      <c r="DE7" s="7">
        <v>14.825408990245935</v>
      </c>
      <c r="DF7" s="7"/>
      <c r="DG7" s="7">
        <v>6.2766727831740043</v>
      </c>
      <c r="DH7" s="15">
        <v>0.47631899902196739</v>
      </c>
      <c r="DI7" s="7">
        <v>0.24999999999999997</v>
      </c>
    </row>
    <row r="8" spans="1:113" ht="20.100000000000001" hidden="1" customHeight="1" x14ac:dyDescent="0.3">
      <c r="A8" s="7">
        <v>7</v>
      </c>
      <c r="B8" s="7" t="s">
        <v>351</v>
      </c>
      <c r="C8" s="7">
        <v>0</v>
      </c>
      <c r="D8" s="7" t="s">
        <v>7</v>
      </c>
      <c r="E8" s="7">
        <v>23200392</v>
      </c>
      <c r="F8" s="9">
        <v>21838</v>
      </c>
      <c r="G8" s="43">
        <v>53.901369863013699</v>
      </c>
      <c r="H8" s="43">
        <v>0</v>
      </c>
      <c r="I8" s="10">
        <v>0</v>
      </c>
      <c r="J8" s="8">
        <v>4</v>
      </c>
      <c r="K8" s="13">
        <v>40461</v>
      </c>
      <c r="L8" s="9">
        <v>41512</v>
      </c>
      <c r="M8" s="13">
        <f>L8-28+1-13</f>
        <v>41472</v>
      </c>
      <c r="N8" s="13">
        <v>41526</v>
      </c>
      <c r="O8" s="13" t="s">
        <v>289</v>
      </c>
      <c r="P8" s="13"/>
      <c r="Q8" s="13"/>
      <c r="R8" s="13"/>
      <c r="S8" s="13"/>
      <c r="T8" s="8">
        <v>2</v>
      </c>
      <c r="U8" s="8">
        <v>2740</v>
      </c>
      <c r="V8" s="8">
        <v>0</v>
      </c>
      <c r="W8" s="8">
        <v>1510</v>
      </c>
      <c r="X8" s="8">
        <v>0</v>
      </c>
      <c r="Y8" s="8">
        <v>7.6</v>
      </c>
      <c r="Z8" s="8">
        <v>1.5</v>
      </c>
      <c r="AA8" s="8">
        <v>1</v>
      </c>
      <c r="AB8" s="8">
        <v>1</v>
      </c>
      <c r="AC8" s="8">
        <v>7</v>
      </c>
      <c r="AD8" s="8">
        <v>0.5</v>
      </c>
      <c r="AE8" s="8">
        <v>1</v>
      </c>
      <c r="AF8" s="8">
        <v>1</v>
      </c>
      <c r="AG8" s="8">
        <v>8</v>
      </c>
      <c r="AH8" s="7">
        <v>0.5</v>
      </c>
      <c r="AI8" s="7">
        <v>0.5</v>
      </c>
      <c r="AJ8" s="7">
        <v>2</v>
      </c>
      <c r="AK8" s="7">
        <v>1</v>
      </c>
      <c r="AL8" s="18" t="s">
        <v>294</v>
      </c>
      <c r="AM8" s="8">
        <v>0.5</v>
      </c>
      <c r="AN8" s="8">
        <v>2</v>
      </c>
      <c r="AO8" s="8">
        <v>0</v>
      </c>
      <c r="AP8" s="8">
        <f>AI8+AM8+AD8</f>
        <v>1.5</v>
      </c>
      <c r="AQ8" s="8">
        <v>2</v>
      </c>
      <c r="AR8" s="8">
        <v>1</v>
      </c>
      <c r="AS8" s="8">
        <f>AN8+AJ8+Z8+AE8+X8</f>
        <v>6.5</v>
      </c>
      <c r="AT8" s="8">
        <v>4</v>
      </c>
      <c r="AU8" s="8">
        <v>2</v>
      </c>
      <c r="AV8" s="8">
        <f>T8+AM8*2+AB8</f>
        <v>4</v>
      </c>
      <c r="AW8" s="8">
        <v>3</v>
      </c>
      <c r="AX8" s="12">
        <v>2</v>
      </c>
      <c r="AY8" s="7">
        <v>1</v>
      </c>
      <c r="AZ8" s="9">
        <v>41526</v>
      </c>
      <c r="BA8" s="9" t="s">
        <v>196</v>
      </c>
      <c r="BB8" s="8" t="s">
        <v>195</v>
      </c>
      <c r="BC8" s="8">
        <v>0</v>
      </c>
      <c r="BD8" s="8">
        <v>0</v>
      </c>
      <c r="BE8" s="7" t="s">
        <v>210</v>
      </c>
      <c r="BF8" s="7" t="s">
        <v>210</v>
      </c>
      <c r="BG8" s="7" t="s">
        <v>210</v>
      </c>
      <c r="BH8" s="8">
        <v>1</v>
      </c>
      <c r="BI8" s="13">
        <f>BJ8-28+1</f>
        <v>41613</v>
      </c>
      <c r="BJ8" s="13">
        <v>41640</v>
      </c>
      <c r="BK8" s="9">
        <v>41646</v>
      </c>
      <c r="BL8" s="8">
        <v>1770</v>
      </c>
      <c r="BM8" s="8">
        <v>500</v>
      </c>
      <c r="BN8" s="8">
        <v>6.8</v>
      </c>
      <c r="BO8" s="8">
        <v>5</v>
      </c>
      <c r="BP8" s="8">
        <v>0</v>
      </c>
      <c r="BQ8" s="7">
        <v>6</v>
      </c>
      <c r="BR8" s="8">
        <v>2</v>
      </c>
      <c r="BS8" s="13">
        <v>41708</v>
      </c>
      <c r="BT8" s="19">
        <f>(BS8-BK8)/30</f>
        <v>2.0666666666666669</v>
      </c>
      <c r="BU8" s="36">
        <v>1</v>
      </c>
      <c r="BV8" s="13">
        <v>41708</v>
      </c>
      <c r="BW8" s="19">
        <f>(BV8-BK8)/30</f>
        <v>2.0666666666666669</v>
      </c>
      <c r="BX8" s="36">
        <v>1</v>
      </c>
      <c r="BY8" s="13">
        <v>41708</v>
      </c>
      <c r="BZ8" s="19">
        <f>(BY8-BK8)/30</f>
        <v>2.0666666666666669</v>
      </c>
      <c r="CA8" s="8">
        <v>2</v>
      </c>
      <c r="CB8" s="9">
        <v>41708</v>
      </c>
      <c r="CC8" s="19">
        <f>(CB8-K8)/30</f>
        <v>41.56666666666667</v>
      </c>
      <c r="CD8" s="8">
        <v>2</v>
      </c>
      <c r="CE8" s="13">
        <v>41708</v>
      </c>
      <c r="CF8" s="19">
        <f>(CE8-K8)/30</f>
        <v>41.56666666666667</v>
      </c>
      <c r="CG8" s="8">
        <v>2</v>
      </c>
      <c r="CH8" s="13">
        <v>41708</v>
      </c>
      <c r="CI8" s="20">
        <f>(CH8-K8)/30</f>
        <v>41.56666666666667</v>
      </c>
      <c r="CJ8" s="36">
        <v>2</v>
      </c>
      <c r="CK8" s="13">
        <v>41708</v>
      </c>
      <c r="CL8" s="20">
        <f>(CK8-K8)/30</f>
        <v>41.56666666666667</v>
      </c>
      <c r="CM8" s="36">
        <v>2</v>
      </c>
      <c r="CN8" s="13">
        <v>41708</v>
      </c>
      <c r="CO8" s="20">
        <f>(CN8-K8)/30</f>
        <v>41.56666666666667</v>
      </c>
      <c r="CP8" s="20"/>
      <c r="CQ8" s="20"/>
      <c r="CR8" s="20"/>
      <c r="CS8" s="7">
        <v>1</v>
      </c>
      <c r="CT8" s="9">
        <v>41708</v>
      </c>
      <c r="CU8" s="14">
        <f>(CT8-K8)/30</f>
        <v>41.56666666666667</v>
      </c>
      <c r="CV8" s="7">
        <v>0</v>
      </c>
      <c r="CW8" s="9">
        <v>41646</v>
      </c>
      <c r="CX8" s="14">
        <f>(CW8-K8)/30</f>
        <v>39.5</v>
      </c>
      <c r="CY8" s="7">
        <v>1</v>
      </c>
      <c r="CZ8" s="9">
        <v>41708</v>
      </c>
      <c r="DA8" s="14">
        <f>(CZ8-BK8)/30</f>
        <v>2.0666666666666669</v>
      </c>
      <c r="DB8" s="11"/>
      <c r="DC8" s="34">
        <v>1.2745606273192616</v>
      </c>
      <c r="DD8" s="7">
        <v>0</v>
      </c>
      <c r="DE8" s="7">
        <v>3.0419575064820177</v>
      </c>
      <c r="DF8" s="7">
        <v>1.7532114426320786</v>
      </c>
      <c r="DG8" s="7">
        <v>9.815079818030453</v>
      </c>
      <c r="DH8" s="15">
        <v>3.7450889897379618</v>
      </c>
      <c r="DI8" s="7">
        <v>1.1687772485612469</v>
      </c>
    </row>
    <row r="9" spans="1:113" ht="20.100000000000001" hidden="1" customHeight="1" x14ac:dyDescent="0.3">
      <c r="A9" s="7">
        <v>8</v>
      </c>
      <c r="B9" s="7" t="s">
        <v>351</v>
      </c>
      <c r="C9" s="7">
        <v>0</v>
      </c>
      <c r="D9" s="7" t="s">
        <v>8</v>
      </c>
      <c r="E9" s="7">
        <v>20863106</v>
      </c>
      <c r="F9" s="9">
        <v>26361</v>
      </c>
      <c r="G9" s="43">
        <v>41.241095890410961</v>
      </c>
      <c r="H9" s="43">
        <v>0</v>
      </c>
      <c r="I9" s="10">
        <v>1</v>
      </c>
      <c r="J9" s="8">
        <v>4</v>
      </c>
      <c r="K9" s="13">
        <v>38799</v>
      </c>
      <c r="L9" s="9">
        <v>41414</v>
      </c>
      <c r="M9" s="13">
        <f>L9-28+1</f>
        <v>41387</v>
      </c>
      <c r="N9" s="13">
        <f>L9+28-1</f>
        <v>41441</v>
      </c>
      <c r="O9" s="13" t="s">
        <v>289</v>
      </c>
      <c r="P9" s="13"/>
      <c r="Q9" s="13"/>
      <c r="R9" s="13"/>
      <c r="S9" s="13"/>
      <c r="T9" s="8">
        <v>2</v>
      </c>
      <c r="U9" s="8">
        <v>2360</v>
      </c>
      <c r="V9" s="8">
        <v>0</v>
      </c>
      <c r="W9" s="8">
        <v>1080</v>
      </c>
      <c r="X9" s="8">
        <v>0</v>
      </c>
      <c r="Y9" s="8">
        <v>11.2</v>
      </c>
      <c r="Z9" s="8">
        <v>0</v>
      </c>
      <c r="AA9" s="8">
        <v>0</v>
      </c>
      <c r="AB9" s="8">
        <v>0</v>
      </c>
      <c r="AC9" s="8">
        <v>208</v>
      </c>
      <c r="AD9" s="8">
        <v>0</v>
      </c>
      <c r="AE9" s="8">
        <v>0</v>
      </c>
      <c r="AF9" s="8">
        <v>0</v>
      </c>
      <c r="AG9" s="8">
        <v>10</v>
      </c>
      <c r="AH9" s="7">
        <v>0.5</v>
      </c>
      <c r="AI9" s="7">
        <v>0.5</v>
      </c>
      <c r="AJ9" s="7">
        <v>2</v>
      </c>
      <c r="AK9" s="7">
        <v>1</v>
      </c>
      <c r="AL9" s="18" t="s">
        <v>295</v>
      </c>
      <c r="AM9" s="8">
        <v>0.5</v>
      </c>
      <c r="AN9" s="8">
        <v>2</v>
      </c>
      <c r="AO9" s="8">
        <v>0</v>
      </c>
      <c r="AP9" s="8">
        <f>AI9+AM9+AD9</f>
        <v>1</v>
      </c>
      <c r="AQ9" s="8">
        <v>1</v>
      </c>
      <c r="AR9" s="8">
        <v>0</v>
      </c>
      <c r="AS9" s="8">
        <f>AN9+AJ9+Z9+AE9+X9</f>
        <v>4</v>
      </c>
      <c r="AT9" s="8">
        <v>2</v>
      </c>
      <c r="AU9" s="8">
        <v>1</v>
      </c>
      <c r="AV9" s="8">
        <f>T9+AM9*2+AB9</f>
        <v>3</v>
      </c>
      <c r="AW9" s="8">
        <v>3</v>
      </c>
      <c r="AX9" s="12">
        <v>2</v>
      </c>
      <c r="AY9" s="7">
        <v>1</v>
      </c>
      <c r="AZ9" s="9">
        <v>41442</v>
      </c>
      <c r="BA9" s="9" t="s">
        <v>278</v>
      </c>
      <c r="BB9" s="7" t="s">
        <v>280</v>
      </c>
      <c r="BC9" s="7">
        <v>0</v>
      </c>
      <c r="BD9" s="8">
        <v>0</v>
      </c>
      <c r="BE9" s="7" t="s">
        <v>210</v>
      </c>
      <c r="BF9" s="7" t="s">
        <v>210</v>
      </c>
      <c r="BG9" s="7" t="s">
        <v>210</v>
      </c>
      <c r="BH9" s="8">
        <v>1</v>
      </c>
      <c r="BI9" s="13">
        <f>BJ9-28+1</f>
        <v>41668</v>
      </c>
      <c r="BJ9" s="13">
        <v>41695</v>
      </c>
      <c r="BK9" s="9">
        <v>41729</v>
      </c>
      <c r="BL9" s="8">
        <v>1630</v>
      </c>
      <c r="BM9" s="8">
        <v>730</v>
      </c>
      <c r="BN9" s="8">
        <v>5.9</v>
      </c>
      <c r="BO9" s="8">
        <v>308</v>
      </c>
      <c r="BP9" s="8">
        <v>0</v>
      </c>
      <c r="BQ9" s="7">
        <v>2</v>
      </c>
      <c r="BR9" s="8">
        <v>0</v>
      </c>
      <c r="BS9" s="13">
        <v>43312</v>
      </c>
      <c r="BT9" s="19">
        <f>(BS9-BK9)/30</f>
        <v>52.766666666666666</v>
      </c>
      <c r="BU9" s="36">
        <v>0</v>
      </c>
      <c r="BV9" s="13">
        <v>43312</v>
      </c>
      <c r="BW9" s="19">
        <f>(BV9-BK9)/30</f>
        <v>52.766666666666666</v>
      </c>
      <c r="BX9" s="36">
        <v>0</v>
      </c>
      <c r="BY9" s="13">
        <v>43312</v>
      </c>
      <c r="BZ9" s="19">
        <f>(BY9-BK9)/30</f>
        <v>52.766666666666666</v>
      </c>
      <c r="CA9" s="8">
        <v>0</v>
      </c>
      <c r="CB9" s="9">
        <v>43312</v>
      </c>
      <c r="CC9" s="19">
        <f>(CB9-K9)/30</f>
        <v>150.43333333333334</v>
      </c>
      <c r="CD9" s="8">
        <v>0</v>
      </c>
      <c r="CE9" s="13">
        <v>43312</v>
      </c>
      <c r="CF9" s="19">
        <f>(CE9-K9)/30</f>
        <v>150.43333333333334</v>
      </c>
      <c r="CG9" s="8">
        <v>0</v>
      </c>
      <c r="CH9" s="13">
        <v>43312</v>
      </c>
      <c r="CI9" s="20">
        <f>(CH9-K9)/30</f>
        <v>150.43333333333334</v>
      </c>
      <c r="CJ9" s="36">
        <v>0</v>
      </c>
      <c r="CK9" s="13">
        <v>43312</v>
      </c>
      <c r="CL9" s="20">
        <f>(CK9-K9)/30</f>
        <v>150.43333333333334</v>
      </c>
      <c r="CM9" s="36">
        <v>0</v>
      </c>
      <c r="CN9" s="13">
        <v>43312</v>
      </c>
      <c r="CO9" s="20">
        <f>(CN9-K9)/30</f>
        <v>150.43333333333334</v>
      </c>
      <c r="CP9" s="20"/>
      <c r="CQ9" s="20"/>
      <c r="CR9" s="20"/>
      <c r="CS9" s="7">
        <v>0</v>
      </c>
      <c r="CT9" s="9">
        <v>43312</v>
      </c>
      <c r="CU9" s="14">
        <f>(CT9-K9)/30</f>
        <v>150.43333333333334</v>
      </c>
      <c r="CV9" s="7">
        <v>0</v>
      </c>
      <c r="CW9" s="9">
        <v>41729</v>
      </c>
      <c r="CX9" s="14">
        <f>(CW9-K9)/30</f>
        <v>97.666666666666671</v>
      </c>
      <c r="CY9" s="7">
        <v>0</v>
      </c>
      <c r="CZ9" s="9">
        <v>43312</v>
      </c>
      <c r="DA9" s="14">
        <f>(CZ9-BK9)/30</f>
        <v>52.766666666666666</v>
      </c>
      <c r="DB9" s="11"/>
      <c r="DC9" s="34">
        <v>75.061436750840329</v>
      </c>
      <c r="DD9" s="7">
        <v>1</v>
      </c>
      <c r="DE9" s="7">
        <v>9.64646262152608</v>
      </c>
      <c r="DF9" s="7"/>
      <c r="DG9" s="7">
        <v>4.0982272921312006</v>
      </c>
      <c r="DH9" s="15"/>
      <c r="DI9" s="7">
        <v>0.50000000000000133</v>
      </c>
    </row>
    <row r="10" spans="1:113" ht="20.100000000000001" hidden="1" customHeight="1" x14ac:dyDescent="0.3">
      <c r="A10" s="7">
        <v>9</v>
      </c>
      <c r="B10" s="7" t="s">
        <v>351</v>
      </c>
      <c r="C10" s="7">
        <v>0</v>
      </c>
      <c r="D10" s="7" t="s">
        <v>9</v>
      </c>
      <c r="E10" s="7">
        <v>22987634</v>
      </c>
      <c r="F10" s="9">
        <v>18047</v>
      </c>
      <c r="G10" s="43">
        <v>61.243835616438353</v>
      </c>
      <c r="H10" s="43">
        <v>1</v>
      </c>
      <c r="I10" s="10">
        <v>0</v>
      </c>
      <c r="J10" s="8">
        <v>4</v>
      </c>
      <c r="K10" s="13">
        <v>40386</v>
      </c>
      <c r="L10" s="9">
        <v>40401</v>
      </c>
      <c r="M10" s="13">
        <f>L10-28+1</f>
        <v>40374</v>
      </c>
      <c r="N10" s="13">
        <f>L10+28-1</f>
        <v>40428</v>
      </c>
      <c r="O10" s="13" t="s">
        <v>289</v>
      </c>
      <c r="P10" s="13"/>
      <c r="Q10" s="13"/>
      <c r="R10" s="13"/>
      <c r="S10" s="13"/>
      <c r="T10" s="8">
        <v>2</v>
      </c>
      <c r="U10" s="8">
        <v>3230</v>
      </c>
      <c r="V10" s="8">
        <v>0</v>
      </c>
      <c r="W10" s="8">
        <v>970</v>
      </c>
      <c r="X10" s="8">
        <v>0</v>
      </c>
      <c r="Y10" s="8">
        <v>6.2</v>
      </c>
      <c r="Z10" s="8">
        <v>1.5</v>
      </c>
      <c r="AA10" s="8">
        <v>1</v>
      </c>
      <c r="AB10" s="8">
        <v>1</v>
      </c>
      <c r="AC10" s="8">
        <v>48</v>
      </c>
      <c r="AD10" s="8">
        <v>0.5</v>
      </c>
      <c r="AE10" s="8">
        <v>1</v>
      </c>
      <c r="AF10" s="8">
        <v>1</v>
      </c>
      <c r="AG10" s="8">
        <v>9</v>
      </c>
      <c r="AH10" s="7">
        <v>0.5</v>
      </c>
      <c r="AI10" s="7">
        <v>0.5</v>
      </c>
      <c r="AJ10" s="8">
        <v>2</v>
      </c>
      <c r="AK10" s="8">
        <v>1</v>
      </c>
      <c r="AL10" s="24" t="s">
        <v>296</v>
      </c>
      <c r="AM10" s="8">
        <v>1</v>
      </c>
      <c r="AN10" s="8">
        <v>4</v>
      </c>
      <c r="AO10" s="7">
        <v>1</v>
      </c>
      <c r="AP10" s="8">
        <f>AI10+AM10+AD10</f>
        <v>2</v>
      </c>
      <c r="AQ10" s="8">
        <v>2</v>
      </c>
      <c r="AR10" s="8">
        <v>1</v>
      </c>
      <c r="AS10" s="8">
        <f>AN10+AJ10+Z10+AE10+X10</f>
        <v>8.5</v>
      </c>
      <c r="AT10" s="8">
        <v>4</v>
      </c>
      <c r="AU10" s="8">
        <v>2</v>
      </c>
      <c r="AV10" s="8">
        <f>T10+AM10*2+AB10</f>
        <v>5</v>
      </c>
      <c r="AW10" s="8">
        <v>4</v>
      </c>
      <c r="AX10" s="12">
        <v>2</v>
      </c>
      <c r="AY10" s="7">
        <v>1</v>
      </c>
      <c r="AZ10" s="9">
        <v>40434</v>
      </c>
      <c r="BA10" s="9" t="s">
        <v>197</v>
      </c>
      <c r="BB10" s="8" t="s">
        <v>198</v>
      </c>
      <c r="BC10" s="8">
        <v>0</v>
      </c>
      <c r="BD10" s="8">
        <v>0</v>
      </c>
      <c r="BE10" s="7" t="s">
        <v>210</v>
      </c>
      <c r="BF10" s="7" t="s">
        <v>210</v>
      </c>
      <c r="BG10" s="7" t="s">
        <v>210</v>
      </c>
      <c r="BH10" s="7">
        <v>0</v>
      </c>
      <c r="BI10" s="7"/>
      <c r="BJ10" s="7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36"/>
      <c r="BV10" s="8"/>
      <c r="BW10" s="8"/>
      <c r="BX10" s="36"/>
      <c r="BY10" s="8"/>
      <c r="BZ10" s="8"/>
      <c r="CA10" s="8">
        <v>2</v>
      </c>
      <c r="CB10" s="13">
        <v>40542</v>
      </c>
      <c r="CC10" s="19">
        <f>(CB10-K10)/30</f>
        <v>5.2</v>
      </c>
      <c r="CD10" s="8">
        <v>2</v>
      </c>
      <c r="CE10" s="13">
        <v>40542</v>
      </c>
      <c r="CF10" s="19">
        <f>(CE10-K10)/30</f>
        <v>5.2</v>
      </c>
      <c r="CG10" s="8">
        <v>2</v>
      </c>
      <c r="CH10" s="13">
        <v>40542</v>
      </c>
      <c r="CI10" s="20">
        <f>(CH10-K10)/30</f>
        <v>5.2</v>
      </c>
      <c r="CJ10" s="36">
        <v>2</v>
      </c>
      <c r="CK10" s="13">
        <v>40542</v>
      </c>
      <c r="CL10" s="20">
        <f>(CK10-K10)/30</f>
        <v>5.2</v>
      </c>
      <c r="CM10" s="36">
        <v>2</v>
      </c>
      <c r="CN10" s="13">
        <v>40542</v>
      </c>
      <c r="CO10" s="20">
        <f>(CN10-K10)/30</f>
        <v>5.2</v>
      </c>
      <c r="CP10" s="20"/>
      <c r="CQ10" s="20"/>
      <c r="CR10" s="20"/>
      <c r="CS10" s="7">
        <v>1</v>
      </c>
      <c r="CT10" s="9">
        <v>40542</v>
      </c>
      <c r="CU10" s="14">
        <f>(CT10-K10)/30</f>
        <v>5.2</v>
      </c>
      <c r="CV10" s="7">
        <v>1</v>
      </c>
      <c r="CW10" s="9">
        <v>40542</v>
      </c>
      <c r="CX10" s="14">
        <f>(CW10-K10)/30</f>
        <v>5.2</v>
      </c>
      <c r="CY10" s="7">
        <v>1</v>
      </c>
      <c r="CZ10" s="9"/>
      <c r="DA10" s="14"/>
      <c r="DB10" s="11"/>
      <c r="DC10" s="34">
        <v>1.23541863712693</v>
      </c>
      <c r="DD10" s="7">
        <v>0</v>
      </c>
      <c r="DE10" s="7">
        <v>16.44982122649709</v>
      </c>
      <c r="DF10" s="7">
        <v>0.92658806189037402</v>
      </c>
      <c r="DG10" s="7">
        <v>4.8905611107682736</v>
      </c>
      <c r="DH10" s="15">
        <v>4.6107453871954611</v>
      </c>
      <c r="DI10" s="7">
        <v>1.4439291955225011</v>
      </c>
    </row>
    <row r="11" spans="1:113" ht="20.100000000000001" hidden="1" customHeight="1" x14ac:dyDescent="0.3">
      <c r="A11" s="7">
        <v>10</v>
      </c>
      <c r="B11" s="7" t="s">
        <v>351</v>
      </c>
      <c r="C11" s="7">
        <v>0</v>
      </c>
      <c r="D11" s="7" t="s">
        <v>10</v>
      </c>
      <c r="E11" s="7">
        <v>12077457</v>
      </c>
      <c r="F11" s="9">
        <v>15678</v>
      </c>
      <c r="G11" s="43">
        <v>72.561643835616437</v>
      </c>
      <c r="H11" s="43">
        <v>1</v>
      </c>
      <c r="I11" s="10">
        <v>0</v>
      </c>
      <c r="J11" s="8">
        <v>3</v>
      </c>
      <c r="K11" s="13">
        <v>41936</v>
      </c>
      <c r="L11" s="9">
        <v>42163</v>
      </c>
      <c r="M11" s="13">
        <f>L11-28+1</f>
        <v>42136</v>
      </c>
      <c r="N11" s="13">
        <f>L11+28-1</f>
        <v>42190</v>
      </c>
      <c r="O11" s="13" t="s">
        <v>336</v>
      </c>
      <c r="P11" s="13"/>
      <c r="Q11" s="13"/>
      <c r="R11" s="13"/>
      <c r="S11" s="13"/>
      <c r="T11" s="8">
        <v>1</v>
      </c>
      <c r="U11" s="8">
        <v>3200</v>
      </c>
      <c r="V11" s="8">
        <v>21</v>
      </c>
      <c r="W11" s="8">
        <v>2140</v>
      </c>
      <c r="X11" s="8">
        <v>0</v>
      </c>
      <c r="Y11" s="8">
        <v>7.1</v>
      </c>
      <c r="Z11" s="8">
        <v>1.5</v>
      </c>
      <c r="AA11" s="8">
        <v>1</v>
      </c>
      <c r="AB11" s="8">
        <v>1</v>
      </c>
      <c r="AC11" s="8">
        <v>5</v>
      </c>
      <c r="AD11" s="8">
        <v>0.5</v>
      </c>
      <c r="AE11" s="8">
        <v>1</v>
      </c>
      <c r="AF11" s="8">
        <v>1</v>
      </c>
      <c r="AG11" s="8">
        <v>4</v>
      </c>
      <c r="AH11" s="8">
        <v>0</v>
      </c>
      <c r="AI11" s="8">
        <v>0</v>
      </c>
      <c r="AJ11" s="8">
        <v>1</v>
      </c>
      <c r="AK11" s="8">
        <v>0</v>
      </c>
      <c r="AL11" s="18" t="s">
        <v>73</v>
      </c>
      <c r="AM11" s="8">
        <v>0</v>
      </c>
      <c r="AN11" s="8">
        <v>1</v>
      </c>
      <c r="AO11" s="8">
        <v>0</v>
      </c>
      <c r="AP11" s="8">
        <f>AI11+AM11+AD11</f>
        <v>0.5</v>
      </c>
      <c r="AQ11" s="8">
        <v>1</v>
      </c>
      <c r="AR11" s="8">
        <v>0</v>
      </c>
      <c r="AS11" s="8">
        <f>AN11+AJ11+Z11+AE11+X11</f>
        <v>4.5</v>
      </c>
      <c r="AT11" s="8">
        <v>2</v>
      </c>
      <c r="AU11" s="8">
        <v>1</v>
      </c>
      <c r="AV11" s="8">
        <f>T11+AM11*2+AB11</f>
        <v>2</v>
      </c>
      <c r="AW11" s="8">
        <v>2</v>
      </c>
      <c r="AX11" s="12">
        <v>1</v>
      </c>
      <c r="AY11" s="7">
        <v>0</v>
      </c>
      <c r="AZ11" s="8" t="s">
        <v>279</v>
      </c>
      <c r="BA11" s="8" t="s">
        <v>279</v>
      </c>
      <c r="BB11" s="8" t="s">
        <v>279</v>
      </c>
      <c r="BC11" s="8"/>
      <c r="BD11" s="8">
        <v>0</v>
      </c>
      <c r="BE11" s="7" t="s">
        <v>210</v>
      </c>
      <c r="BF11" s="7" t="s">
        <v>210</v>
      </c>
      <c r="BG11" s="7" t="s">
        <v>210</v>
      </c>
      <c r="BH11" s="7">
        <v>0</v>
      </c>
      <c r="BI11" s="7"/>
      <c r="BJ11" s="7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36"/>
      <c r="BV11" s="8"/>
      <c r="BW11" s="8"/>
      <c r="BX11" s="36"/>
      <c r="BY11" s="8"/>
      <c r="BZ11" s="8"/>
      <c r="CA11" s="8">
        <v>1</v>
      </c>
      <c r="CB11" s="13">
        <v>42165</v>
      </c>
      <c r="CC11" s="19">
        <f>(CB11-K11)/30</f>
        <v>7.6333333333333337</v>
      </c>
      <c r="CD11" s="8">
        <v>1</v>
      </c>
      <c r="CE11" s="13">
        <v>42165</v>
      </c>
      <c r="CF11" s="19">
        <f>(CE11-K11)/30</f>
        <v>7.6333333333333337</v>
      </c>
      <c r="CG11" s="8">
        <v>2</v>
      </c>
      <c r="CH11" s="13">
        <v>42180</v>
      </c>
      <c r="CI11" s="20">
        <f>(CH11-K11)/30</f>
        <v>8.1333333333333329</v>
      </c>
      <c r="CJ11" s="36">
        <v>1</v>
      </c>
      <c r="CK11" s="13">
        <v>42165</v>
      </c>
      <c r="CL11" s="20">
        <f>(CK11-K11)/30</f>
        <v>7.6333333333333337</v>
      </c>
      <c r="CM11" s="36">
        <v>1</v>
      </c>
      <c r="CN11" s="13">
        <v>42165</v>
      </c>
      <c r="CO11" s="20">
        <f>(CN11-K11)/30</f>
        <v>7.6333333333333337</v>
      </c>
      <c r="CP11" s="20"/>
      <c r="CQ11" s="20"/>
      <c r="CR11" s="20"/>
      <c r="CS11" s="7">
        <v>1</v>
      </c>
      <c r="CT11" s="9">
        <v>42180</v>
      </c>
      <c r="CU11" s="14">
        <f>(CT11-K11)/30</f>
        <v>8.1333333333333329</v>
      </c>
      <c r="CV11" s="7">
        <v>1</v>
      </c>
      <c r="CW11" s="9">
        <v>42180</v>
      </c>
      <c r="CX11" s="14">
        <f>(CW11-K11)/30</f>
        <v>8.1333333333333329</v>
      </c>
      <c r="CY11" s="7">
        <v>1</v>
      </c>
      <c r="CZ11" s="9"/>
      <c r="DA11" s="14"/>
      <c r="DB11" s="11"/>
      <c r="DC11" s="34">
        <v>7.2853586687358272</v>
      </c>
      <c r="DD11" s="7">
        <v>0</v>
      </c>
      <c r="DE11" s="7">
        <v>2.7991717311903952</v>
      </c>
      <c r="DF11" s="7">
        <v>7.8353623806954182</v>
      </c>
      <c r="DG11" s="7">
        <v>17.753111553085517</v>
      </c>
      <c r="DH11" s="15">
        <v>0.57236208029934099</v>
      </c>
      <c r="DI11" s="7">
        <v>0.77916457966050001</v>
      </c>
    </row>
    <row r="12" spans="1:113" ht="20.100000000000001" hidden="1" customHeight="1" x14ac:dyDescent="0.3">
      <c r="A12" s="7">
        <v>11</v>
      </c>
      <c r="B12" s="7" t="s">
        <v>351</v>
      </c>
      <c r="C12" s="7">
        <v>0</v>
      </c>
      <c r="D12" s="7" t="s">
        <v>11</v>
      </c>
      <c r="E12" s="7">
        <v>17347297</v>
      </c>
      <c r="F12" s="9">
        <v>17648</v>
      </c>
      <c r="G12" s="43">
        <v>64.345205479452048</v>
      </c>
      <c r="H12" s="43">
        <v>1</v>
      </c>
      <c r="I12" s="10">
        <v>0</v>
      </c>
      <c r="J12" s="8">
        <v>4</v>
      </c>
      <c r="K12" s="13">
        <v>41040</v>
      </c>
      <c r="L12" s="9">
        <v>41134</v>
      </c>
      <c r="M12" s="13">
        <f>L12-28+1</f>
        <v>41107</v>
      </c>
      <c r="N12" s="13">
        <f>L12+28-1</f>
        <v>41161</v>
      </c>
      <c r="O12" s="13" t="s">
        <v>293</v>
      </c>
      <c r="P12" s="13"/>
      <c r="Q12" s="13"/>
      <c r="R12" s="13"/>
      <c r="S12" s="13"/>
      <c r="T12" s="8">
        <v>1</v>
      </c>
      <c r="U12" s="8">
        <v>4490</v>
      </c>
      <c r="V12" s="8">
        <v>1</v>
      </c>
      <c r="W12" s="8">
        <v>810</v>
      </c>
      <c r="X12" s="8">
        <v>0</v>
      </c>
      <c r="Y12" s="8">
        <v>7</v>
      </c>
      <c r="Z12" s="8">
        <v>1.5</v>
      </c>
      <c r="AA12" s="8">
        <v>1</v>
      </c>
      <c r="AB12" s="8">
        <v>1</v>
      </c>
      <c r="AC12" s="8">
        <v>36</v>
      </c>
      <c r="AD12" s="8">
        <v>0.5</v>
      </c>
      <c r="AE12" s="7">
        <v>1</v>
      </c>
      <c r="AF12" s="7">
        <v>1</v>
      </c>
      <c r="AG12" s="8">
        <v>1</v>
      </c>
      <c r="AH12" s="8">
        <v>0</v>
      </c>
      <c r="AI12" s="8">
        <v>0</v>
      </c>
      <c r="AJ12" s="8">
        <v>0</v>
      </c>
      <c r="AK12" s="8">
        <v>0</v>
      </c>
      <c r="AL12" s="18" t="s">
        <v>297</v>
      </c>
      <c r="AM12" s="7">
        <v>1</v>
      </c>
      <c r="AN12" s="8">
        <v>4</v>
      </c>
      <c r="AO12" s="7">
        <v>1</v>
      </c>
      <c r="AP12" s="8">
        <f>AI12+AM12+AD12</f>
        <v>1.5</v>
      </c>
      <c r="AQ12" s="8">
        <v>2</v>
      </c>
      <c r="AR12" s="8">
        <v>1</v>
      </c>
      <c r="AS12" s="8">
        <f>AN12+AJ12+Z12+AE12+X12</f>
        <v>6.5</v>
      </c>
      <c r="AT12" s="8">
        <v>4</v>
      </c>
      <c r="AU12" s="8">
        <v>2</v>
      </c>
      <c r="AV12" s="8">
        <f>T12+AM12*2+AB12</f>
        <v>4</v>
      </c>
      <c r="AW12" s="8">
        <v>3</v>
      </c>
      <c r="AX12" s="12">
        <v>2</v>
      </c>
      <c r="AY12" s="7">
        <v>1</v>
      </c>
      <c r="AZ12" s="9">
        <v>41162</v>
      </c>
      <c r="BA12" s="9" t="s">
        <v>200</v>
      </c>
      <c r="BB12" s="8" t="s">
        <v>199</v>
      </c>
      <c r="BC12" s="8">
        <v>1</v>
      </c>
      <c r="BD12" s="8">
        <v>0</v>
      </c>
      <c r="BE12" s="7" t="s">
        <v>210</v>
      </c>
      <c r="BF12" s="7" t="s">
        <v>210</v>
      </c>
      <c r="BG12" s="7" t="s">
        <v>210</v>
      </c>
      <c r="BH12" s="7">
        <v>0</v>
      </c>
      <c r="BI12" s="7"/>
      <c r="BJ12" s="7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36"/>
      <c r="BV12" s="8"/>
      <c r="BW12" s="8"/>
      <c r="BX12" s="36"/>
      <c r="BY12" s="8"/>
      <c r="BZ12" s="8"/>
      <c r="CA12" s="8">
        <v>2</v>
      </c>
      <c r="CB12" s="13">
        <v>41453</v>
      </c>
      <c r="CC12" s="19">
        <f>(CB12-K12)/30</f>
        <v>13.766666666666667</v>
      </c>
      <c r="CD12" s="8">
        <v>2</v>
      </c>
      <c r="CE12" s="13">
        <v>41453</v>
      </c>
      <c r="CF12" s="19">
        <f>(CE12-K12)/30</f>
        <v>13.766666666666667</v>
      </c>
      <c r="CG12" s="8">
        <v>2</v>
      </c>
      <c r="CH12" s="13">
        <v>41453</v>
      </c>
      <c r="CI12" s="20">
        <f>(CH12-K12)/30</f>
        <v>13.766666666666667</v>
      </c>
      <c r="CJ12" s="36">
        <v>2</v>
      </c>
      <c r="CK12" s="13">
        <v>41453</v>
      </c>
      <c r="CL12" s="20">
        <f>(CK12-K12)/30</f>
        <v>13.766666666666667</v>
      </c>
      <c r="CM12" s="36">
        <v>2</v>
      </c>
      <c r="CN12" s="13">
        <v>41453</v>
      </c>
      <c r="CO12" s="20">
        <f>(CN12-K12)/30</f>
        <v>13.766666666666667</v>
      </c>
      <c r="CP12" s="20"/>
      <c r="CQ12" s="20"/>
      <c r="CR12" s="20"/>
      <c r="CS12" s="7">
        <v>1</v>
      </c>
      <c r="CT12" s="9">
        <v>41453</v>
      </c>
      <c r="CU12" s="14">
        <f>(CT12-K12)/30</f>
        <v>13.766666666666667</v>
      </c>
      <c r="CV12" s="7">
        <v>1</v>
      </c>
      <c r="CW12" s="9">
        <v>41453</v>
      </c>
      <c r="CX12" s="14">
        <f>(CW12-K12)/30</f>
        <v>13.766666666666667</v>
      </c>
      <c r="CY12" s="7">
        <v>1</v>
      </c>
      <c r="CZ12" s="9"/>
      <c r="DA12" s="14"/>
      <c r="DB12" s="11"/>
      <c r="DC12" s="34">
        <v>11.080875744887427</v>
      </c>
      <c r="DD12" s="7">
        <v>0</v>
      </c>
      <c r="DE12" s="7">
        <v>25.992076683399642</v>
      </c>
      <c r="DF12" s="7">
        <v>4.547267892944066</v>
      </c>
      <c r="DG12" s="7">
        <v>3.182145935019681</v>
      </c>
      <c r="DH12" s="15">
        <v>27.189919972436744</v>
      </c>
      <c r="DI12" s="7">
        <v>0.29936967615473337</v>
      </c>
    </row>
    <row r="13" spans="1:113" ht="20.100000000000001" hidden="1" customHeight="1" x14ac:dyDescent="0.3">
      <c r="A13" s="7">
        <v>12</v>
      </c>
      <c r="B13" s="7" t="s">
        <v>351</v>
      </c>
      <c r="C13" s="7">
        <v>0</v>
      </c>
      <c r="D13" s="7" t="s">
        <v>19</v>
      </c>
      <c r="E13" s="7">
        <v>28277815</v>
      </c>
      <c r="F13" s="9">
        <v>24216</v>
      </c>
      <c r="G13" s="43">
        <v>49.271232876712325</v>
      </c>
      <c r="H13" s="43">
        <v>0</v>
      </c>
      <c r="I13" s="10">
        <v>0</v>
      </c>
      <c r="J13" s="7">
        <v>3</v>
      </c>
      <c r="K13" s="9">
        <v>41949</v>
      </c>
      <c r="L13" s="9">
        <v>42200</v>
      </c>
      <c r="M13" s="13">
        <v>42152</v>
      </c>
      <c r="N13" s="13">
        <v>42206</v>
      </c>
      <c r="O13" s="13" t="s">
        <v>329</v>
      </c>
      <c r="P13" s="13"/>
      <c r="Q13" s="13"/>
      <c r="R13" s="13"/>
      <c r="S13" s="13"/>
      <c r="T13" s="8">
        <v>0</v>
      </c>
      <c r="U13" s="8">
        <v>1480</v>
      </c>
      <c r="V13" s="8">
        <v>0</v>
      </c>
      <c r="W13" s="8">
        <v>10</v>
      </c>
      <c r="X13" s="8">
        <v>0.5</v>
      </c>
      <c r="Y13" s="8">
        <v>9.4</v>
      </c>
      <c r="Z13" s="8">
        <v>1</v>
      </c>
      <c r="AA13" s="8">
        <v>0</v>
      </c>
      <c r="AB13" s="8">
        <v>0</v>
      </c>
      <c r="AC13" s="8">
        <v>168</v>
      </c>
      <c r="AD13" s="8">
        <v>0.5</v>
      </c>
      <c r="AE13" s="8">
        <v>0</v>
      </c>
      <c r="AF13" s="8">
        <v>0</v>
      </c>
      <c r="AG13" s="8">
        <v>3</v>
      </c>
      <c r="AH13" s="8">
        <v>0</v>
      </c>
      <c r="AI13" s="8">
        <v>0</v>
      </c>
      <c r="AJ13" s="8">
        <v>1</v>
      </c>
      <c r="AK13" s="8">
        <v>0</v>
      </c>
      <c r="AL13" s="18" t="s">
        <v>69</v>
      </c>
      <c r="AM13" s="8">
        <v>0</v>
      </c>
      <c r="AN13" s="8">
        <v>1</v>
      </c>
      <c r="AO13" s="8">
        <v>0</v>
      </c>
      <c r="AP13" s="8">
        <f>AI13+AM13+AD13</f>
        <v>0.5</v>
      </c>
      <c r="AQ13" s="8">
        <v>1</v>
      </c>
      <c r="AR13" s="8">
        <v>0</v>
      </c>
      <c r="AS13" s="8">
        <f>AN13+AJ13+Z13+AE13+X13</f>
        <v>3.5</v>
      </c>
      <c r="AT13" s="8">
        <v>2</v>
      </c>
      <c r="AU13" s="8">
        <v>1</v>
      </c>
      <c r="AV13" s="8">
        <f>T13+AM13*2+AB13</f>
        <v>0</v>
      </c>
      <c r="AW13" s="8">
        <v>0</v>
      </c>
      <c r="AX13" s="12">
        <v>0</v>
      </c>
      <c r="AY13" s="7">
        <v>0</v>
      </c>
      <c r="AZ13" s="8" t="s">
        <v>279</v>
      </c>
      <c r="BA13" s="8" t="s">
        <v>279</v>
      </c>
      <c r="BB13" s="8" t="s">
        <v>279</v>
      </c>
      <c r="BC13" s="8"/>
      <c r="BD13" s="8">
        <v>0</v>
      </c>
      <c r="BE13" s="7" t="s">
        <v>210</v>
      </c>
      <c r="BF13" s="7" t="s">
        <v>210</v>
      </c>
      <c r="BG13" s="7" t="s">
        <v>210</v>
      </c>
      <c r="BH13" s="8">
        <v>1</v>
      </c>
      <c r="BI13" s="13">
        <f>BJ13-28+1</f>
        <v>42179</v>
      </c>
      <c r="BJ13" s="13">
        <v>42206</v>
      </c>
      <c r="BK13" s="9">
        <v>42213</v>
      </c>
      <c r="BL13" s="8">
        <v>1480</v>
      </c>
      <c r="BM13" s="8">
        <v>10</v>
      </c>
      <c r="BN13" s="8">
        <v>9.4</v>
      </c>
      <c r="BO13" s="8">
        <v>194</v>
      </c>
      <c r="BP13" s="8">
        <v>0</v>
      </c>
      <c r="BQ13" s="7">
        <v>3</v>
      </c>
      <c r="BR13" s="8">
        <v>0</v>
      </c>
      <c r="BS13" s="13">
        <v>43312</v>
      </c>
      <c r="BT13" s="19">
        <f>(BS13-BK13)/30</f>
        <v>36.633333333333333</v>
      </c>
      <c r="BU13" s="36">
        <v>0</v>
      </c>
      <c r="BV13" s="13">
        <v>43312</v>
      </c>
      <c r="BW13" s="19">
        <f>(BV13-BK13)/30</f>
        <v>36.633333333333333</v>
      </c>
      <c r="BX13" s="36">
        <v>0</v>
      </c>
      <c r="BY13" s="13">
        <v>43312</v>
      </c>
      <c r="BZ13" s="19">
        <f>(BY13-BK13)/30</f>
        <v>36.633333333333333</v>
      </c>
      <c r="CA13" s="8">
        <v>0</v>
      </c>
      <c r="CB13" s="9">
        <v>43312</v>
      </c>
      <c r="CC13" s="19">
        <f>(CB13-K13)/30</f>
        <v>45.43333333333333</v>
      </c>
      <c r="CD13" s="8">
        <v>0</v>
      </c>
      <c r="CE13" s="13">
        <v>43312</v>
      </c>
      <c r="CF13" s="19">
        <f>(CE13-K13)/30</f>
        <v>45.43333333333333</v>
      </c>
      <c r="CG13" s="8">
        <v>0</v>
      </c>
      <c r="CH13" s="9">
        <v>43312</v>
      </c>
      <c r="CI13" s="20">
        <f>(CH13-K13)/30</f>
        <v>45.43333333333333</v>
      </c>
      <c r="CJ13" s="36">
        <v>0</v>
      </c>
      <c r="CK13" s="13">
        <v>43312</v>
      </c>
      <c r="CL13" s="20">
        <f>(CK13-K13)/30</f>
        <v>45.43333333333333</v>
      </c>
      <c r="CM13" s="36">
        <v>0</v>
      </c>
      <c r="CN13" s="13">
        <v>43312</v>
      </c>
      <c r="CO13" s="20">
        <f>(CN13-K13)/30</f>
        <v>45.43333333333333</v>
      </c>
      <c r="CP13" s="20"/>
      <c r="CQ13" s="20"/>
      <c r="CR13" s="20"/>
      <c r="CS13" s="7">
        <v>0</v>
      </c>
      <c r="CT13" s="9">
        <v>43312</v>
      </c>
      <c r="CU13" s="14">
        <f>(CT13-K13)/30</f>
        <v>45.43333333333333</v>
      </c>
      <c r="CV13" s="7">
        <v>0</v>
      </c>
      <c r="CW13" s="9">
        <v>42213</v>
      </c>
      <c r="CX13" s="14">
        <f>(CW13-K13)/30</f>
        <v>8.8000000000000007</v>
      </c>
      <c r="CY13" s="7">
        <v>0</v>
      </c>
      <c r="CZ13" s="9">
        <v>43312</v>
      </c>
      <c r="DA13" s="14">
        <f>(CZ13-BK13)/30</f>
        <v>36.633333333333333</v>
      </c>
      <c r="DB13" s="11"/>
      <c r="DC13" s="34">
        <v>13.454342644059414</v>
      </c>
      <c r="DD13" s="7">
        <v>1</v>
      </c>
      <c r="DE13" s="7">
        <v>21.705669239162763</v>
      </c>
      <c r="DF13" s="7">
        <v>2.4368205273503851</v>
      </c>
      <c r="DG13" s="7">
        <v>1.4142135623730925</v>
      </c>
      <c r="DH13" s="7"/>
      <c r="DI13" s="7">
        <v>0.40895102927889104</v>
      </c>
    </row>
    <row r="14" spans="1:113" ht="20.100000000000001" hidden="1" customHeight="1" x14ac:dyDescent="0.3">
      <c r="A14" s="7">
        <v>13</v>
      </c>
      <c r="B14" s="7" t="s">
        <v>351</v>
      </c>
      <c r="C14" s="7">
        <v>0</v>
      </c>
      <c r="D14" s="7" t="s">
        <v>12</v>
      </c>
      <c r="E14" s="7">
        <v>30234575</v>
      </c>
      <c r="F14" s="9">
        <v>21178</v>
      </c>
      <c r="G14" s="43">
        <v>58.745205479452054</v>
      </c>
      <c r="H14" s="43">
        <v>1</v>
      </c>
      <c r="I14" s="10">
        <v>0</v>
      </c>
      <c r="J14" s="7">
        <v>4</v>
      </c>
      <c r="K14" s="9">
        <v>42606</v>
      </c>
      <c r="L14" s="9">
        <v>42620</v>
      </c>
      <c r="M14" s="13">
        <v>42585</v>
      </c>
      <c r="N14" s="13">
        <v>42639</v>
      </c>
      <c r="O14" s="13" t="s">
        <v>291</v>
      </c>
      <c r="P14" s="13"/>
      <c r="Q14" s="13"/>
      <c r="R14" s="13"/>
      <c r="S14" s="13"/>
      <c r="T14" s="8">
        <v>3</v>
      </c>
      <c r="U14" s="8">
        <v>1730</v>
      </c>
      <c r="V14" s="8">
        <v>2</v>
      </c>
      <c r="W14" s="8">
        <v>680</v>
      </c>
      <c r="X14" s="8">
        <v>0.5</v>
      </c>
      <c r="Y14" s="8">
        <v>7.4</v>
      </c>
      <c r="Z14" s="8">
        <v>1.5</v>
      </c>
      <c r="AA14" s="8">
        <v>1</v>
      </c>
      <c r="AB14" s="8">
        <v>0</v>
      </c>
      <c r="AC14" s="8">
        <v>17</v>
      </c>
      <c r="AD14" s="8">
        <v>0.5</v>
      </c>
      <c r="AE14" s="8">
        <v>1</v>
      </c>
      <c r="AF14" s="8">
        <v>1</v>
      </c>
      <c r="AG14" s="8">
        <v>11</v>
      </c>
      <c r="AH14" s="8">
        <v>1.5</v>
      </c>
      <c r="AI14" s="8">
        <v>1.5</v>
      </c>
      <c r="AJ14" s="8">
        <v>3</v>
      </c>
      <c r="AK14" s="7">
        <v>1</v>
      </c>
      <c r="AL14" s="18" t="s">
        <v>69</v>
      </c>
      <c r="AM14" s="8">
        <v>0</v>
      </c>
      <c r="AN14" s="8">
        <v>1</v>
      </c>
      <c r="AO14" s="8">
        <v>0</v>
      </c>
      <c r="AP14" s="8">
        <f>AI14+AM14+AD14</f>
        <v>2</v>
      </c>
      <c r="AQ14" s="8">
        <v>2</v>
      </c>
      <c r="AR14" s="8">
        <v>1</v>
      </c>
      <c r="AS14" s="8">
        <f>AN14+AJ14+Z14+AE14+X14</f>
        <v>7</v>
      </c>
      <c r="AT14" s="8">
        <v>4</v>
      </c>
      <c r="AU14" s="8">
        <v>2</v>
      </c>
      <c r="AV14" s="8">
        <f>T14+AM14*2+AB14</f>
        <v>3</v>
      </c>
      <c r="AW14" s="8">
        <v>3</v>
      </c>
      <c r="AX14" s="12">
        <v>2</v>
      </c>
      <c r="AY14" s="7">
        <v>1</v>
      </c>
      <c r="AZ14" s="9">
        <v>42639</v>
      </c>
      <c r="BA14" s="9" t="s">
        <v>201</v>
      </c>
      <c r="BB14" s="8" t="s">
        <v>202</v>
      </c>
      <c r="BC14" s="8">
        <v>0</v>
      </c>
      <c r="BD14" s="8">
        <v>0</v>
      </c>
      <c r="BE14" s="7" t="s">
        <v>210</v>
      </c>
      <c r="BF14" s="7" t="s">
        <v>210</v>
      </c>
      <c r="BG14" s="7" t="s">
        <v>210</v>
      </c>
      <c r="BH14" s="7">
        <v>1</v>
      </c>
      <c r="BI14" s="13">
        <f>BJ14-28+1</f>
        <v>42796</v>
      </c>
      <c r="BJ14" s="9">
        <v>42823</v>
      </c>
      <c r="BK14" s="13">
        <v>42829</v>
      </c>
      <c r="BL14" s="8">
        <v>1450</v>
      </c>
      <c r="BM14" s="8">
        <v>450</v>
      </c>
      <c r="BN14" s="8">
        <v>7</v>
      </c>
      <c r="BO14" s="8">
        <v>7</v>
      </c>
      <c r="BP14" s="8">
        <v>0</v>
      </c>
      <c r="BQ14" s="8">
        <v>15</v>
      </c>
      <c r="BR14" s="8">
        <v>0</v>
      </c>
      <c r="BS14" s="13">
        <v>43312</v>
      </c>
      <c r="BT14" s="19">
        <f>(BS14-BK14)/30</f>
        <v>16.100000000000001</v>
      </c>
      <c r="BU14" s="36">
        <v>0</v>
      </c>
      <c r="BV14" s="13">
        <v>43312</v>
      </c>
      <c r="BW14" s="19">
        <f>(BV14-BK14)/30</f>
        <v>16.100000000000001</v>
      </c>
      <c r="BX14" s="36">
        <v>0</v>
      </c>
      <c r="BY14" s="13">
        <v>43312</v>
      </c>
      <c r="BZ14" s="19">
        <f>(BY14-BK14)/30</f>
        <v>16.100000000000001</v>
      </c>
      <c r="CA14" s="8">
        <v>0</v>
      </c>
      <c r="CB14" s="9">
        <v>43312</v>
      </c>
      <c r="CC14" s="19">
        <f>(CB14-K14)/30</f>
        <v>23.533333333333335</v>
      </c>
      <c r="CD14" s="8">
        <v>0</v>
      </c>
      <c r="CE14" s="13">
        <v>43312</v>
      </c>
      <c r="CF14" s="19">
        <f>(CE14-K14)/30</f>
        <v>23.533333333333335</v>
      </c>
      <c r="CG14" s="8">
        <v>0</v>
      </c>
      <c r="CH14" s="9">
        <v>43312</v>
      </c>
      <c r="CI14" s="20">
        <f>(CH14-K14)/30</f>
        <v>23.533333333333335</v>
      </c>
      <c r="CJ14" s="36">
        <v>0</v>
      </c>
      <c r="CK14" s="13">
        <v>43312</v>
      </c>
      <c r="CL14" s="20">
        <f>(CK14-K14)/30</f>
        <v>23.533333333333335</v>
      </c>
      <c r="CM14" s="36">
        <v>0</v>
      </c>
      <c r="CN14" s="13">
        <v>43312</v>
      </c>
      <c r="CO14" s="20">
        <f>(CN14-K14)/30</f>
        <v>23.533333333333335</v>
      </c>
      <c r="CP14" s="20"/>
      <c r="CQ14" s="20"/>
      <c r="CR14" s="20"/>
      <c r="CS14" s="7">
        <v>0</v>
      </c>
      <c r="CT14" s="9">
        <v>43312</v>
      </c>
      <c r="CU14" s="14">
        <f>(CT14-K14)/30</f>
        <v>23.533333333333335</v>
      </c>
      <c r="CV14" s="7">
        <v>0</v>
      </c>
      <c r="CW14" s="13">
        <v>42829</v>
      </c>
      <c r="CX14" s="14">
        <f>(CW14-K14)/30</f>
        <v>7.4333333333333336</v>
      </c>
      <c r="CY14" s="7">
        <v>0</v>
      </c>
      <c r="CZ14" s="9">
        <v>43312</v>
      </c>
      <c r="DA14" s="14">
        <f>(CZ14-BK14)/30</f>
        <v>16.100000000000001</v>
      </c>
      <c r="DB14" s="11"/>
      <c r="DC14" s="34">
        <v>16.33619401131504</v>
      </c>
      <c r="DD14" s="7">
        <v>1</v>
      </c>
      <c r="DE14" s="7">
        <v>41.069628722012801</v>
      </c>
      <c r="DF14" s="7">
        <v>3.3172781832577529</v>
      </c>
      <c r="DG14" s="7">
        <v>34.535303568141607</v>
      </c>
      <c r="DH14" s="15">
        <v>2.6665973541823882</v>
      </c>
      <c r="DI14" s="7">
        <v>1.0281138266560659</v>
      </c>
    </row>
    <row r="15" spans="1:113" ht="20.100000000000001" hidden="1" customHeight="1" x14ac:dyDescent="0.3">
      <c r="A15" s="7">
        <v>14</v>
      </c>
      <c r="B15" s="7" t="s">
        <v>351</v>
      </c>
      <c r="C15" s="7">
        <v>0</v>
      </c>
      <c r="D15" s="7" t="s">
        <v>13</v>
      </c>
      <c r="E15" s="7">
        <v>26638844</v>
      </c>
      <c r="F15" s="9">
        <v>26186</v>
      </c>
      <c r="G15" s="43">
        <v>44.731506849315068</v>
      </c>
      <c r="H15" s="43">
        <v>0</v>
      </c>
      <c r="I15" s="10">
        <v>1</v>
      </c>
      <c r="J15" s="8">
        <v>3</v>
      </c>
      <c r="K15" s="13">
        <v>41439</v>
      </c>
      <c r="L15" s="9">
        <v>42513</v>
      </c>
      <c r="M15" s="13">
        <f>L15-28+1</f>
        <v>42486</v>
      </c>
      <c r="N15" s="13">
        <f>L15+28-1</f>
        <v>42540</v>
      </c>
      <c r="O15" s="13" t="s">
        <v>293</v>
      </c>
      <c r="P15" s="13"/>
      <c r="Q15" s="13"/>
      <c r="R15" s="13"/>
      <c r="S15" s="13"/>
      <c r="T15" s="8">
        <v>1</v>
      </c>
      <c r="U15" s="8">
        <v>3730</v>
      </c>
      <c r="V15" s="8">
        <v>0</v>
      </c>
      <c r="W15" s="8">
        <v>2090</v>
      </c>
      <c r="X15" s="8">
        <v>0</v>
      </c>
      <c r="Y15" s="8">
        <v>12.9</v>
      </c>
      <c r="Z15" s="8">
        <v>0</v>
      </c>
      <c r="AA15" s="8">
        <v>0</v>
      </c>
      <c r="AB15" s="8">
        <v>0</v>
      </c>
      <c r="AC15" s="8">
        <v>170</v>
      </c>
      <c r="AD15" s="8">
        <v>0</v>
      </c>
      <c r="AE15" s="8">
        <v>0</v>
      </c>
      <c r="AF15" s="8">
        <v>0</v>
      </c>
      <c r="AG15" s="8">
        <v>1</v>
      </c>
      <c r="AH15" s="8">
        <v>0</v>
      </c>
      <c r="AI15" s="8">
        <v>0</v>
      </c>
      <c r="AJ15" s="8">
        <v>0</v>
      </c>
      <c r="AK15" s="8">
        <v>0</v>
      </c>
      <c r="AL15" s="18" t="s">
        <v>71</v>
      </c>
      <c r="AM15" s="8">
        <v>0</v>
      </c>
      <c r="AN15" s="8">
        <v>1</v>
      </c>
      <c r="AO15" s="8">
        <v>0</v>
      </c>
      <c r="AP15" s="8">
        <f>AI15+AM15+AD15</f>
        <v>0</v>
      </c>
      <c r="AQ15" s="8">
        <v>0</v>
      </c>
      <c r="AR15" s="8">
        <v>0</v>
      </c>
      <c r="AS15" s="8">
        <f>AN15+AJ15+Z15+AE15+X15</f>
        <v>1</v>
      </c>
      <c r="AT15" s="8">
        <v>0</v>
      </c>
      <c r="AU15" s="8">
        <v>0</v>
      </c>
      <c r="AV15" s="8">
        <f>T15+AM15*2+AB15</f>
        <v>1</v>
      </c>
      <c r="AW15" s="8">
        <v>1</v>
      </c>
      <c r="AX15" s="12">
        <v>0</v>
      </c>
      <c r="AY15" s="7">
        <v>0</v>
      </c>
      <c r="AZ15" s="8" t="s">
        <v>279</v>
      </c>
      <c r="BA15" s="8" t="s">
        <v>279</v>
      </c>
      <c r="BB15" s="8" t="s">
        <v>279</v>
      </c>
      <c r="BC15" s="8"/>
      <c r="BD15" s="8">
        <v>0</v>
      </c>
      <c r="BE15" s="7" t="s">
        <v>210</v>
      </c>
      <c r="BF15" s="7" t="s">
        <v>210</v>
      </c>
      <c r="BG15" s="7" t="s">
        <v>210</v>
      </c>
      <c r="BH15" s="7">
        <v>0</v>
      </c>
      <c r="BI15" s="7"/>
      <c r="BJ15" s="7"/>
      <c r="BK15" s="13"/>
      <c r="BL15" s="8"/>
      <c r="BM15" s="8"/>
      <c r="BN15" s="8"/>
      <c r="BO15" s="8"/>
      <c r="BP15" s="8"/>
      <c r="BQ15" s="8"/>
      <c r="BR15" s="8"/>
      <c r="BS15" s="8"/>
      <c r="BT15" s="8"/>
      <c r="BU15" s="36"/>
      <c r="BV15" s="8"/>
      <c r="BW15" s="8"/>
      <c r="BX15" s="36"/>
      <c r="BY15" s="8"/>
      <c r="BZ15" s="8"/>
      <c r="CA15" s="8">
        <v>0</v>
      </c>
      <c r="CB15" s="9">
        <v>43312</v>
      </c>
      <c r="CC15" s="19">
        <f>(CB15-K15)/30</f>
        <v>62.43333333333333</v>
      </c>
      <c r="CD15" s="8">
        <v>0</v>
      </c>
      <c r="CE15" s="13">
        <v>43312</v>
      </c>
      <c r="CF15" s="19">
        <f>(CE15-K15)/30</f>
        <v>62.43333333333333</v>
      </c>
      <c r="CG15" s="8">
        <v>0</v>
      </c>
      <c r="CH15" s="9">
        <v>43312</v>
      </c>
      <c r="CI15" s="20">
        <f>(CH15-K15)/30</f>
        <v>62.43333333333333</v>
      </c>
      <c r="CJ15" s="36">
        <v>0</v>
      </c>
      <c r="CK15" s="13">
        <v>43312</v>
      </c>
      <c r="CL15" s="20">
        <f>(CK15-K15)/30</f>
        <v>62.43333333333333</v>
      </c>
      <c r="CM15" s="36">
        <v>0</v>
      </c>
      <c r="CN15" s="13">
        <v>43312</v>
      </c>
      <c r="CO15" s="20">
        <f>(CN15-K15)/30</f>
        <v>62.43333333333333</v>
      </c>
      <c r="CP15" s="20"/>
      <c r="CQ15" s="20"/>
      <c r="CR15" s="20"/>
      <c r="CS15" s="7">
        <v>0</v>
      </c>
      <c r="CT15" s="9">
        <v>43312</v>
      </c>
      <c r="CU15" s="14">
        <f>(CT15-K15)/30</f>
        <v>62.43333333333333</v>
      </c>
      <c r="CV15" s="7">
        <v>0</v>
      </c>
      <c r="CW15" s="9">
        <v>43312</v>
      </c>
      <c r="CX15" s="14">
        <f>(CW15-K15)/30</f>
        <v>62.43333333333333</v>
      </c>
      <c r="CY15" s="7">
        <v>0</v>
      </c>
      <c r="CZ15" s="9"/>
      <c r="DA15" s="14"/>
      <c r="DB15" s="11"/>
      <c r="DC15" s="34">
        <v>2.0139111001134369</v>
      </c>
      <c r="DD15" s="7">
        <v>0</v>
      </c>
      <c r="DE15" s="7">
        <v>14.025691541056572</v>
      </c>
      <c r="DF15" s="7">
        <v>1.4691686332783067</v>
      </c>
      <c r="DG15" s="7">
        <v>18.700435976979957</v>
      </c>
      <c r="DH15" s="15">
        <v>2.3619853228590575</v>
      </c>
      <c r="DI15" s="7">
        <v>1.753211442632074</v>
      </c>
    </row>
    <row r="16" spans="1:113" ht="20.100000000000001" hidden="1" customHeight="1" x14ac:dyDescent="0.3">
      <c r="A16" s="7">
        <v>15</v>
      </c>
      <c r="B16" s="7" t="s">
        <v>351</v>
      </c>
      <c r="C16" s="7">
        <v>0</v>
      </c>
      <c r="D16" s="7" t="s">
        <v>14</v>
      </c>
      <c r="E16" s="7">
        <v>26551674</v>
      </c>
      <c r="F16" s="9">
        <v>29275</v>
      </c>
      <c r="G16" s="43">
        <v>34.487671232876714</v>
      </c>
      <c r="H16" s="43">
        <v>0</v>
      </c>
      <c r="I16" s="10">
        <v>0</v>
      </c>
      <c r="J16" s="8">
        <v>3</v>
      </c>
      <c r="K16" s="13">
        <v>41408</v>
      </c>
      <c r="L16" s="9">
        <v>41863</v>
      </c>
      <c r="M16" s="13">
        <f>L16-28+1</f>
        <v>41836</v>
      </c>
      <c r="N16" s="13">
        <f>L16+28-1</f>
        <v>41890</v>
      </c>
      <c r="O16" s="13" t="s">
        <v>332</v>
      </c>
      <c r="P16" s="13"/>
      <c r="Q16" s="13"/>
      <c r="R16" s="13"/>
      <c r="S16" s="13"/>
      <c r="T16" s="8">
        <v>3</v>
      </c>
      <c r="U16" s="8">
        <v>3400</v>
      </c>
      <c r="V16" s="8">
        <v>0</v>
      </c>
      <c r="W16" s="8">
        <v>920</v>
      </c>
      <c r="X16" s="8">
        <v>0</v>
      </c>
      <c r="Y16" s="8">
        <v>12.9</v>
      </c>
      <c r="Z16" s="8">
        <v>0</v>
      </c>
      <c r="AA16" s="7">
        <v>0</v>
      </c>
      <c r="AB16" s="8">
        <v>0</v>
      </c>
      <c r="AC16" s="8">
        <v>66</v>
      </c>
      <c r="AD16" s="8">
        <v>0.5</v>
      </c>
      <c r="AE16" s="8">
        <v>0.5</v>
      </c>
      <c r="AF16" s="8">
        <v>1</v>
      </c>
      <c r="AG16" s="8">
        <v>14</v>
      </c>
      <c r="AH16" s="8">
        <v>1.5</v>
      </c>
      <c r="AI16" s="8">
        <v>1.5</v>
      </c>
      <c r="AJ16" s="8">
        <v>3</v>
      </c>
      <c r="AK16" s="8">
        <v>1</v>
      </c>
      <c r="AL16" s="18" t="s">
        <v>298</v>
      </c>
      <c r="AM16" s="8">
        <v>0.5</v>
      </c>
      <c r="AN16" s="8">
        <v>2</v>
      </c>
      <c r="AO16" s="8">
        <v>0</v>
      </c>
      <c r="AP16" s="8">
        <f>AI16+AM16+AD16</f>
        <v>2.5</v>
      </c>
      <c r="AQ16" s="8">
        <v>3</v>
      </c>
      <c r="AR16" s="8">
        <v>1</v>
      </c>
      <c r="AS16" s="8">
        <f>AN16+AJ16+Z16+AE16+X16</f>
        <v>5.5</v>
      </c>
      <c r="AT16" s="8">
        <v>3</v>
      </c>
      <c r="AU16" s="8">
        <v>2</v>
      </c>
      <c r="AV16" s="8">
        <f>T16+AM16*2+AB16</f>
        <v>4</v>
      </c>
      <c r="AW16" s="8">
        <v>3</v>
      </c>
      <c r="AX16" s="12">
        <v>2</v>
      </c>
      <c r="AY16" s="7">
        <v>0</v>
      </c>
      <c r="AZ16" s="8" t="s">
        <v>279</v>
      </c>
      <c r="BA16" s="8" t="s">
        <v>279</v>
      </c>
      <c r="BB16" s="8" t="s">
        <v>279</v>
      </c>
      <c r="BC16" s="8"/>
      <c r="BD16" s="8">
        <v>0</v>
      </c>
      <c r="BE16" s="7" t="s">
        <v>210</v>
      </c>
      <c r="BF16" s="7" t="s">
        <v>210</v>
      </c>
      <c r="BG16" s="7" t="s">
        <v>210</v>
      </c>
      <c r="BH16" s="8">
        <v>1</v>
      </c>
      <c r="BI16" s="13">
        <f>BJ16-28+1</f>
        <v>41965</v>
      </c>
      <c r="BJ16" s="13">
        <v>41992</v>
      </c>
      <c r="BK16" s="9">
        <v>41999</v>
      </c>
      <c r="BL16" s="8">
        <v>1670</v>
      </c>
      <c r="BM16" s="8">
        <v>510</v>
      </c>
      <c r="BN16" s="8">
        <v>7.7</v>
      </c>
      <c r="BO16" s="8">
        <v>22</v>
      </c>
      <c r="BP16" s="8">
        <v>16</v>
      </c>
      <c r="BQ16" s="7">
        <v>15</v>
      </c>
      <c r="BR16" s="8">
        <v>0</v>
      </c>
      <c r="BS16" s="13">
        <v>42048</v>
      </c>
      <c r="BT16" s="19">
        <f>(BS16-BK16)/30</f>
        <v>1.6333333333333333</v>
      </c>
      <c r="BU16" s="36">
        <v>0</v>
      </c>
      <c r="BV16" s="13">
        <v>42048</v>
      </c>
      <c r="BW16" s="19">
        <f>(BV16-BK16)/30</f>
        <v>1.6333333333333333</v>
      </c>
      <c r="BX16" s="36">
        <v>0</v>
      </c>
      <c r="BY16" s="13">
        <v>42048</v>
      </c>
      <c r="BZ16" s="19">
        <f>(BY16-BK16)/30</f>
        <v>1.6333333333333333</v>
      </c>
      <c r="CA16" s="8">
        <v>2</v>
      </c>
      <c r="CB16" s="9">
        <v>42048</v>
      </c>
      <c r="CC16" s="19">
        <f>(CB16-K16)/30</f>
        <v>21.333333333333332</v>
      </c>
      <c r="CD16" s="8">
        <v>2</v>
      </c>
      <c r="CE16" s="13">
        <v>42048</v>
      </c>
      <c r="CF16" s="19">
        <f>(CE16-K16)/30</f>
        <v>21.333333333333332</v>
      </c>
      <c r="CG16" s="8">
        <v>2</v>
      </c>
      <c r="CH16" s="9">
        <v>42048</v>
      </c>
      <c r="CI16" s="20">
        <f>(CH16-K16)/30</f>
        <v>21.333333333333332</v>
      </c>
      <c r="CJ16" s="36">
        <v>2</v>
      </c>
      <c r="CK16" s="13">
        <v>42048</v>
      </c>
      <c r="CL16" s="20">
        <f>(CK16-K16)/30</f>
        <v>21.333333333333332</v>
      </c>
      <c r="CM16" s="36">
        <v>2</v>
      </c>
      <c r="CN16" s="13">
        <v>42048</v>
      </c>
      <c r="CO16" s="20">
        <f>(CN16-K16)/30</f>
        <v>21.333333333333332</v>
      </c>
      <c r="CP16" s="20"/>
      <c r="CQ16" s="20"/>
      <c r="CR16" s="20"/>
      <c r="CS16" s="7">
        <v>1</v>
      </c>
      <c r="CT16" s="9">
        <v>42048</v>
      </c>
      <c r="CU16" s="14">
        <f>(CT16-K16)/30</f>
        <v>21.333333333333332</v>
      </c>
      <c r="CV16" s="7">
        <v>0</v>
      </c>
      <c r="CW16" s="9">
        <v>41999</v>
      </c>
      <c r="CX16" s="14">
        <f>(CW16-K16)/30</f>
        <v>19.7</v>
      </c>
      <c r="CY16" s="7">
        <v>1</v>
      </c>
      <c r="CZ16" s="9">
        <v>42048</v>
      </c>
      <c r="DA16" s="14">
        <f>(CZ16-BK16)/30</f>
        <v>1.6333333333333333</v>
      </c>
      <c r="DB16" s="11"/>
      <c r="DC16" s="34">
        <v>5.3331947083647959</v>
      </c>
      <c r="DD16" s="7">
        <v>0</v>
      </c>
      <c r="DE16" s="7">
        <v>10.890512931995808</v>
      </c>
      <c r="DF16" s="7">
        <v>7.7274906313987639</v>
      </c>
      <c r="DG16" s="7">
        <v>1.3899182198423392</v>
      </c>
      <c r="DH16" s="15">
        <v>1.7654059925813055</v>
      </c>
      <c r="DI16" s="7">
        <v>0.1054769745162524</v>
      </c>
    </row>
    <row r="17" spans="1:113" ht="20.100000000000001" hidden="1" customHeight="1" x14ac:dyDescent="0.3">
      <c r="A17" s="7">
        <v>16</v>
      </c>
      <c r="B17" s="7" t="s">
        <v>351</v>
      </c>
      <c r="C17" s="7">
        <v>0</v>
      </c>
      <c r="D17" s="7" t="s">
        <v>15</v>
      </c>
      <c r="E17" s="7">
        <v>29951900</v>
      </c>
      <c r="F17" s="9">
        <v>27816</v>
      </c>
      <c r="G17" s="43">
        <v>40.30958904109589</v>
      </c>
      <c r="H17" s="43">
        <v>0</v>
      </c>
      <c r="I17" s="10">
        <v>0</v>
      </c>
      <c r="J17" s="8">
        <v>3</v>
      </c>
      <c r="K17" s="13">
        <v>40995</v>
      </c>
      <c r="L17" s="9">
        <v>42529</v>
      </c>
      <c r="M17" s="13">
        <f>L17-28+1</f>
        <v>42502</v>
      </c>
      <c r="N17" s="13">
        <f>L17+28-1</f>
        <v>42556</v>
      </c>
      <c r="O17" s="13" t="s">
        <v>293</v>
      </c>
      <c r="P17" s="13"/>
      <c r="Q17" s="13"/>
      <c r="R17" s="13"/>
      <c r="S17" s="13"/>
      <c r="T17" s="8">
        <v>1</v>
      </c>
      <c r="U17" s="8">
        <v>3489</v>
      </c>
      <c r="V17" s="8">
        <v>1</v>
      </c>
      <c r="W17" s="8">
        <v>2880</v>
      </c>
      <c r="X17" s="8">
        <v>0</v>
      </c>
      <c r="Y17" s="8">
        <v>5.2</v>
      </c>
      <c r="Z17" s="8">
        <v>1.5</v>
      </c>
      <c r="AA17" s="8">
        <v>1</v>
      </c>
      <c r="AB17" s="8">
        <v>1</v>
      </c>
      <c r="AC17" s="8">
        <v>5</v>
      </c>
      <c r="AD17" s="8">
        <v>0.5</v>
      </c>
      <c r="AE17" s="8">
        <v>1</v>
      </c>
      <c r="AF17" s="8">
        <v>1</v>
      </c>
      <c r="AG17" s="8">
        <v>3</v>
      </c>
      <c r="AH17" s="7">
        <v>0</v>
      </c>
      <c r="AI17" s="7">
        <v>0</v>
      </c>
      <c r="AJ17" s="8">
        <v>1</v>
      </c>
      <c r="AK17" s="7">
        <v>0</v>
      </c>
      <c r="AL17" s="18" t="s">
        <v>88</v>
      </c>
      <c r="AM17" s="8">
        <v>0.5</v>
      </c>
      <c r="AN17" s="8">
        <v>2</v>
      </c>
      <c r="AO17" s="8">
        <v>0</v>
      </c>
      <c r="AP17" s="8">
        <f>AI17+AM17+AD17</f>
        <v>1</v>
      </c>
      <c r="AQ17" s="8">
        <v>1</v>
      </c>
      <c r="AR17" s="8">
        <v>0</v>
      </c>
      <c r="AS17" s="8">
        <f>AN17+AJ17+Z17+AE17+X17</f>
        <v>5.5</v>
      </c>
      <c r="AT17" s="8">
        <v>3</v>
      </c>
      <c r="AU17" s="8">
        <v>2</v>
      </c>
      <c r="AV17" s="8">
        <f>T17+AM17*2+AB17</f>
        <v>3</v>
      </c>
      <c r="AW17" s="8">
        <v>3</v>
      </c>
      <c r="AX17" s="12">
        <v>2</v>
      </c>
      <c r="AY17" s="7">
        <v>0</v>
      </c>
      <c r="AZ17" s="8" t="s">
        <v>279</v>
      </c>
      <c r="BA17" s="8" t="s">
        <v>279</v>
      </c>
      <c r="BB17" s="8" t="s">
        <v>279</v>
      </c>
      <c r="BC17" s="8"/>
      <c r="BD17" s="8">
        <v>0</v>
      </c>
      <c r="BE17" s="7" t="s">
        <v>210</v>
      </c>
      <c r="BF17" s="7" t="s">
        <v>210</v>
      </c>
      <c r="BG17" s="7" t="s">
        <v>210</v>
      </c>
      <c r="BH17" s="8">
        <v>1</v>
      </c>
      <c r="BI17" s="13">
        <f>BJ17-28+1</f>
        <v>42627</v>
      </c>
      <c r="BJ17" s="13">
        <v>42654</v>
      </c>
      <c r="BK17" s="9">
        <v>42661</v>
      </c>
      <c r="BL17" s="8">
        <v>6300</v>
      </c>
      <c r="BM17" s="8" t="s">
        <v>424</v>
      </c>
      <c r="BN17" s="8">
        <v>7.4</v>
      </c>
      <c r="BO17" s="8">
        <v>48</v>
      </c>
      <c r="BP17" s="8">
        <v>8</v>
      </c>
      <c r="BQ17" s="7">
        <v>8</v>
      </c>
      <c r="BR17" s="8">
        <v>2</v>
      </c>
      <c r="BS17" s="13">
        <v>42910</v>
      </c>
      <c r="BT17" s="19">
        <f>(BS17-BK17)/30</f>
        <v>8.3000000000000007</v>
      </c>
      <c r="BU17" s="36">
        <v>1</v>
      </c>
      <c r="BV17" s="13">
        <v>42910</v>
      </c>
      <c r="BW17" s="19">
        <f>(BV17-BK17)/30</f>
        <v>8.3000000000000007</v>
      </c>
      <c r="BX17" s="36">
        <v>1</v>
      </c>
      <c r="BY17" s="13">
        <v>42910</v>
      </c>
      <c r="BZ17" s="19">
        <f>(BY17-BK17)/30</f>
        <v>8.3000000000000007</v>
      </c>
      <c r="CA17" s="8">
        <v>2</v>
      </c>
      <c r="CB17" s="9">
        <v>42910</v>
      </c>
      <c r="CC17" s="19">
        <f>(CB17-K17)/30</f>
        <v>63.833333333333336</v>
      </c>
      <c r="CD17" s="8">
        <v>2</v>
      </c>
      <c r="CE17" s="13">
        <v>42910</v>
      </c>
      <c r="CF17" s="19">
        <f>(CE17-K17)/30</f>
        <v>63.833333333333336</v>
      </c>
      <c r="CG17" s="8">
        <v>2</v>
      </c>
      <c r="CH17" s="13">
        <v>42910</v>
      </c>
      <c r="CI17" s="20">
        <f>(CH17-K17)/30</f>
        <v>63.833333333333336</v>
      </c>
      <c r="CJ17" s="36">
        <v>1</v>
      </c>
      <c r="CK17" s="13">
        <v>42634</v>
      </c>
      <c r="CL17" s="20">
        <f>(CK17-K17)/30</f>
        <v>54.633333333333333</v>
      </c>
      <c r="CM17" s="36">
        <v>0</v>
      </c>
      <c r="CN17" s="9">
        <v>42661</v>
      </c>
      <c r="CO17" s="20">
        <f>(CN17-K17)/30</f>
        <v>55.533333333333331</v>
      </c>
      <c r="CP17" s="20"/>
      <c r="CQ17" s="20"/>
      <c r="CR17" s="20"/>
      <c r="CS17" s="7">
        <v>1</v>
      </c>
      <c r="CT17" s="9">
        <v>42910</v>
      </c>
      <c r="CU17" s="14">
        <f>(CT17-K17)/30</f>
        <v>63.833333333333336</v>
      </c>
      <c r="CV17" s="7">
        <v>1</v>
      </c>
      <c r="CW17" s="9">
        <v>42661</v>
      </c>
      <c r="CX17" s="14">
        <f>(CW17-K17)/30</f>
        <v>55.533333333333331</v>
      </c>
      <c r="CY17" s="7">
        <v>1</v>
      </c>
      <c r="CZ17" s="9">
        <v>42910</v>
      </c>
      <c r="DA17" s="14">
        <f>(CZ17-BK17)/30</f>
        <v>8.3000000000000007</v>
      </c>
      <c r="DB17" s="11"/>
      <c r="DC17" s="34">
        <v>5.7557343200432776</v>
      </c>
      <c r="DD17" s="7">
        <v>0</v>
      </c>
      <c r="DE17" s="7">
        <v>5.4641610270175915</v>
      </c>
      <c r="DF17" s="7">
        <v>5.2963556415815933</v>
      </c>
      <c r="DG17" s="7">
        <v>1.0352649238413751</v>
      </c>
      <c r="DH17" s="15">
        <v>1.3240889103953917</v>
      </c>
      <c r="DI17" s="7">
        <v>0.28519092896710629</v>
      </c>
    </row>
    <row r="18" spans="1:113" ht="20.100000000000001" hidden="1" customHeight="1" x14ac:dyDescent="0.3">
      <c r="A18" s="7">
        <v>17</v>
      </c>
      <c r="B18" s="7" t="s">
        <v>351</v>
      </c>
      <c r="C18" s="7">
        <v>0</v>
      </c>
      <c r="D18" s="7" t="s">
        <v>16</v>
      </c>
      <c r="E18" s="7">
        <v>29069370</v>
      </c>
      <c r="F18" s="9">
        <v>29607</v>
      </c>
      <c r="G18" s="43">
        <v>34.649315068493152</v>
      </c>
      <c r="H18" s="43">
        <v>0</v>
      </c>
      <c r="I18" s="10">
        <v>1</v>
      </c>
      <c r="J18" s="8">
        <v>3</v>
      </c>
      <c r="K18" s="13">
        <v>42121</v>
      </c>
      <c r="L18" s="9">
        <v>42254</v>
      </c>
      <c r="M18" s="13">
        <f>L18-28+1</f>
        <v>42227</v>
      </c>
      <c r="N18" s="13">
        <f>L18+28-1</f>
        <v>42281</v>
      </c>
      <c r="O18" s="13" t="s">
        <v>291</v>
      </c>
      <c r="P18" s="13"/>
      <c r="Q18" s="13"/>
      <c r="R18" s="13"/>
      <c r="S18" s="13"/>
      <c r="T18" s="8">
        <v>3</v>
      </c>
      <c r="U18" s="8">
        <v>1600</v>
      </c>
      <c r="V18" s="8">
        <v>0</v>
      </c>
      <c r="W18" s="8">
        <v>500</v>
      </c>
      <c r="X18" s="8">
        <v>0.5</v>
      </c>
      <c r="Y18" s="8">
        <v>6.4</v>
      </c>
      <c r="Z18" s="8">
        <v>1.5</v>
      </c>
      <c r="AA18" s="8">
        <v>1</v>
      </c>
      <c r="AB18" s="8">
        <v>1</v>
      </c>
      <c r="AC18" s="8">
        <v>126</v>
      </c>
      <c r="AD18" s="8">
        <v>0.5</v>
      </c>
      <c r="AE18" s="8">
        <v>0</v>
      </c>
      <c r="AF18" s="8">
        <v>0</v>
      </c>
      <c r="AG18" s="8">
        <v>15</v>
      </c>
      <c r="AH18" s="8">
        <v>1.5</v>
      </c>
      <c r="AI18" s="8">
        <v>1.5</v>
      </c>
      <c r="AJ18" s="8">
        <v>3</v>
      </c>
      <c r="AK18" s="8">
        <v>1</v>
      </c>
      <c r="AL18" s="18" t="s">
        <v>71</v>
      </c>
      <c r="AM18" s="8">
        <v>0</v>
      </c>
      <c r="AN18" s="8">
        <v>1</v>
      </c>
      <c r="AO18" s="8">
        <v>0</v>
      </c>
      <c r="AP18" s="8">
        <f>AI18+AM18+AD18</f>
        <v>2</v>
      </c>
      <c r="AQ18" s="8">
        <v>2</v>
      </c>
      <c r="AR18" s="8">
        <v>1</v>
      </c>
      <c r="AS18" s="8">
        <f>AN18+AJ18+Z18+AE18+X18</f>
        <v>6</v>
      </c>
      <c r="AT18" s="8">
        <v>3</v>
      </c>
      <c r="AU18" s="8">
        <v>2</v>
      </c>
      <c r="AV18" s="8">
        <f>T18+AM18*2+AB18</f>
        <v>4</v>
      </c>
      <c r="AW18" s="8">
        <v>3</v>
      </c>
      <c r="AX18" s="12">
        <v>2</v>
      </c>
      <c r="AY18" s="7">
        <v>1</v>
      </c>
      <c r="AZ18" s="9">
        <v>42282</v>
      </c>
      <c r="BA18" s="9" t="s">
        <v>282</v>
      </c>
      <c r="BB18" s="8" t="s">
        <v>281</v>
      </c>
      <c r="BC18" s="8">
        <v>1</v>
      </c>
      <c r="BD18" s="8">
        <v>0</v>
      </c>
      <c r="BE18" s="7" t="s">
        <v>210</v>
      </c>
      <c r="BF18" s="7" t="s">
        <v>210</v>
      </c>
      <c r="BG18" s="7" t="s">
        <v>210</v>
      </c>
      <c r="BH18" s="8">
        <v>1</v>
      </c>
      <c r="BI18" s="13">
        <f>BJ18-28+1</f>
        <v>42350</v>
      </c>
      <c r="BJ18" s="13">
        <v>42377</v>
      </c>
      <c r="BK18" s="9">
        <v>42383</v>
      </c>
      <c r="BL18" s="8">
        <v>1870</v>
      </c>
      <c r="BM18" s="8">
        <v>860</v>
      </c>
      <c r="BN18" s="8">
        <v>6.1</v>
      </c>
      <c r="BO18" s="8">
        <v>30</v>
      </c>
      <c r="BP18" s="8">
        <v>0</v>
      </c>
      <c r="BQ18" s="8">
        <v>15</v>
      </c>
      <c r="BR18" s="8">
        <v>0</v>
      </c>
      <c r="BS18" s="13">
        <v>43312</v>
      </c>
      <c r="BT18" s="19">
        <f>(BS18-BK18)/30</f>
        <v>30.966666666666665</v>
      </c>
      <c r="BU18" s="36">
        <v>0</v>
      </c>
      <c r="BV18" s="13">
        <v>43312</v>
      </c>
      <c r="BW18" s="19">
        <f>(BV18-BK18)/30</f>
        <v>30.966666666666665</v>
      </c>
      <c r="BX18" s="36">
        <v>0</v>
      </c>
      <c r="BY18" s="13">
        <v>43312</v>
      </c>
      <c r="BZ18" s="19">
        <f>(BY18-BK18)/30</f>
        <v>30.966666666666665</v>
      </c>
      <c r="CA18" s="8">
        <v>0</v>
      </c>
      <c r="CB18" s="9">
        <v>43312</v>
      </c>
      <c r="CC18" s="19">
        <f>(CB18-K18)/30</f>
        <v>39.700000000000003</v>
      </c>
      <c r="CD18" s="8">
        <v>0</v>
      </c>
      <c r="CE18" s="13">
        <v>43312</v>
      </c>
      <c r="CF18" s="19">
        <f>(CE18-K18)/30</f>
        <v>39.700000000000003</v>
      </c>
      <c r="CG18" s="8">
        <v>0</v>
      </c>
      <c r="CH18" s="13">
        <v>43312</v>
      </c>
      <c r="CI18" s="20">
        <f>(CH18-K18)/30</f>
        <v>39.700000000000003</v>
      </c>
      <c r="CJ18" s="36">
        <v>0</v>
      </c>
      <c r="CK18" s="13">
        <v>43312</v>
      </c>
      <c r="CL18" s="20">
        <f>(CK18-K18)/30</f>
        <v>39.700000000000003</v>
      </c>
      <c r="CM18" s="36">
        <v>0</v>
      </c>
      <c r="CN18" s="13">
        <v>43312</v>
      </c>
      <c r="CO18" s="20">
        <f>(CN18-K18)/30</f>
        <v>39.700000000000003</v>
      </c>
      <c r="CP18" s="20"/>
      <c r="CQ18" s="20"/>
      <c r="CR18" s="20"/>
      <c r="CS18" s="7">
        <v>0</v>
      </c>
      <c r="CT18" s="9">
        <v>43312</v>
      </c>
      <c r="CU18" s="14">
        <f>(CT18-K18)/30</f>
        <v>39.700000000000003</v>
      </c>
      <c r="CV18" s="7">
        <v>0</v>
      </c>
      <c r="CW18" s="9">
        <v>42383</v>
      </c>
      <c r="CX18" s="14">
        <f>(CW18-K18)/30</f>
        <v>8.7333333333333325</v>
      </c>
      <c r="CY18" s="7">
        <v>0</v>
      </c>
      <c r="CZ18" s="9">
        <v>43312</v>
      </c>
      <c r="DA18" s="14">
        <f>(CZ18-BK18)/30</f>
        <v>30.966666666666665</v>
      </c>
      <c r="DB18" s="11"/>
      <c r="DC18" s="34"/>
      <c r="DD18" s="7"/>
      <c r="DE18" s="7"/>
      <c r="DF18" s="7"/>
      <c r="DG18" s="7"/>
      <c r="DH18" s="15">
        <v>6.7058711331415606E-8</v>
      </c>
      <c r="DI18" s="7"/>
    </row>
    <row r="19" spans="1:113" ht="20.100000000000001" hidden="1" customHeight="1" x14ac:dyDescent="0.3">
      <c r="A19" s="7">
        <v>18</v>
      </c>
      <c r="B19" s="7" t="s">
        <v>351</v>
      </c>
      <c r="C19" s="7">
        <v>0</v>
      </c>
      <c r="D19" s="7" t="s">
        <v>17</v>
      </c>
      <c r="E19" s="7">
        <v>29692733</v>
      </c>
      <c r="F19" s="9">
        <v>21026</v>
      </c>
      <c r="G19" s="43">
        <v>58.797260273972604</v>
      </c>
      <c r="H19" s="43">
        <v>1</v>
      </c>
      <c r="I19" s="10">
        <v>0</v>
      </c>
      <c r="J19" s="8">
        <v>3</v>
      </c>
      <c r="K19" s="13">
        <v>42143</v>
      </c>
      <c r="L19" s="9">
        <v>42487</v>
      </c>
      <c r="M19" s="13">
        <f>L19-28+1</f>
        <v>42460</v>
      </c>
      <c r="N19" s="13">
        <f>L19+28-1</f>
        <v>42514</v>
      </c>
      <c r="O19" s="13" t="s">
        <v>293</v>
      </c>
      <c r="P19" s="13"/>
      <c r="Q19" s="13"/>
      <c r="R19" s="13"/>
      <c r="S19" s="13"/>
      <c r="T19" s="8">
        <v>1</v>
      </c>
      <c r="U19" s="8">
        <v>2340</v>
      </c>
      <c r="V19" s="8">
        <v>0</v>
      </c>
      <c r="W19" s="8">
        <v>610</v>
      </c>
      <c r="X19" s="8">
        <v>0.5</v>
      </c>
      <c r="Y19" s="8">
        <v>6.7</v>
      </c>
      <c r="Z19" s="8">
        <v>1.5</v>
      </c>
      <c r="AA19" s="8">
        <v>1</v>
      </c>
      <c r="AB19" s="8">
        <v>1</v>
      </c>
      <c r="AC19" s="8">
        <v>64</v>
      </c>
      <c r="AD19" s="8">
        <v>0.5</v>
      </c>
      <c r="AE19" s="8">
        <v>0.5</v>
      </c>
      <c r="AF19" s="8">
        <v>1</v>
      </c>
      <c r="AG19" s="8">
        <v>4</v>
      </c>
      <c r="AH19" s="8">
        <v>0</v>
      </c>
      <c r="AI19" s="8">
        <v>0</v>
      </c>
      <c r="AJ19" s="7">
        <v>1</v>
      </c>
      <c r="AK19" s="8">
        <v>0</v>
      </c>
      <c r="AL19" s="18" t="s">
        <v>69</v>
      </c>
      <c r="AM19" s="8">
        <v>0</v>
      </c>
      <c r="AN19" s="8">
        <v>1</v>
      </c>
      <c r="AO19" s="8">
        <v>0</v>
      </c>
      <c r="AP19" s="8">
        <f>AI19+AM19+AD19</f>
        <v>0.5</v>
      </c>
      <c r="AQ19" s="8">
        <v>1</v>
      </c>
      <c r="AR19" s="8">
        <v>0</v>
      </c>
      <c r="AS19" s="8">
        <f>AN19+AJ19+Z19+AE19+X19</f>
        <v>4.5</v>
      </c>
      <c r="AT19" s="8">
        <v>2</v>
      </c>
      <c r="AU19" s="8">
        <v>1</v>
      </c>
      <c r="AV19" s="8">
        <f>T19+AM19*2+AB19</f>
        <v>2</v>
      </c>
      <c r="AW19" s="8">
        <v>2</v>
      </c>
      <c r="AX19" s="12">
        <v>1</v>
      </c>
      <c r="AY19" s="7">
        <v>0</v>
      </c>
      <c r="AZ19" s="8" t="s">
        <v>279</v>
      </c>
      <c r="BA19" s="8" t="s">
        <v>279</v>
      </c>
      <c r="BB19" s="8" t="s">
        <v>279</v>
      </c>
      <c r="BC19" s="8"/>
      <c r="BD19" s="8">
        <v>0</v>
      </c>
      <c r="BE19" s="7" t="s">
        <v>210</v>
      </c>
      <c r="BF19" s="7" t="s">
        <v>210</v>
      </c>
      <c r="BG19" s="7" t="s">
        <v>210</v>
      </c>
      <c r="BH19" s="7">
        <v>0</v>
      </c>
      <c r="BI19" s="7"/>
      <c r="BJ19" s="7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36"/>
      <c r="BV19" s="8"/>
      <c r="BW19" s="8"/>
      <c r="BX19" s="36"/>
      <c r="BY19" s="8"/>
      <c r="BZ19" s="8"/>
      <c r="CA19" s="8">
        <v>0</v>
      </c>
      <c r="CB19" s="9">
        <v>43076</v>
      </c>
      <c r="CC19" s="19">
        <f>(CB19-K19)/30</f>
        <v>31.1</v>
      </c>
      <c r="CD19" s="8">
        <v>0</v>
      </c>
      <c r="CE19" s="9">
        <v>43076</v>
      </c>
      <c r="CF19" s="19">
        <f>(CE19-K19)/30</f>
        <v>31.1</v>
      </c>
      <c r="CG19" s="8">
        <v>0</v>
      </c>
      <c r="CH19" s="13">
        <v>43312</v>
      </c>
      <c r="CI19" s="20">
        <f>(CH19-K19)/30</f>
        <v>38.966666666666669</v>
      </c>
      <c r="CJ19" s="36">
        <v>0</v>
      </c>
      <c r="CK19" s="13">
        <v>43076</v>
      </c>
      <c r="CL19" s="20">
        <f>(CK19-K19)/30</f>
        <v>31.1</v>
      </c>
      <c r="CM19" s="36">
        <v>0</v>
      </c>
      <c r="CN19" s="13">
        <v>43076</v>
      </c>
      <c r="CO19" s="20">
        <f>(CN19-K19)/30</f>
        <v>31.1</v>
      </c>
      <c r="CP19" s="20"/>
      <c r="CQ19" s="20"/>
      <c r="CR19" s="20"/>
      <c r="CS19" s="7">
        <v>0</v>
      </c>
      <c r="CT19" s="9">
        <v>43076</v>
      </c>
      <c r="CU19" s="14">
        <f>(CT19-K19)/30</f>
        <v>31.1</v>
      </c>
      <c r="CV19" s="7">
        <v>0</v>
      </c>
      <c r="CW19" s="9">
        <v>43076</v>
      </c>
      <c r="CX19" s="14">
        <f>(CW19-K19)/30</f>
        <v>31.1</v>
      </c>
      <c r="CY19" s="7">
        <v>0</v>
      </c>
      <c r="CZ19" s="9"/>
      <c r="DA19" s="14"/>
      <c r="DB19" s="11"/>
      <c r="DC19" s="34">
        <v>3.8105519921757529</v>
      </c>
      <c r="DD19" s="7">
        <v>0</v>
      </c>
      <c r="DE19" s="7">
        <v>6.0418903422512944</v>
      </c>
      <c r="DF19" s="7">
        <v>4.0699187684107443</v>
      </c>
      <c r="DG19" s="7">
        <v>3.4942915836667705</v>
      </c>
      <c r="DH19" s="15">
        <v>2.0491136460655976</v>
      </c>
      <c r="DI19" s="7">
        <v>0.58035195719185995</v>
      </c>
    </row>
    <row r="20" spans="1:113" ht="20.100000000000001" hidden="1" customHeight="1" x14ac:dyDescent="0.3">
      <c r="A20" s="7">
        <v>19</v>
      </c>
      <c r="B20" s="7" t="s">
        <v>351</v>
      </c>
      <c r="C20" s="7">
        <v>0</v>
      </c>
      <c r="D20" s="7" t="s">
        <v>18</v>
      </c>
      <c r="E20" s="7">
        <v>3638532</v>
      </c>
      <c r="F20" s="9">
        <v>28577</v>
      </c>
      <c r="G20" s="43">
        <v>37.394520547945206</v>
      </c>
      <c r="H20" s="43">
        <v>0</v>
      </c>
      <c r="I20" s="10">
        <v>0</v>
      </c>
      <c r="J20" s="8">
        <v>3</v>
      </c>
      <c r="K20" s="13">
        <v>40637</v>
      </c>
      <c r="L20" s="9">
        <v>42226</v>
      </c>
      <c r="M20" s="13">
        <v>42181</v>
      </c>
      <c r="N20" s="13">
        <v>42235</v>
      </c>
      <c r="O20" s="13" t="s">
        <v>328</v>
      </c>
      <c r="P20" s="13"/>
      <c r="Q20" s="13"/>
      <c r="R20" s="13"/>
      <c r="S20" s="13"/>
      <c r="T20" s="8">
        <v>0</v>
      </c>
      <c r="U20" s="8">
        <v>1460</v>
      </c>
      <c r="V20" s="8">
        <v>1</v>
      </c>
      <c r="W20" s="8">
        <v>460</v>
      </c>
      <c r="X20" s="8">
        <v>0.5</v>
      </c>
      <c r="Y20" s="8">
        <v>6.7</v>
      </c>
      <c r="Z20" s="8">
        <v>1.5</v>
      </c>
      <c r="AA20" s="8">
        <v>1</v>
      </c>
      <c r="AB20" s="8">
        <v>1</v>
      </c>
      <c r="AC20" s="8">
        <v>59</v>
      </c>
      <c r="AD20" s="8">
        <v>0.5</v>
      </c>
      <c r="AE20" s="8">
        <v>0.5</v>
      </c>
      <c r="AF20" s="8">
        <v>1</v>
      </c>
      <c r="AG20" s="8">
        <v>2</v>
      </c>
      <c r="AH20" s="8">
        <v>0</v>
      </c>
      <c r="AI20" s="8">
        <v>0</v>
      </c>
      <c r="AJ20" s="8">
        <v>0</v>
      </c>
      <c r="AK20" s="8">
        <v>0</v>
      </c>
      <c r="AL20" s="18" t="s">
        <v>69</v>
      </c>
      <c r="AM20" s="8">
        <v>0</v>
      </c>
      <c r="AN20" s="8">
        <v>1</v>
      </c>
      <c r="AO20" s="8">
        <v>0</v>
      </c>
      <c r="AP20" s="8">
        <f>AI20+AM20+AD20</f>
        <v>0.5</v>
      </c>
      <c r="AQ20" s="8">
        <v>1</v>
      </c>
      <c r="AR20" s="8">
        <v>0</v>
      </c>
      <c r="AS20" s="8">
        <f>AN20+AJ20+Z20+AE20+X20</f>
        <v>3.5</v>
      </c>
      <c r="AT20" s="8">
        <v>2</v>
      </c>
      <c r="AU20" s="8">
        <v>1</v>
      </c>
      <c r="AV20" s="8">
        <f>T20+AM20*2+AB20</f>
        <v>1</v>
      </c>
      <c r="AW20" s="8">
        <v>1</v>
      </c>
      <c r="AX20" s="12">
        <v>0</v>
      </c>
      <c r="AY20" s="7">
        <v>0</v>
      </c>
      <c r="AZ20" s="8" t="s">
        <v>279</v>
      </c>
      <c r="BA20" s="8" t="s">
        <v>279</v>
      </c>
      <c r="BB20" s="8" t="s">
        <v>279</v>
      </c>
      <c r="BC20" s="8"/>
      <c r="BD20" s="8">
        <v>0</v>
      </c>
      <c r="BE20" s="7" t="s">
        <v>210</v>
      </c>
      <c r="BF20" s="7" t="s">
        <v>210</v>
      </c>
      <c r="BG20" s="7" t="s">
        <v>210</v>
      </c>
      <c r="BH20" s="8">
        <v>1</v>
      </c>
      <c r="BI20" s="13">
        <f>BJ20-28+1</f>
        <v>42208</v>
      </c>
      <c r="BJ20" s="13">
        <v>42235</v>
      </c>
      <c r="BK20" s="9">
        <v>42242</v>
      </c>
      <c r="BL20" s="8">
        <v>1510</v>
      </c>
      <c r="BM20" s="8">
        <v>480</v>
      </c>
      <c r="BN20" s="8">
        <v>7.1</v>
      </c>
      <c r="BO20" s="8">
        <v>70</v>
      </c>
      <c r="BP20" s="8">
        <v>0</v>
      </c>
      <c r="BQ20" s="7">
        <v>2</v>
      </c>
      <c r="BR20" s="8">
        <v>0</v>
      </c>
      <c r="BS20" s="13">
        <v>43312</v>
      </c>
      <c r="BT20" s="19">
        <f>(BS20-BK20)/30</f>
        <v>35.666666666666664</v>
      </c>
      <c r="BU20" s="36">
        <v>0</v>
      </c>
      <c r="BV20" s="13">
        <v>43312</v>
      </c>
      <c r="BW20" s="19">
        <f>(BV20-BK20)/30</f>
        <v>35.666666666666664</v>
      </c>
      <c r="BX20" s="36">
        <v>0</v>
      </c>
      <c r="BY20" s="13">
        <v>43312</v>
      </c>
      <c r="BZ20" s="19">
        <f>(BY20-BK20)/30</f>
        <v>35.666666666666664</v>
      </c>
      <c r="CA20" s="8">
        <v>0</v>
      </c>
      <c r="CB20" s="9">
        <v>43193</v>
      </c>
      <c r="CC20" s="19">
        <f>(CB20-K20)/30</f>
        <v>85.2</v>
      </c>
      <c r="CD20" s="8">
        <v>0</v>
      </c>
      <c r="CE20" s="9">
        <v>43193</v>
      </c>
      <c r="CF20" s="19">
        <f>(CE20-K20)/30</f>
        <v>85.2</v>
      </c>
      <c r="CG20" s="8">
        <v>0</v>
      </c>
      <c r="CH20" s="13">
        <v>43312</v>
      </c>
      <c r="CI20" s="20">
        <f>(CH20-K20)/30</f>
        <v>89.166666666666671</v>
      </c>
      <c r="CJ20" s="36">
        <v>0</v>
      </c>
      <c r="CK20" s="13">
        <v>43193</v>
      </c>
      <c r="CL20" s="20">
        <f>(CK20-K20)/30</f>
        <v>85.2</v>
      </c>
      <c r="CM20" s="36">
        <v>0</v>
      </c>
      <c r="CN20" s="13">
        <v>43193</v>
      </c>
      <c r="CO20" s="20">
        <f>(CN20-K20)/30</f>
        <v>85.2</v>
      </c>
      <c r="CP20" s="20"/>
      <c r="CQ20" s="20"/>
      <c r="CR20" s="20"/>
      <c r="CS20" s="7">
        <v>0</v>
      </c>
      <c r="CT20" s="9">
        <v>43193</v>
      </c>
      <c r="CU20" s="14">
        <f>(CT20-K20)/30</f>
        <v>85.2</v>
      </c>
      <c r="CV20" s="7">
        <v>0</v>
      </c>
      <c r="CW20" s="9">
        <v>42242</v>
      </c>
      <c r="CX20" s="14">
        <f>(CW20-K20)/30</f>
        <v>53.5</v>
      </c>
      <c r="CY20" s="7">
        <v>0</v>
      </c>
      <c r="CZ20" s="9">
        <v>43193</v>
      </c>
      <c r="DA20" s="14">
        <f>(CZ20-BK20)/30</f>
        <v>31.7</v>
      </c>
      <c r="DB20" s="11"/>
      <c r="DC20" s="34">
        <v>3.2042795103584902</v>
      </c>
      <c r="DD20" s="7">
        <v>0</v>
      </c>
      <c r="DE20" s="7">
        <v>11.511468640086568</v>
      </c>
      <c r="DF20" s="7">
        <v>0.61770931856346656</v>
      </c>
      <c r="DG20" s="7">
        <v>2.1659500910518497</v>
      </c>
      <c r="DH20" s="15">
        <v>2.9587750184976769</v>
      </c>
      <c r="DI20" s="7">
        <v>0.10657936147099475</v>
      </c>
    </row>
    <row r="21" spans="1:113" ht="20.100000000000001" hidden="1" customHeight="1" x14ac:dyDescent="0.3">
      <c r="A21" s="7">
        <v>21</v>
      </c>
      <c r="B21" s="7" t="s">
        <v>351</v>
      </c>
      <c r="C21" s="7">
        <v>0</v>
      </c>
      <c r="D21" s="7" t="s">
        <v>20</v>
      </c>
      <c r="E21" s="7">
        <v>28607943</v>
      </c>
      <c r="F21" s="9">
        <v>23969</v>
      </c>
      <c r="G21" s="43">
        <v>49.852054794520548</v>
      </c>
      <c r="H21" s="43">
        <v>0</v>
      </c>
      <c r="I21" s="10">
        <v>0</v>
      </c>
      <c r="J21" s="8">
        <v>3</v>
      </c>
      <c r="K21" s="13">
        <v>42031</v>
      </c>
      <c r="L21" s="9">
        <v>42165</v>
      </c>
      <c r="M21" s="13">
        <f>L21-28+1</f>
        <v>42138</v>
      </c>
      <c r="N21" s="13">
        <f>L21+28-1</f>
        <v>42192</v>
      </c>
      <c r="O21" s="13" t="s">
        <v>335</v>
      </c>
      <c r="P21" s="13"/>
      <c r="Q21" s="13"/>
      <c r="R21" s="13"/>
      <c r="S21" s="13"/>
      <c r="T21" s="8">
        <v>0</v>
      </c>
      <c r="U21" s="8">
        <v>3420</v>
      </c>
      <c r="V21" s="8">
        <v>0</v>
      </c>
      <c r="W21" s="8">
        <v>1440</v>
      </c>
      <c r="X21" s="8">
        <v>0</v>
      </c>
      <c r="Y21" s="8">
        <v>12.7</v>
      </c>
      <c r="Z21" s="8">
        <v>0</v>
      </c>
      <c r="AA21" s="8">
        <v>0</v>
      </c>
      <c r="AB21" s="8">
        <v>0</v>
      </c>
      <c r="AC21" s="8">
        <v>75</v>
      </c>
      <c r="AD21" s="8">
        <v>0.5</v>
      </c>
      <c r="AE21" s="8">
        <v>0.5</v>
      </c>
      <c r="AF21" s="8">
        <v>1</v>
      </c>
      <c r="AG21" s="8">
        <v>2</v>
      </c>
      <c r="AH21" s="8">
        <v>0</v>
      </c>
      <c r="AI21" s="8">
        <v>0</v>
      </c>
      <c r="AJ21" s="7">
        <v>0</v>
      </c>
      <c r="AK21" s="8">
        <v>0</v>
      </c>
      <c r="AL21" s="18" t="s">
        <v>299</v>
      </c>
      <c r="AM21" s="8">
        <v>1</v>
      </c>
      <c r="AN21" s="8">
        <v>4</v>
      </c>
      <c r="AO21" s="8">
        <v>1</v>
      </c>
      <c r="AP21" s="8">
        <f>AI21+AM21+AD21</f>
        <v>1.5</v>
      </c>
      <c r="AQ21" s="8">
        <v>2</v>
      </c>
      <c r="AR21" s="8">
        <v>1</v>
      </c>
      <c r="AS21" s="8">
        <f>AN21+AJ21+Z21+AE21+X21</f>
        <v>4.5</v>
      </c>
      <c r="AT21" s="8">
        <v>2</v>
      </c>
      <c r="AU21" s="8">
        <v>1</v>
      </c>
      <c r="AV21" s="8">
        <f>T21+AM21*2+AB21</f>
        <v>2</v>
      </c>
      <c r="AW21" s="8">
        <v>2</v>
      </c>
      <c r="AX21" s="12">
        <v>1</v>
      </c>
      <c r="AY21" s="7">
        <v>0</v>
      </c>
      <c r="AZ21" s="8" t="s">
        <v>279</v>
      </c>
      <c r="BA21" s="8" t="s">
        <v>279</v>
      </c>
      <c r="BB21" s="8" t="s">
        <v>279</v>
      </c>
      <c r="BC21" s="8"/>
      <c r="BD21" s="8">
        <v>0</v>
      </c>
      <c r="BE21" s="7" t="s">
        <v>210</v>
      </c>
      <c r="BF21" s="7" t="s">
        <v>210</v>
      </c>
      <c r="BG21" s="7" t="s">
        <v>210</v>
      </c>
      <c r="BH21" s="8">
        <v>1</v>
      </c>
      <c r="BI21" s="13">
        <f>BJ21-28+1</f>
        <v>42228</v>
      </c>
      <c r="BJ21" s="13">
        <v>42255</v>
      </c>
      <c r="BK21" s="9">
        <v>42262</v>
      </c>
      <c r="BL21" s="8">
        <v>2560</v>
      </c>
      <c r="BM21" s="8">
        <v>1380</v>
      </c>
      <c r="BN21" s="8">
        <v>10.9</v>
      </c>
      <c r="BO21" s="8">
        <v>70</v>
      </c>
      <c r="BP21" s="8">
        <v>0</v>
      </c>
      <c r="BQ21" s="7">
        <v>1</v>
      </c>
      <c r="BR21" s="8">
        <v>0</v>
      </c>
      <c r="BS21" s="13">
        <v>43312</v>
      </c>
      <c r="BT21" s="19">
        <f>(BS21-BK21)/30</f>
        <v>35</v>
      </c>
      <c r="BU21" s="36">
        <v>0</v>
      </c>
      <c r="BV21" s="13">
        <v>43312</v>
      </c>
      <c r="BW21" s="19">
        <f>(BV21-BK21)/30</f>
        <v>35</v>
      </c>
      <c r="BX21" s="36">
        <v>0</v>
      </c>
      <c r="BY21" s="13">
        <v>43312</v>
      </c>
      <c r="BZ21" s="19">
        <f>(BY21-BK21)/30</f>
        <v>35</v>
      </c>
      <c r="CA21" s="8">
        <v>0</v>
      </c>
      <c r="CB21" s="9">
        <v>43312</v>
      </c>
      <c r="CC21" s="19">
        <f>(CB21-K21)/30</f>
        <v>42.7</v>
      </c>
      <c r="CD21" s="8">
        <v>0</v>
      </c>
      <c r="CE21" s="13">
        <v>43312</v>
      </c>
      <c r="CF21" s="19">
        <f>(CE21-K21)/30</f>
        <v>42.7</v>
      </c>
      <c r="CG21" s="8">
        <v>0</v>
      </c>
      <c r="CH21" s="13">
        <v>43312</v>
      </c>
      <c r="CI21" s="20">
        <f>(CH21-K21)/30</f>
        <v>42.7</v>
      </c>
      <c r="CJ21" s="36">
        <v>0</v>
      </c>
      <c r="CK21" s="13">
        <v>43312</v>
      </c>
      <c r="CL21" s="20">
        <f>(CK21-K21)/30</f>
        <v>42.7</v>
      </c>
      <c r="CM21" s="36">
        <v>0</v>
      </c>
      <c r="CN21" s="13">
        <v>43312</v>
      </c>
      <c r="CO21" s="20">
        <f>(CN21-K21)/30</f>
        <v>42.7</v>
      </c>
      <c r="CP21" s="20"/>
      <c r="CQ21" s="20"/>
      <c r="CR21" s="20"/>
      <c r="CS21" s="7">
        <v>0</v>
      </c>
      <c r="CT21" s="9">
        <v>43312</v>
      </c>
      <c r="CU21" s="14">
        <f>(CT21-K21)/30</f>
        <v>42.7</v>
      </c>
      <c r="CV21" s="7">
        <v>0</v>
      </c>
      <c r="CW21" s="9">
        <v>42262</v>
      </c>
      <c r="CX21" s="14">
        <f>(CW21-K21)/30</f>
        <v>7.7</v>
      </c>
      <c r="CY21" s="7">
        <v>0</v>
      </c>
      <c r="CZ21" s="9">
        <v>43312</v>
      </c>
      <c r="DA21" s="14">
        <f>(CZ21-BK21)/30</f>
        <v>35</v>
      </c>
      <c r="DB21" s="11"/>
      <c r="DC21" s="34">
        <v>3.0000779785716341</v>
      </c>
      <c r="DD21" s="7">
        <v>0</v>
      </c>
      <c r="DE21" s="7">
        <v>6.0628662660416097</v>
      </c>
      <c r="DF21" s="7">
        <v>8.7543496100859119</v>
      </c>
      <c r="DG21" s="7">
        <v>0.76312960448027556</v>
      </c>
      <c r="DH21" s="15">
        <v>1.4590203442401735</v>
      </c>
      <c r="DI21" s="7">
        <v>0.28817158669971643</v>
      </c>
    </row>
    <row r="22" spans="1:113" ht="20.100000000000001" hidden="1" customHeight="1" x14ac:dyDescent="0.3">
      <c r="A22" s="7">
        <v>22</v>
      </c>
      <c r="B22" s="7" t="s">
        <v>351</v>
      </c>
      <c r="C22" s="7">
        <v>0</v>
      </c>
      <c r="D22" s="7" t="s">
        <v>21</v>
      </c>
      <c r="E22" s="7">
        <v>29397086</v>
      </c>
      <c r="F22" s="9">
        <v>10048</v>
      </c>
      <c r="G22" s="43">
        <v>88.509589041095893</v>
      </c>
      <c r="H22" s="43">
        <v>1</v>
      </c>
      <c r="I22" s="10">
        <v>1</v>
      </c>
      <c r="J22" s="8">
        <v>3</v>
      </c>
      <c r="K22" s="13">
        <v>42353</v>
      </c>
      <c r="L22" s="9">
        <v>42354</v>
      </c>
      <c r="M22" s="13">
        <f>L22-28+1</f>
        <v>42327</v>
      </c>
      <c r="N22" s="13">
        <f>L22+28-1</f>
        <v>42381</v>
      </c>
      <c r="O22" s="13" t="s">
        <v>291</v>
      </c>
      <c r="P22" s="13"/>
      <c r="Q22" s="13"/>
      <c r="R22" s="13"/>
      <c r="S22" s="13"/>
      <c r="T22" s="8">
        <v>3</v>
      </c>
      <c r="U22" s="8">
        <v>1700</v>
      </c>
      <c r="V22" s="8">
        <v>6</v>
      </c>
      <c r="W22" s="8">
        <v>1010</v>
      </c>
      <c r="X22" s="8">
        <v>0</v>
      </c>
      <c r="Y22" s="8">
        <v>8.6</v>
      </c>
      <c r="Z22" s="8">
        <v>1</v>
      </c>
      <c r="AA22" s="8">
        <v>0</v>
      </c>
      <c r="AB22" s="8">
        <v>0</v>
      </c>
      <c r="AC22" s="8">
        <v>15</v>
      </c>
      <c r="AD22" s="8">
        <v>0.5</v>
      </c>
      <c r="AE22" s="7">
        <v>1</v>
      </c>
      <c r="AF22" s="7">
        <v>1</v>
      </c>
      <c r="AG22" s="8">
        <v>5</v>
      </c>
      <c r="AH22" s="7">
        <v>0.5</v>
      </c>
      <c r="AI22" s="7">
        <v>0.5</v>
      </c>
      <c r="AJ22" s="8">
        <v>2</v>
      </c>
      <c r="AK22" s="8">
        <v>1</v>
      </c>
      <c r="AL22" s="18" t="s">
        <v>74</v>
      </c>
      <c r="AM22" s="8">
        <v>0.5</v>
      </c>
      <c r="AN22" s="8">
        <v>2</v>
      </c>
      <c r="AO22" s="8">
        <v>0</v>
      </c>
      <c r="AP22" s="8">
        <f>AI22+AM22+AD22</f>
        <v>1.5</v>
      </c>
      <c r="AQ22" s="8">
        <v>2</v>
      </c>
      <c r="AR22" s="8">
        <v>1</v>
      </c>
      <c r="AS22" s="8">
        <f>AN22+AJ22+Z22+AE22+X22</f>
        <v>6</v>
      </c>
      <c r="AT22" s="8">
        <v>3</v>
      </c>
      <c r="AU22" s="8">
        <v>2</v>
      </c>
      <c r="AV22" s="8">
        <f>T22+AM22*2+AB22</f>
        <v>4</v>
      </c>
      <c r="AW22" s="8">
        <v>3</v>
      </c>
      <c r="AX22" s="12">
        <v>2</v>
      </c>
      <c r="AY22" s="7">
        <v>0</v>
      </c>
      <c r="AZ22" s="8" t="s">
        <v>279</v>
      </c>
      <c r="BA22" s="8" t="s">
        <v>279</v>
      </c>
      <c r="BB22" s="8" t="s">
        <v>279</v>
      </c>
      <c r="BC22" s="8"/>
      <c r="BD22" s="8">
        <v>0</v>
      </c>
      <c r="BE22" s="7" t="s">
        <v>210</v>
      </c>
      <c r="BF22" s="7" t="s">
        <v>210</v>
      </c>
      <c r="BG22" s="7" t="s">
        <v>210</v>
      </c>
      <c r="BH22" s="7">
        <v>0</v>
      </c>
      <c r="BI22" s="7"/>
      <c r="BJ22" s="7"/>
      <c r="BK22" s="8"/>
      <c r="BL22" s="8"/>
      <c r="BM22" s="8"/>
      <c r="BN22" s="8"/>
      <c r="BO22" s="8"/>
      <c r="BP22" s="8"/>
      <c r="BQ22" s="7"/>
      <c r="BR22" s="8"/>
      <c r="BS22" s="8"/>
      <c r="BT22" s="8"/>
      <c r="BU22" s="36"/>
      <c r="BV22" s="8"/>
      <c r="BW22" s="8"/>
      <c r="BX22" s="36"/>
      <c r="BY22" s="8"/>
      <c r="BZ22" s="8"/>
      <c r="CA22" s="8">
        <v>0</v>
      </c>
      <c r="CB22" s="9">
        <v>42367</v>
      </c>
      <c r="CC22" s="19">
        <f>(CB22-K22)/30</f>
        <v>0.46666666666666667</v>
      </c>
      <c r="CD22" s="8">
        <v>0</v>
      </c>
      <c r="CE22" s="13">
        <v>42367</v>
      </c>
      <c r="CF22" s="19">
        <f>(CE22-K22)/30</f>
        <v>0.46666666666666667</v>
      </c>
      <c r="CG22" s="8">
        <v>0</v>
      </c>
      <c r="CH22" s="13">
        <v>42367</v>
      </c>
      <c r="CI22" s="20">
        <f>(CH22-K22)/30</f>
        <v>0.46666666666666667</v>
      </c>
      <c r="CJ22" s="36">
        <v>0</v>
      </c>
      <c r="CK22" s="13">
        <v>42367</v>
      </c>
      <c r="CL22" s="20">
        <f>(CK22-K22)/30</f>
        <v>0.46666666666666667</v>
      </c>
      <c r="CM22" s="36">
        <v>0</v>
      </c>
      <c r="CN22" s="13">
        <v>42367</v>
      </c>
      <c r="CO22" s="20">
        <f>(CN22-K22)/30</f>
        <v>0.46666666666666667</v>
      </c>
      <c r="CP22" s="20"/>
      <c r="CQ22" s="20"/>
      <c r="CR22" s="20"/>
      <c r="CS22" s="7">
        <v>0</v>
      </c>
      <c r="CT22" s="9">
        <v>42367</v>
      </c>
      <c r="CU22" s="14">
        <f>(CT22-K22)/30</f>
        <v>0.46666666666666667</v>
      </c>
      <c r="CV22" s="7">
        <v>0</v>
      </c>
      <c r="CW22" s="9">
        <v>42367</v>
      </c>
      <c r="CX22" s="14">
        <f>(CW22-K22)/30</f>
        <v>0.46666666666666667</v>
      </c>
      <c r="CY22" s="7">
        <v>0</v>
      </c>
      <c r="CZ22" s="9"/>
      <c r="DA22" s="14"/>
      <c r="DB22" s="11"/>
      <c r="DC22" s="34"/>
      <c r="DD22" s="7"/>
      <c r="DE22" s="7"/>
      <c r="DF22" s="7"/>
      <c r="DG22" s="7"/>
      <c r="DH22" s="15">
        <v>2.5840616222000937E-5</v>
      </c>
      <c r="DI22" s="7"/>
    </row>
    <row r="23" spans="1:113" ht="20.100000000000001" hidden="1" customHeight="1" x14ac:dyDescent="0.3">
      <c r="A23" s="7">
        <v>23</v>
      </c>
      <c r="B23" s="7" t="s">
        <v>351</v>
      </c>
      <c r="C23" s="7">
        <v>0</v>
      </c>
      <c r="D23" s="7" t="s">
        <v>22</v>
      </c>
      <c r="E23" s="7">
        <v>28771612</v>
      </c>
      <c r="F23" s="9">
        <v>19726</v>
      </c>
      <c r="G23" s="43">
        <v>61.4</v>
      </c>
      <c r="H23" s="43">
        <v>1</v>
      </c>
      <c r="I23" s="10">
        <v>0</v>
      </c>
      <c r="J23" s="8">
        <v>3</v>
      </c>
      <c r="K23" s="13">
        <v>41940</v>
      </c>
      <c r="L23" s="9">
        <v>42137</v>
      </c>
      <c r="M23" s="13">
        <f>L23-28+1</f>
        <v>42110</v>
      </c>
      <c r="N23" s="13">
        <f>L23+28-1</f>
        <v>42164</v>
      </c>
      <c r="O23" s="13" t="s">
        <v>293</v>
      </c>
      <c r="P23" s="13"/>
      <c r="Q23" s="13"/>
      <c r="R23" s="13"/>
      <c r="S23" s="13"/>
      <c r="T23" s="8">
        <v>1</v>
      </c>
      <c r="U23" s="8">
        <v>1060</v>
      </c>
      <c r="V23" s="8">
        <v>0</v>
      </c>
      <c r="W23" s="8">
        <v>60</v>
      </c>
      <c r="X23" s="8">
        <v>0.5</v>
      </c>
      <c r="Y23" s="8">
        <v>7.1</v>
      </c>
      <c r="Z23" s="8">
        <v>1.5</v>
      </c>
      <c r="AA23" s="8">
        <v>1</v>
      </c>
      <c r="AB23" s="8">
        <v>1</v>
      </c>
      <c r="AC23" s="8">
        <v>7</v>
      </c>
      <c r="AD23" s="8">
        <v>0.5</v>
      </c>
      <c r="AE23" s="8">
        <v>1</v>
      </c>
      <c r="AF23" s="8">
        <v>1</v>
      </c>
      <c r="AG23" s="8">
        <v>3</v>
      </c>
      <c r="AH23" s="8">
        <v>0</v>
      </c>
      <c r="AI23" s="8">
        <v>0</v>
      </c>
      <c r="AJ23" s="8">
        <v>1</v>
      </c>
      <c r="AK23" s="8">
        <v>0</v>
      </c>
      <c r="AL23" s="18" t="s">
        <v>300</v>
      </c>
      <c r="AM23" s="7">
        <v>1</v>
      </c>
      <c r="AN23" s="8">
        <v>4</v>
      </c>
      <c r="AO23" s="7">
        <v>1</v>
      </c>
      <c r="AP23" s="8">
        <f>AI23+AM23+AD23</f>
        <v>1.5</v>
      </c>
      <c r="AQ23" s="8">
        <v>2</v>
      </c>
      <c r="AR23" s="8">
        <v>1</v>
      </c>
      <c r="AS23" s="8">
        <f>AN23+AJ23+Z23+AE23+X23</f>
        <v>8</v>
      </c>
      <c r="AT23" s="8">
        <v>4</v>
      </c>
      <c r="AU23" s="8">
        <v>2</v>
      </c>
      <c r="AV23" s="8">
        <f>T23+AM23*2+AB23</f>
        <v>4</v>
      </c>
      <c r="AW23" s="8">
        <v>3</v>
      </c>
      <c r="AX23" s="12">
        <v>2</v>
      </c>
      <c r="AY23" s="7">
        <v>0</v>
      </c>
      <c r="AZ23" s="8" t="s">
        <v>279</v>
      </c>
      <c r="BA23" s="8" t="s">
        <v>279</v>
      </c>
      <c r="BB23" s="8" t="s">
        <v>279</v>
      </c>
      <c r="BC23" s="8"/>
      <c r="BD23" s="8">
        <v>0</v>
      </c>
      <c r="BE23" s="7" t="s">
        <v>210</v>
      </c>
      <c r="BF23" s="7" t="s">
        <v>210</v>
      </c>
      <c r="BG23" s="7" t="s">
        <v>210</v>
      </c>
      <c r="BH23" s="8">
        <v>1</v>
      </c>
      <c r="BI23" s="13">
        <f>BJ23-28+1</f>
        <v>42137</v>
      </c>
      <c r="BJ23" s="13">
        <v>42164</v>
      </c>
      <c r="BK23" s="9">
        <v>42170</v>
      </c>
      <c r="BL23" s="8">
        <v>1060</v>
      </c>
      <c r="BM23" s="8">
        <v>70</v>
      </c>
      <c r="BN23" s="8">
        <v>7.1</v>
      </c>
      <c r="BO23" s="8">
        <v>7</v>
      </c>
      <c r="BP23" s="8">
        <v>0</v>
      </c>
      <c r="BQ23" s="7">
        <v>3</v>
      </c>
      <c r="BR23" s="8">
        <v>2</v>
      </c>
      <c r="BS23" s="13">
        <v>42312</v>
      </c>
      <c r="BT23" s="19">
        <f>(BS23-BK23)/30</f>
        <v>4.7333333333333334</v>
      </c>
      <c r="BU23" s="36">
        <v>1</v>
      </c>
      <c r="BV23" s="13">
        <v>42312</v>
      </c>
      <c r="BW23" s="19">
        <f>(BV23-BK23)/30</f>
        <v>4.7333333333333334</v>
      </c>
      <c r="BX23" s="36">
        <v>1</v>
      </c>
      <c r="BY23" s="13">
        <v>42312</v>
      </c>
      <c r="BZ23" s="19">
        <f>(BY23-BK23)/30</f>
        <v>4.7333333333333334</v>
      </c>
      <c r="CA23" s="8">
        <v>2</v>
      </c>
      <c r="CB23" s="13">
        <v>42312</v>
      </c>
      <c r="CC23" s="19">
        <f>(CB23-K23)/30</f>
        <v>12.4</v>
      </c>
      <c r="CD23" s="8">
        <v>2</v>
      </c>
      <c r="CE23" s="13">
        <v>42312</v>
      </c>
      <c r="CF23" s="19">
        <f>(CE23-K23)/30</f>
        <v>12.4</v>
      </c>
      <c r="CG23" s="8">
        <v>1</v>
      </c>
      <c r="CH23" s="13">
        <v>42289</v>
      </c>
      <c r="CI23" s="20">
        <f>(CH23-K23)/30</f>
        <v>11.633333333333333</v>
      </c>
      <c r="CJ23" s="36">
        <v>2</v>
      </c>
      <c r="CK23" s="13">
        <v>42312</v>
      </c>
      <c r="CL23" s="20">
        <f>(CK23-K23)/30</f>
        <v>12.4</v>
      </c>
      <c r="CM23" s="36">
        <v>2</v>
      </c>
      <c r="CN23" s="13">
        <v>42312</v>
      </c>
      <c r="CO23" s="20">
        <f>(CN23-K23)/30</f>
        <v>12.4</v>
      </c>
      <c r="CP23" s="20"/>
      <c r="CQ23" s="20"/>
      <c r="CR23" s="20"/>
      <c r="CS23" s="7">
        <v>1</v>
      </c>
      <c r="CT23" s="9">
        <v>42312</v>
      </c>
      <c r="CU23" s="14">
        <f>(CT23-K23)/30</f>
        <v>12.4</v>
      </c>
      <c r="CV23" s="7">
        <v>0</v>
      </c>
      <c r="CW23" s="9">
        <v>42170</v>
      </c>
      <c r="CX23" s="14">
        <f>(CW23-K23)/30</f>
        <v>7.666666666666667</v>
      </c>
      <c r="CY23" s="7">
        <v>1</v>
      </c>
      <c r="CZ23" s="9">
        <v>42312</v>
      </c>
      <c r="DA23" s="14">
        <f>(CZ23-BK23)/30</f>
        <v>4.7333333333333334</v>
      </c>
      <c r="DB23" s="11"/>
      <c r="DC23" s="34">
        <v>8.3977334689845495</v>
      </c>
      <c r="DD23" s="7">
        <v>0</v>
      </c>
      <c r="DE23" s="7">
        <v>6.5205786592210089</v>
      </c>
      <c r="DF23" s="7">
        <v>2.4708372742538667</v>
      </c>
      <c r="DG23" s="7">
        <v>1.500038989285821</v>
      </c>
      <c r="DH23" s="15">
        <v>1.9453098948245668</v>
      </c>
      <c r="DI23" s="7">
        <v>0.16666233463640026</v>
      </c>
    </row>
    <row r="24" spans="1:113" ht="20.100000000000001" hidden="1" customHeight="1" x14ac:dyDescent="0.3">
      <c r="A24" s="7">
        <v>24</v>
      </c>
      <c r="B24" s="7" t="s">
        <v>351</v>
      </c>
      <c r="C24" s="7">
        <v>0</v>
      </c>
      <c r="D24" s="22" t="s">
        <v>0</v>
      </c>
      <c r="E24" s="22">
        <v>10808051</v>
      </c>
      <c r="F24" s="23">
        <v>18888</v>
      </c>
      <c r="G24" s="43">
        <v>63.906849315068492</v>
      </c>
      <c r="H24" s="43">
        <v>1</v>
      </c>
      <c r="I24" s="10">
        <v>1</v>
      </c>
      <c r="J24" s="22">
        <v>3</v>
      </c>
      <c r="K24" s="23">
        <v>42163</v>
      </c>
      <c r="L24" s="23">
        <v>42214</v>
      </c>
      <c r="M24" s="13">
        <f>L24-28+1</f>
        <v>42187</v>
      </c>
      <c r="N24" s="13">
        <f>L24+28-1</f>
        <v>42241</v>
      </c>
      <c r="O24" s="13" t="s">
        <v>291</v>
      </c>
      <c r="P24" s="13"/>
      <c r="Q24" s="13"/>
      <c r="R24" s="13"/>
      <c r="S24" s="13"/>
      <c r="T24" s="8">
        <v>3</v>
      </c>
      <c r="U24" s="8">
        <v>2540</v>
      </c>
      <c r="V24" s="8">
        <v>6</v>
      </c>
      <c r="W24" s="8">
        <v>950</v>
      </c>
      <c r="X24" s="8">
        <v>0</v>
      </c>
      <c r="Y24" s="8">
        <v>7</v>
      </c>
      <c r="Z24" s="8">
        <v>1.5</v>
      </c>
      <c r="AA24" s="8">
        <v>1</v>
      </c>
      <c r="AB24" s="8">
        <v>1</v>
      </c>
      <c r="AC24" s="8">
        <v>60</v>
      </c>
      <c r="AD24" s="8">
        <v>0.5</v>
      </c>
      <c r="AE24" s="8">
        <v>0.5</v>
      </c>
      <c r="AF24" s="8">
        <v>1</v>
      </c>
      <c r="AG24" s="8">
        <v>12</v>
      </c>
      <c r="AH24" s="8">
        <v>1.5</v>
      </c>
      <c r="AI24" s="8">
        <v>1.5</v>
      </c>
      <c r="AJ24" s="8">
        <v>3</v>
      </c>
      <c r="AK24" s="8">
        <v>1</v>
      </c>
      <c r="AL24" s="18" t="s">
        <v>75</v>
      </c>
      <c r="AM24" s="8">
        <v>0.5</v>
      </c>
      <c r="AN24" s="8">
        <v>2</v>
      </c>
      <c r="AO24" s="8">
        <v>0</v>
      </c>
      <c r="AP24" s="8">
        <f>AI24+AM24+AD24</f>
        <v>2.5</v>
      </c>
      <c r="AQ24" s="8">
        <v>3</v>
      </c>
      <c r="AR24" s="8">
        <v>1</v>
      </c>
      <c r="AS24" s="8">
        <f>AN24+AJ24+Z24+AE24+X24</f>
        <v>7</v>
      </c>
      <c r="AT24" s="8">
        <v>4</v>
      </c>
      <c r="AU24" s="8">
        <v>2</v>
      </c>
      <c r="AV24" s="8">
        <f>T24+AM24*2+AB24</f>
        <v>5</v>
      </c>
      <c r="AW24" s="8">
        <v>4</v>
      </c>
      <c r="AX24" s="12">
        <v>2</v>
      </c>
      <c r="AY24" s="7">
        <v>0</v>
      </c>
      <c r="AZ24" s="8" t="s">
        <v>279</v>
      </c>
      <c r="BA24" s="8" t="s">
        <v>279</v>
      </c>
      <c r="BB24" s="8" t="s">
        <v>279</v>
      </c>
      <c r="BC24" s="8"/>
      <c r="BD24" s="8">
        <v>0</v>
      </c>
      <c r="BE24" s="7" t="s">
        <v>210</v>
      </c>
      <c r="BF24" s="7" t="s">
        <v>210</v>
      </c>
      <c r="BG24" s="7" t="s">
        <v>210</v>
      </c>
      <c r="BH24" s="7">
        <v>0</v>
      </c>
      <c r="BI24" s="7"/>
      <c r="BJ24" s="7"/>
      <c r="BK24" s="8"/>
      <c r="BL24" s="8"/>
      <c r="BM24" s="8"/>
      <c r="BN24" s="8"/>
      <c r="BO24" s="8"/>
      <c r="BP24" s="8"/>
      <c r="BQ24" s="7"/>
      <c r="BR24" s="8"/>
      <c r="BS24" s="8"/>
      <c r="BT24" s="8"/>
      <c r="BU24" s="36"/>
      <c r="BV24" s="8"/>
      <c r="BW24" s="8"/>
      <c r="BX24" s="36"/>
      <c r="BY24" s="8"/>
      <c r="BZ24" s="8"/>
      <c r="CA24" s="8">
        <v>1</v>
      </c>
      <c r="CB24" s="13">
        <v>42401</v>
      </c>
      <c r="CC24" s="19">
        <f>(CB24-K24)/30</f>
        <v>7.9333333333333336</v>
      </c>
      <c r="CD24" s="8">
        <v>1</v>
      </c>
      <c r="CE24" s="13">
        <v>42401</v>
      </c>
      <c r="CF24" s="19">
        <f>(CE24-K24)/30</f>
        <v>7.9333333333333336</v>
      </c>
      <c r="CG24" s="8">
        <v>1</v>
      </c>
      <c r="CH24" s="13">
        <v>42391</v>
      </c>
      <c r="CI24" s="20">
        <f>(CH24-K24)/30</f>
        <v>7.6</v>
      </c>
      <c r="CJ24" s="36">
        <v>1</v>
      </c>
      <c r="CK24" s="13">
        <v>42401</v>
      </c>
      <c r="CL24" s="20">
        <f>(CK24-K24)/30</f>
        <v>7.9333333333333336</v>
      </c>
      <c r="CM24" s="36">
        <v>1</v>
      </c>
      <c r="CN24" s="13">
        <v>42401</v>
      </c>
      <c r="CO24" s="20">
        <f>(CN24-K24)/30</f>
        <v>7.9333333333333336</v>
      </c>
      <c r="CP24" s="20"/>
      <c r="CQ24" s="20"/>
      <c r="CR24" s="20"/>
      <c r="CS24" s="22">
        <v>1</v>
      </c>
      <c r="CT24" s="9">
        <v>42592</v>
      </c>
      <c r="CU24" s="14">
        <f>(CT24-K24)/30</f>
        <v>14.3</v>
      </c>
      <c r="CV24" s="22">
        <v>1</v>
      </c>
      <c r="CW24" s="9">
        <v>42592</v>
      </c>
      <c r="CX24" s="14">
        <f>(CW24-K24)/30</f>
        <v>14.3</v>
      </c>
      <c r="CY24" s="22">
        <v>1</v>
      </c>
      <c r="CZ24" s="9"/>
      <c r="DA24" s="14"/>
      <c r="DB24" s="11"/>
      <c r="DC24" s="34">
        <v>21.332778833459187</v>
      </c>
      <c r="DD24" s="7">
        <v>1</v>
      </c>
      <c r="DE24" s="7">
        <v>9.0945357858881231</v>
      </c>
      <c r="DF24" s="7">
        <v>5.6962007823882796</v>
      </c>
      <c r="DG24" s="7">
        <v>3.5677140776803671</v>
      </c>
      <c r="DH24" s="15">
        <v>7.7274906313987399</v>
      </c>
      <c r="DI24" s="7">
        <v>3.3058012726168511</v>
      </c>
    </row>
    <row r="25" spans="1:113" ht="20.100000000000001" hidden="1" customHeight="1" x14ac:dyDescent="0.3">
      <c r="A25" s="7">
        <v>25</v>
      </c>
      <c r="B25" s="7" t="s">
        <v>351</v>
      </c>
      <c r="C25" s="7">
        <v>0</v>
      </c>
      <c r="D25" s="7" t="s">
        <v>23</v>
      </c>
      <c r="E25" s="7">
        <v>28920211</v>
      </c>
      <c r="F25" s="9">
        <v>21621</v>
      </c>
      <c r="G25" s="43">
        <v>56.375342465753427</v>
      </c>
      <c r="H25" s="43">
        <v>0</v>
      </c>
      <c r="I25" s="10">
        <v>0</v>
      </c>
      <c r="J25" s="8">
        <v>3</v>
      </c>
      <c r="K25" s="13">
        <v>42198</v>
      </c>
      <c r="L25" s="9">
        <v>42198</v>
      </c>
      <c r="M25" s="13">
        <f>L25-28+1</f>
        <v>42171</v>
      </c>
      <c r="N25" s="13">
        <f>L25+28-1</f>
        <v>42225</v>
      </c>
      <c r="O25" s="13" t="s">
        <v>293</v>
      </c>
      <c r="P25" s="13"/>
      <c r="Q25" s="13"/>
      <c r="R25" s="13"/>
      <c r="S25" s="13"/>
      <c r="T25" s="8">
        <v>1</v>
      </c>
      <c r="U25" s="8">
        <v>1700</v>
      </c>
      <c r="V25" s="8">
        <v>0</v>
      </c>
      <c r="W25" s="8">
        <v>820</v>
      </c>
      <c r="X25" s="8">
        <v>0</v>
      </c>
      <c r="Y25" s="8">
        <v>8.8000000000000007</v>
      </c>
      <c r="Z25" s="8">
        <v>1</v>
      </c>
      <c r="AA25" s="7">
        <v>0</v>
      </c>
      <c r="AB25" s="8">
        <v>1</v>
      </c>
      <c r="AC25" s="8">
        <v>18</v>
      </c>
      <c r="AD25" s="8">
        <v>0.5</v>
      </c>
      <c r="AE25" s="8">
        <v>1</v>
      </c>
      <c r="AF25" s="8">
        <v>1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18" t="s">
        <v>76</v>
      </c>
      <c r="AM25" s="8">
        <v>0.5</v>
      </c>
      <c r="AN25" s="8">
        <v>2</v>
      </c>
      <c r="AO25" s="7">
        <v>0</v>
      </c>
      <c r="AP25" s="8">
        <f>AI25+AM25+AD25</f>
        <v>1</v>
      </c>
      <c r="AQ25" s="8">
        <v>1</v>
      </c>
      <c r="AR25" s="8">
        <v>0</v>
      </c>
      <c r="AS25" s="8">
        <f>AN25+AJ25+Z25+AE25+X25</f>
        <v>4</v>
      </c>
      <c r="AT25" s="8">
        <v>2</v>
      </c>
      <c r="AU25" s="8">
        <v>1</v>
      </c>
      <c r="AV25" s="8">
        <f>T25+AM25*2+AB25</f>
        <v>3</v>
      </c>
      <c r="AW25" s="8">
        <v>3</v>
      </c>
      <c r="AX25" s="12">
        <v>2</v>
      </c>
      <c r="AY25" s="7">
        <v>0</v>
      </c>
      <c r="AZ25" s="8" t="s">
        <v>279</v>
      </c>
      <c r="BA25" s="8" t="s">
        <v>279</v>
      </c>
      <c r="BB25" s="8" t="s">
        <v>279</v>
      </c>
      <c r="BC25" s="8"/>
      <c r="BD25" s="8">
        <v>0</v>
      </c>
      <c r="BE25" s="7" t="s">
        <v>210</v>
      </c>
      <c r="BF25" s="7" t="s">
        <v>210</v>
      </c>
      <c r="BG25" s="7" t="s">
        <v>210</v>
      </c>
      <c r="BH25" s="8">
        <v>1</v>
      </c>
      <c r="BI25" s="13">
        <f>BJ25-28+1</f>
        <v>42575</v>
      </c>
      <c r="BJ25" s="13">
        <v>42602</v>
      </c>
      <c r="BK25" s="9">
        <v>42608</v>
      </c>
      <c r="BL25" s="8">
        <v>1300</v>
      </c>
      <c r="BM25" s="8">
        <v>440</v>
      </c>
      <c r="BN25" s="8">
        <v>4.2</v>
      </c>
      <c r="BO25" s="8">
        <v>7</v>
      </c>
      <c r="BP25" s="8">
        <v>0</v>
      </c>
      <c r="BQ25" s="7">
        <v>2</v>
      </c>
      <c r="BR25" s="8">
        <v>0</v>
      </c>
      <c r="BS25" s="13">
        <v>43312</v>
      </c>
      <c r="BT25" s="19">
        <f>(BS25-BK25)/30</f>
        <v>23.466666666666665</v>
      </c>
      <c r="BU25" s="36">
        <v>0</v>
      </c>
      <c r="BV25" s="13">
        <v>43312</v>
      </c>
      <c r="BW25" s="19">
        <f>(BV25-BK25)/30</f>
        <v>23.466666666666665</v>
      </c>
      <c r="BX25" s="36">
        <v>0</v>
      </c>
      <c r="BY25" s="13">
        <v>43312</v>
      </c>
      <c r="BZ25" s="19">
        <f>(BY25-BK25)/30</f>
        <v>23.466666666666665</v>
      </c>
      <c r="CA25" s="8">
        <v>0</v>
      </c>
      <c r="CB25" s="9">
        <v>43312</v>
      </c>
      <c r="CC25" s="19">
        <f>(CB25-K25)/30</f>
        <v>37.133333333333333</v>
      </c>
      <c r="CD25" s="8">
        <v>0</v>
      </c>
      <c r="CE25" s="13">
        <v>43312</v>
      </c>
      <c r="CF25" s="19">
        <f>(CE25-K25)/30</f>
        <v>37.133333333333333</v>
      </c>
      <c r="CG25" s="8">
        <v>0</v>
      </c>
      <c r="CH25" s="13">
        <v>43312</v>
      </c>
      <c r="CI25" s="20">
        <f>(CH25-K25)/30</f>
        <v>37.133333333333333</v>
      </c>
      <c r="CJ25" s="36">
        <v>0</v>
      </c>
      <c r="CK25" s="13">
        <v>43312</v>
      </c>
      <c r="CL25" s="20">
        <f>(CK25-K25)/30</f>
        <v>37.133333333333333</v>
      </c>
      <c r="CM25" s="36">
        <v>0</v>
      </c>
      <c r="CN25" s="13">
        <v>43312</v>
      </c>
      <c r="CO25" s="20">
        <f>(CN25-K25)/30</f>
        <v>37.133333333333333</v>
      </c>
      <c r="CP25" s="20"/>
      <c r="CQ25" s="20"/>
      <c r="CR25" s="20"/>
      <c r="CS25" s="7">
        <v>0</v>
      </c>
      <c r="CT25" s="9">
        <v>43312</v>
      </c>
      <c r="CU25" s="14">
        <f>(CT25-K25)/30</f>
        <v>37.133333333333333</v>
      </c>
      <c r="CV25" s="7">
        <v>0</v>
      </c>
      <c r="CW25" s="9">
        <v>42608</v>
      </c>
      <c r="CX25" s="14">
        <f>(CW25-K25)/30</f>
        <v>13.666666666666666</v>
      </c>
      <c r="CY25" s="7">
        <v>0</v>
      </c>
      <c r="CZ25" s="9">
        <v>43312</v>
      </c>
      <c r="DA25" s="14">
        <f>(CZ25-BK25)/30</f>
        <v>23.466666666666665</v>
      </c>
      <c r="DB25" s="11"/>
      <c r="DC25" s="34"/>
      <c r="DD25" s="7"/>
      <c r="DE25" s="7"/>
      <c r="DF25" s="7"/>
      <c r="DG25" s="7"/>
      <c r="DH25" s="15">
        <v>7.2525918638277295E-7</v>
      </c>
      <c r="DI25" s="7"/>
    </row>
    <row r="26" spans="1:113" s="17" customFormat="1" ht="20.100000000000001" hidden="1" customHeight="1" x14ac:dyDescent="0.3">
      <c r="A26" s="7">
        <v>26</v>
      </c>
      <c r="B26" s="7" t="s">
        <v>351</v>
      </c>
      <c r="C26" s="7">
        <v>0</v>
      </c>
      <c r="D26" s="7" t="s">
        <v>24</v>
      </c>
      <c r="E26" s="7">
        <v>25833301</v>
      </c>
      <c r="F26" s="9">
        <v>27664</v>
      </c>
      <c r="G26" s="43">
        <v>37.249315068493154</v>
      </c>
      <c r="H26" s="43">
        <v>0</v>
      </c>
      <c r="I26" s="10">
        <v>1</v>
      </c>
      <c r="J26" s="7">
        <v>3</v>
      </c>
      <c r="K26" s="9">
        <v>41179</v>
      </c>
      <c r="L26" s="9">
        <v>41260</v>
      </c>
      <c r="M26" s="13">
        <f>L26-28+1</f>
        <v>41233</v>
      </c>
      <c r="N26" s="13">
        <f>L26+28-1</f>
        <v>41287</v>
      </c>
      <c r="O26" s="13" t="s">
        <v>293</v>
      </c>
      <c r="P26" s="13"/>
      <c r="Q26" s="13"/>
      <c r="R26" s="13"/>
      <c r="S26" s="13"/>
      <c r="T26" s="8">
        <v>1</v>
      </c>
      <c r="U26" s="8">
        <v>1890</v>
      </c>
      <c r="V26" s="8">
        <v>0</v>
      </c>
      <c r="W26" s="8">
        <v>530</v>
      </c>
      <c r="X26" s="8">
        <v>0.5</v>
      </c>
      <c r="Y26" s="8">
        <v>6.6</v>
      </c>
      <c r="Z26" s="8">
        <v>1.5</v>
      </c>
      <c r="AA26" s="8">
        <v>1</v>
      </c>
      <c r="AB26" s="8">
        <v>1</v>
      </c>
      <c r="AC26" s="8">
        <v>32</v>
      </c>
      <c r="AD26" s="8">
        <v>0.5</v>
      </c>
      <c r="AE26" s="7">
        <v>1</v>
      </c>
      <c r="AF26" s="7">
        <v>1</v>
      </c>
      <c r="AG26" s="8">
        <v>3</v>
      </c>
      <c r="AH26" s="8">
        <v>0</v>
      </c>
      <c r="AI26" s="8">
        <v>0</v>
      </c>
      <c r="AJ26" s="7">
        <v>1</v>
      </c>
      <c r="AK26" s="8">
        <v>0</v>
      </c>
      <c r="AL26" s="18" t="s">
        <v>77</v>
      </c>
      <c r="AM26" s="8">
        <v>0.5</v>
      </c>
      <c r="AN26" s="8">
        <v>2</v>
      </c>
      <c r="AO26" s="7">
        <v>0</v>
      </c>
      <c r="AP26" s="8">
        <f>AI26+AM26+AD26</f>
        <v>1</v>
      </c>
      <c r="AQ26" s="8">
        <v>1</v>
      </c>
      <c r="AR26" s="8">
        <v>0</v>
      </c>
      <c r="AS26" s="8">
        <f>AN26+AJ26+Z26+AE26+X26</f>
        <v>6</v>
      </c>
      <c r="AT26" s="8">
        <v>3</v>
      </c>
      <c r="AU26" s="8">
        <v>2</v>
      </c>
      <c r="AV26" s="8">
        <f>T26+AM26*2+AB26</f>
        <v>3</v>
      </c>
      <c r="AW26" s="8">
        <v>3</v>
      </c>
      <c r="AX26" s="12">
        <v>2</v>
      </c>
      <c r="AY26" s="7">
        <v>1</v>
      </c>
      <c r="AZ26" s="9">
        <v>41288</v>
      </c>
      <c r="BA26" s="9" t="s">
        <v>203</v>
      </c>
      <c r="BB26" s="7" t="s">
        <v>199</v>
      </c>
      <c r="BC26" s="7">
        <v>1</v>
      </c>
      <c r="BD26" s="8">
        <v>0</v>
      </c>
      <c r="BE26" s="7" t="s">
        <v>210</v>
      </c>
      <c r="BF26" s="7" t="s">
        <v>210</v>
      </c>
      <c r="BG26" s="7" t="s">
        <v>210</v>
      </c>
      <c r="BH26" s="7">
        <v>1</v>
      </c>
      <c r="BI26" s="13">
        <f>BJ26-28+1</f>
        <v>41643</v>
      </c>
      <c r="BJ26" s="9">
        <v>41670</v>
      </c>
      <c r="BK26" s="9">
        <v>41676</v>
      </c>
      <c r="BL26" s="7">
        <v>1230</v>
      </c>
      <c r="BM26" s="7">
        <v>300</v>
      </c>
      <c r="BN26" s="7">
        <v>5.7</v>
      </c>
      <c r="BO26" s="7">
        <v>21</v>
      </c>
      <c r="BP26" s="7">
        <v>0</v>
      </c>
      <c r="BQ26" s="7">
        <v>8</v>
      </c>
      <c r="BR26" s="7">
        <v>0</v>
      </c>
      <c r="BS26" s="9">
        <v>43312</v>
      </c>
      <c r="BT26" s="19">
        <f>(BS26-BK26)/30</f>
        <v>54.533333333333331</v>
      </c>
      <c r="BU26" s="34">
        <v>0</v>
      </c>
      <c r="BV26" s="9">
        <v>43312</v>
      </c>
      <c r="BW26" s="19">
        <f>(BV26-BK26)/30</f>
        <v>54.533333333333331</v>
      </c>
      <c r="BX26" s="36">
        <v>0</v>
      </c>
      <c r="BY26" s="9">
        <v>43312</v>
      </c>
      <c r="BZ26" s="19">
        <f>(BY26-BK26)/30</f>
        <v>54.533333333333331</v>
      </c>
      <c r="CA26" s="7">
        <v>0</v>
      </c>
      <c r="CB26" s="9">
        <v>43312</v>
      </c>
      <c r="CC26" s="19">
        <f>(CB26-K26)/30</f>
        <v>71.099999999999994</v>
      </c>
      <c r="CD26" s="7">
        <v>0</v>
      </c>
      <c r="CE26" s="9">
        <v>43312</v>
      </c>
      <c r="CF26" s="19">
        <f>(CE26-K26)/30</f>
        <v>71.099999999999994</v>
      </c>
      <c r="CG26" s="7">
        <v>0</v>
      </c>
      <c r="CH26" s="9">
        <v>43312</v>
      </c>
      <c r="CI26" s="20">
        <f>(CH26-K26)/30</f>
        <v>71.099999999999994</v>
      </c>
      <c r="CJ26" s="36">
        <v>0</v>
      </c>
      <c r="CK26" s="13">
        <v>43312</v>
      </c>
      <c r="CL26" s="20">
        <f>(CK26-K26)/30</f>
        <v>71.099999999999994</v>
      </c>
      <c r="CM26" s="36">
        <v>0</v>
      </c>
      <c r="CN26" s="13">
        <v>43312</v>
      </c>
      <c r="CO26" s="20">
        <f>(CN26-K26)/30</f>
        <v>71.099999999999994</v>
      </c>
      <c r="CP26" s="20"/>
      <c r="CQ26" s="20"/>
      <c r="CR26" s="20"/>
      <c r="CS26" s="7">
        <v>0</v>
      </c>
      <c r="CT26" s="9">
        <v>43312</v>
      </c>
      <c r="CU26" s="14">
        <f>(CT26-K26)/30</f>
        <v>71.099999999999994</v>
      </c>
      <c r="CV26" s="7">
        <v>0</v>
      </c>
      <c r="CW26" s="9">
        <v>41676</v>
      </c>
      <c r="CX26" s="14">
        <f>(CW26-K26)/30</f>
        <v>16.566666666666666</v>
      </c>
      <c r="CY26" s="7">
        <v>0</v>
      </c>
      <c r="CZ26" s="9">
        <v>43312</v>
      </c>
      <c r="DA26" s="14">
        <f>(CZ26-BK26)/30</f>
        <v>54.533333333333331</v>
      </c>
      <c r="DB26" s="11"/>
      <c r="DC26" s="34">
        <v>6.4308079259452136</v>
      </c>
      <c r="DD26" s="7">
        <v>0</v>
      </c>
      <c r="DE26" s="7">
        <v>5.6403484200097708E-3</v>
      </c>
      <c r="DF26" s="7">
        <v>0.52668051797741777</v>
      </c>
      <c r="DG26" s="7">
        <v>3.0525184179211111</v>
      </c>
      <c r="DH26" s="7"/>
      <c r="DI26" s="7">
        <v>0.58236679323422924</v>
      </c>
    </row>
    <row r="27" spans="1:113" s="17" customFormat="1" ht="20.100000000000001" hidden="1" customHeight="1" x14ac:dyDescent="0.3">
      <c r="A27" s="7">
        <v>27</v>
      </c>
      <c r="B27" s="7" t="s">
        <v>351</v>
      </c>
      <c r="C27" s="7">
        <v>0</v>
      </c>
      <c r="D27" s="7" t="s">
        <v>25</v>
      </c>
      <c r="E27" s="7">
        <v>29928341</v>
      </c>
      <c r="F27" s="9">
        <v>20261</v>
      </c>
      <c r="G27" s="43">
        <v>60.986301369863014</v>
      </c>
      <c r="H27" s="43">
        <v>1</v>
      </c>
      <c r="I27" s="10">
        <v>0</v>
      </c>
      <c r="J27" s="7">
        <v>3</v>
      </c>
      <c r="K27" s="9">
        <v>42520</v>
      </c>
      <c r="L27" s="9">
        <v>42521</v>
      </c>
      <c r="M27" s="13">
        <f>L27-28+1</f>
        <v>42494</v>
      </c>
      <c r="N27" s="13">
        <f>L27+28-1</f>
        <v>42548</v>
      </c>
      <c r="O27" s="13" t="s">
        <v>301</v>
      </c>
      <c r="P27" s="13"/>
      <c r="Q27" s="13"/>
      <c r="R27" s="13"/>
      <c r="S27" s="13"/>
      <c r="T27" s="8">
        <v>1</v>
      </c>
      <c r="U27" s="8">
        <v>3520</v>
      </c>
      <c r="V27" s="8">
        <v>0</v>
      </c>
      <c r="W27" s="8">
        <v>190</v>
      </c>
      <c r="X27" s="8">
        <v>0.5</v>
      </c>
      <c r="Y27" s="8">
        <v>7.5</v>
      </c>
      <c r="Z27" s="8">
        <v>1.5</v>
      </c>
      <c r="AA27" s="8">
        <v>1</v>
      </c>
      <c r="AB27" s="8">
        <v>1</v>
      </c>
      <c r="AC27" s="8">
        <v>116</v>
      </c>
      <c r="AD27" s="8">
        <v>0.5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18" t="s">
        <v>69</v>
      </c>
      <c r="AM27" s="8">
        <v>0</v>
      </c>
      <c r="AN27" s="8">
        <v>1</v>
      </c>
      <c r="AO27" s="8">
        <v>0</v>
      </c>
      <c r="AP27" s="8">
        <f>AI27+AM27+AD27</f>
        <v>0.5</v>
      </c>
      <c r="AQ27" s="8">
        <v>1</v>
      </c>
      <c r="AR27" s="8">
        <v>0</v>
      </c>
      <c r="AS27" s="8">
        <f>AN27+AJ27+Z27+AE27+X27</f>
        <v>3</v>
      </c>
      <c r="AT27" s="8">
        <v>1</v>
      </c>
      <c r="AU27" s="8">
        <v>0</v>
      </c>
      <c r="AV27" s="8">
        <f>T27+AM27*2+AB27</f>
        <v>2</v>
      </c>
      <c r="AW27" s="8">
        <v>2</v>
      </c>
      <c r="AX27" s="12">
        <v>1</v>
      </c>
      <c r="AY27" s="7">
        <v>0</v>
      </c>
      <c r="AZ27" s="8" t="s">
        <v>279</v>
      </c>
      <c r="BA27" s="8" t="s">
        <v>279</v>
      </c>
      <c r="BB27" s="8" t="s">
        <v>279</v>
      </c>
      <c r="BC27" s="8"/>
      <c r="BD27" s="8">
        <v>0</v>
      </c>
      <c r="BE27" s="7" t="s">
        <v>210</v>
      </c>
      <c r="BF27" s="7" t="s">
        <v>210</v>
      </c>
      <c r="BG27" s="7" t="s">
        <v>210</v>
      </c>
      <c r="BH27" s="7">
        <v>1</v>
      </c>
      <c r="BI27" s="13">
        <f>BJ27-28+1</f>
        <v>43268</v>
      </c>
      <c r="BJ27" s="9">
        <v>43295</v>
      </c>
      <c r="BK27" s="9">
        <v>43300</v>
      </c>
      <c r="BL27" s="7">
        <v>3540</v>
      </c>
      <c r="BM27" s="7">
        <v>200</v>
      </c>
      <c r="BN27" s="7">
        <v>7.5</v>
      </c>
      <c r="BO27" s="7">
        <v>115</v>
      </c>
      <c r="BP27" s="7">
        <v>0</v>
      </c>
      <c r="BQ27" s="7">
        <v>1</v>
      </c>
      <c r="BR27" s="7">
        <v>0</v>
      </c>
      <c r="BS27" s="9">
        <v>43312</v>
      </c>
      <c r="BT27" s="19">
        <f>(BS27-BK27)/30</f>
        <v>0.4</v>
      </c>
      <c r="BU27" s="36">
        <v>0</v>
      </c>
      <c r="BV27" s="9">
        <v>43312</v>
      </c>
      <c r="BW27" s="19">
        <f>(BV27-BK27)/30</f>
        <v>0.4</v>
      </c>
      <c r="BX27" s="36">
        <v>0</v>
      </c>
      <c r="BY27" s="9">
        <v>43312</v>
      </c>
      <c r="BZ27" s="19">
        <f>(BY27-BK27)/30</f>
        <v>0.4</v>
      </c>
      <c r="CA27" s="7">
        <v>0</v>
      </c>
      <c r="CB27" s="9">
        <v>43312</v>
      </c>
      <c r="CC27" s="19">
        <f>(CB27-K27)/30</f>
        <v>26.4</v>
      </c>
      <c r="CD27" s="7">
        <v>0</v>
      </c>
      <c r="CE27" s="9">
        <v>43312</v>
      </c>
      <c r="CF27" s="19">
        <f>(CE27-K27)/30</f>
        <v>26.4</v>
      </c>
      <c r="CG27" s="7">
        <v>0</v>
      </c>
      <c r="CH27" s="9">
        <v>43312</v>
      </c>
      <c r="CI27" s="20">
        <f>(CH27-K27)/30</f>
        <v>26.4</v>
      </c>
      <c r="CJ27" s="36">
        <v>0</v>
      </c>
      <c r="CK27" s="13">
        <v>43312</v>
      </c>
      <c r="CL27" s="20">
        <f>(CK27-K27)/30</f>
        <v>26.4</v>
      </c>
      <c r="CM27" s="36">
        <v>0</v>
      </c>
      <c r="CN27" s="13">
        <v>43312</v>
      </c>
      <c r="CO27" s="20">
        <f>(CN27-K27)/30</f>
        <v>26.4</v>
      </c>
      <c r="CP27" s="20"/>
      <c r="CQ27" s="20"/>
      <c r="CR27" s="20"/>
      <c r="CS27" s="7">
        <v>0</v>
      </c>
      <c r="CT27" s="9">
        <v>43312</v>
      </c>
      <c r="CU27" s="14">
        <f>(CT27-K27)/30</f>
        <v>26.4</v>
      </c>
      <c r="CV27" s="7">
        <v>0</v>
      </c>
      <c r="CW27" s="9">
        <v>43300</v>
      </c>
      <c r="CX27" s="14">
        <f>(CW27-K27)/30</f>
        <v>26</v>
      </c>
      <c r="CY27" s="7">
        <v>0</v>
      </c>
      <c r="CZ27" s="9">
        <v>43312</v>
      </c>
      <c r="DA27" s="14">
        <f>(CZ27-BK27)/30</f>
        <v>0.4</v>
      </c>
      <c r="DB27" s="11"/>
      <c r="DC27" s="34">
        <v>16.971003861891493</v>
      </c>
      <c r="DD27" s="7">
        <v>1</v>
      </c>
      <c r="DE27" s="7">
        <v>10.966262439837633</v>
      </c>
      <c r="DF27" s="7"/>
      <c r="DG27" s="7"/>
      <c r="DH27" s="15">
        <v>0.59254638547079153</v>
      </c>
      <c r="DI27" s="7">
        <v>0.35848881200395766</v>
      </c>
    </row>
    <row r="28" spans="1:113" ht="20.100000000000001" hidden="1" customHeight="1" x14ac:dyDescent="0.3">
      <c r="A28" s="7">
        <v>28</v>
      </c>
      <c r="B28" s="7" t="s">
        <v>351</v>
      </c>
      <c r="C28" s="7">
        <v>0</v>
      </c>
      <c r="D28" s="7" t="s">
        <v>26</v>
      </c>
      <c r="E28" s="7">
        <v>25365644</v>
      </c>
      <c r="F28" s="9">
        <v>23109</v>
      </c>
      <c r="G28" s="43">
        <v>49.19178082191781</v>
      </c>
      <c r="H28" s="43">
        <v>0</v>
      </c>
      <c r="I28" s="10">
        <v>1</v>
      </c>
      <c r="J28" s="8">
        <v>4</v>
      </c>
      <c r="K28" s="13">
        <v>41040</v>
      </c>
      <c r="L28" s="9">
        <v>41064</v>
      </c>
      <c r="M28" s="13">
        <f>L28-28+1</f>
        <v>41037</v>
      </c>
      <c r="N28" s="13">
        <f>L28+28-1</f>
        <v>41091</v>
      </c>
      <c r="O28" s="13" t="s">
        <v>302</v>
      </c>
      <c r="P28" s="13"/>
      <c r="Q28" s="13"/>
      <c r="R28" s="13"/>
      <c r="S28" s="13"/>
      <c r="T28" s="8">
        <v>3</v>
      </c>
      <c r="U28" s="8">
        <v>1230</v>
      </c>
      <c r="V28" s="8">
        <v>0</v>
      </c>
      <c r="W28" s="8">
        <v>50</v>
      </c>
      <c r="X28" s="8">
        <v>0.5</v>
      </c>
      <c r="Y28" s="8">
        <v>5.2</v>
      </c>
      <c r="Z28" s="8">
        <v>1.5</v>
      </c>
      <c r="AA28" s="8">
        <v>1</v>
      </c>
      <c r="AB28" s="8">
        <v>1</v>
      </c>
      <c r="AC28" s="8">
        <v>20</v>
      </c>
      <c r="AD28" s="8">
        <v>0.5</v>
      </c>
      <c r="AE28" s="7">
        <v>1</v>
      </c>
      <c r="AF28" s="7">
        <v>1</v>
      </c>
      <c r="AG28" s="8">
        <v>10</v>
      </c>
      <c r="AH28" s="7">
        <v>0.5</v>
      </c>
      <c r="AI28" s="7">
        <v>0.5</v>
      </c>
      <c r="AJ28" s="8">
        <v>2</v>
      </c>
      <c r="AK28" s="8">
        <v>1</v>
      </c>
      <c r="AL28" s="18" t="s">
        <v>303</v>
      </c>
      <c r="AM28" s="8">
        <v>1</v>
      </c>
      <c r="AN28" s="8">
        <v>4</v>
      </c>
      <c r="AO28" s="8">
        <v>1</v>
      </c>
      <c r="AP28" s="8">
        <f>AI28+AM28+AD28</f>
        <v>2</v>
      </c>
      <c r="AQ28" s="8">
        <v>2</v>
      </c>
      <c r="AR28" s="8">
        <v>1</v>
      </c>
      <c r="AS28" s="8">
        <f>AN28+AJ28+Z28+AE28+X28</f>
        <v>9</v>
      </c>
      <c r="AT28" s="8">
        <v>4</v>
      </c>
      <c r="AU28" s="8">
        <v>2</v>
      </c>
      <c r="AV28" s="8">
        <f>T28+AM28*2+AB28</f>
        <v>6</v>
      </c>
      <c r="AW28" s="8">
        <v>4</v>
      </c>
      <c r="AX28" s="12">
        <v>2</v>
      </c>
      <c r="AY28" s="7">
        <v>1</v>
      </c>
      <c r="AZ28" s="9">
        <v>41079</v>
      </c>
      <c r="BA28" s="9" t="s">
        <v>283</v>
      </c>
      <c r="BB28" s="8" t="s">
        <v>284</v>
      </c>
      <c r="BC28" s="8">
        <v>1</v>
      </c>
      <c r="BD28" s="8">
        <v>0</v>
      </c>
      <c r="BE28" s="7" t="s">
        <v>210</v>
      </c>
      <c r="BF28" s="7" t="s">
        <v>210</v>
      </c>
      <c r="BG28" s="7" t="s">
        <v>210</v>
      </c>
      <c r="BH28" s="8">
        <v>1</v>
      </c>
      <c r="BI28" s="13">
        <f>BJ28-28+1</f>
        <v>41206</v>
      </c>
      <c r="BJ28" s="9">
        <v>41233</v>
      </c>
      <c r="BK28" s="9">
        <v>41239</v>
      </c>
      <c r="BL28" s="8">
        <v>740</v>
      </c>
      <c r="BM28" s="8">
        <v>40</v>
      </c>
      <c r="BN28" s="8">
        <v>4.7</v>
      </c>
      <c r="BO28" s="8">
        <v>17</v>
      </c>
      <c r="BP28" s="8">
        <v>2</v>
      </c>
      <c r="BQ28" s="7">
        <v>10</v>
      </c>
      <c r="BR28" s="8">
        <v>1</v>
      </c>
      <c r="BS28" s="13">
        <v>42200</v>
      </c>
      <c r="BT28" s="19">
        <f>(BS28-BK28)/30</f>
        <v>32.033333333333331</v>
      </c>
      <c r="BU28" s="36">
        <v>2</v>
      </c>
      <c r="BV28" s="13">
        <v>42200</v>
      </c>
      <c r="BW28" s="19">
        <f>(BV28-BK28)/30</f>
        <v>32.033333333333331</v>
      </c>
      <c r="BX28" s="36">
        <v>1</v>
      </c>
      <c r="BY28" s="13">
        <v>42200</v>
      </c>
      <c r="BZ28" s="19">
        <f>(BY28-BK28)/30</f>
        <v>32.033333333333331</v>
      </c>
      <c r="CA28" s="8">
        <v>1</v>
      </c>
      <c r="CB28" s="13">
        <v>43322</v>
      </c>
      <c r="CC28" s="19">
        <f>(CB28-K28)/30</f>
        <v>76.066666666666663</v>
      </c>
      <c r="CD28" s="8">
        <v>1</v>
      </c>
      <c r="CE28" s="13">
        <v>43322</v>
      </c>
      <c r="CF28" s="19">
        <f>(CE28-K28)/30</f>
        <v>76.066666666666663</v>
      </c>
      <c r="CG28" s="8">
        <v>1</v>
      </c>
      <c r="CH28" s="13">
        <v>42211</v>
      </c>
      <c r="CI28" s="20">
        <f>(CH28-K28)/30</f>
        <v>39.033333333333331</v>
      </c>
      <c r="CJ28" s="36">
        <v>1</v>
      </c>
      <c r="CK28" s="13">
        <v>41226</v>
      </c>
      <c r="CL28" s="20">
        <f>(CK28-K28)/30</f>
        <v>6.2</v>
      </c>
      <c r="CM28" s="36">
        <v>0</v>
      </c>
      <c r="CN28" s="9">
        <v>41239</v>
      </c>
      <c r="CO28" s="20">
        <f>(CN28-K28)/30</f>
        <v>6.6333333333333337</v>
      </c>
      <c r="CP28" s="20"/>
      <c r="CQ28" s="20"/>
      <c r="CR28" s="20"/>
      <c r="CS28" s="7">
        <v>1</v>
      </c>
      <c r="CT28" s="9">
        <v>42226</v>
      </c>
      <c r="CU28" s="14">
        <f>(CT28-K28)/30</f>
        <v>39.533333333333331</v>
      </c>
      <c r="CV28" s="7">
        <v>0</v>
      </c>
      <c r="CW28" s="9">
        <v>41239</v>
      </c>
      <c r="CX28" s="14">
        <f>(CW28-K28)/30</f>
        <v>6.6333333333333337</v>
      </c>
      <c r="CY28" s="7">
        <v>1</v>
      </c>
      <c r="CZ28" s="9">
        <v>42226</v>
      </c>
      <c r="DA28" s="14">
        <f>(CZ28-BK28)/30</f>
        <v>32.9</v>
      </c>
      <c r="DB28" s="11"/>
      <c r="DC28" s="34">
        <v>10.056106996174647</v>
      </c>
      <c r="DD28" s="7">
        <v>0</v>
      </c>
      <c r="DE28" s="7">
        <v>28.740235932285934</v>
      </c>
      <c r="DF28" s="7">
        <v>1.2058078276907616</v>
      </c>
      <c r="DG28" s="7">
        <v>2.4032720990537046</v>
      </c>
      <c r="DH28" s="15">
        <v>8.2249106132485252</v>
      </c>
      <c r="DI28" s="7">
        <v>1.1134216182286905</v>
      </c>
    </row>
    <row r="29" spans="1:113" ht="20.100000000000001" hidden="1" customHeight="1" x14ac:dyDescent="0.3">
      <c r="A29" s="7">
        <v>29</v>
      </c>
      <c r="B29" s="7" t="s">
        <v>351</v>
      </c>
      <c r="C29" s="7">
        <v>0</v>
      </c>
      <c r="D29" s="7" t="s">
        <v>27</v>
      </c>
      <c r="E29" s="7">
        <v>29027213</v>
      </c>
      <c r="F29" s="9">
        <v>19140</v>
      </c>
      <c r="G29" s="43">
        <v>63.254794520547946</v>
      </c>
      <c r="H29" s="43">
        <v>1</v>
      </c>
      <c r="I29" s="10">
        <v>0</v>
      </c>
      <c r="J29" s="8">
        <v>4</v>
      </c>
      <c r="K29" s="13">
        <v>41494</v>
      </c>
      <c r="L29" s="9">
        <v>42228</v>
      </c>
      <c r="M29" s="13">
        <f>L29-28+1</f>
        <v>42201</v>
      </c>
      <c r="N29" s="13">
        <f>L29+28-1</f>
        <v>42255</v>
      </c>
      <c r="O29" s="13" t="s">
        <v>301</v>
      </c>
      <c r="P29" s="13"/>
      <c r="Q29" s="13"/>
      <c r="R29" s="13"/>
      <c r="S29" s="13"/>
      <c r="T29" s="8">
        <v>1</v>
      </c>
      <c r="U29" s="8">
        <v>1580</v>
      </c>
      <c r="V29" s="8">
        <v>0</v>
      </c>
      <c r="W29" s="8">
        <v>400</v>
      </c>
      <c r="X29" s="8">
        <v>0.5</v>
      </c>
      <c r="Y29" s="8">
        <v>8.3000000000000007</v>
      </c>
      <c r="Z29" s="8">
        <v>1</v>
      </c>
      <c r="AA29" s="8">
        <v>0</v>
      </c>
      <c r="AB29" s="8">
        <v>1</v>
      </c>
      <c r="AC29" s="8">
        <v>55</v>
      </c>
      <c r="AD29" s="8">
        <v>0.5</v>
      </c>
      <c r="AE29" s="8">
        <v>0.5</v>
      </c>
      <c r="AF29" s="8">
        <v>1</v>
      </c>
      <c r="AG29" s="8">
        <v>3</v>
      </c>
      <c r="AH29" s="8">
        <v>0</v>
      </c>
      <c r="AI29" s="8">
        <v>0</v>
      </c>
      <c r="AJ29" s="8">
        <v>1</v>
      </c>
      <c r="AK29" s="8">
        <v>0</v>
      </c>
      <c r="AL29" s="18" t="s">
        <v>78</v>
      </c>
      <c r="AM29" s="8">
        <v>0</v>
      </c>
      <c r="AN29" s="8">
        <v>0</v>
      </c>
      <c r="AO29" s="8">
        <v>0</v>
      </c>
      <c r="AP29" s="8">
        <f>AI29+AM29+AD29</f>
        <v>0.5</v>
      </c>
      <c r="AQ29" s="8">
        <v>1</v>
      </c>
      <c r="AR29" s="8">
        <v>0</v>
      </c>
      <c r="AS29" s="8">
        <f>AN29+AJ29+Z29+AE29+X29</f>
        <v>3</v>
      </c>
      <c r="AT29" s="8">
        <v>1</v>
      </c>
      <c r="AU29" s="8">
        <v>0</v>
      </c>
      <c r="AV29" s="8">
        <f>T29+AM29*2+AB29</f>
        <v>2</v>
      </c>
      <c r="AW29" s="8">
        <v>2</v>
      </c>
      <c r="AX29" s="12">
        <v>1</v>
      </c>
      <c r="AY29" s="7">
        <v>1</v>
      </c>
      <c r="AZ29" s="9">
        <v>42311</v>
      </c>
      <c r="BA29" s="9" t="s">
        <v>285</v>
      </c>
      <c r="BB29" s="8" t="s">
        <v>204</v>
      </c>
      <c r="BC29" s="8">
        <v>1</v>
      </c>
      <c r="BD29" s="8">
        <v>0</v>
      </c>
      <c r="BE29" s="7" t="s">
        <v>210</v>
      </c>
      <c r="BF29" s="7" t="s">
        <v>210</v>
      </c>
      <c r="BG29" s="7" t="s">
        <v>210</v>
      </c>
      <c r="BH29" s="7">
        <v>0</v>
      </c>
      <c r="BI29" s="7"/>
      <c r="BJ29" s="7"/>
      <c r="BK29" s="8"/>
      <c r="BL29" s="8"/>
      <c r="BM29" s="8"/>
      <c r="BN29" s="8"/>
      <c r="BO29" s="8"/>
      <c r="BP29" s="8"/>
      <c r="BQ29" s="7"/>
      <c r="BR29" s="8"/>
      <c r="BS29" s="8"/>
      <c r="BT29" s="8"/>
      <c r="BU29" s="36"/>
      <c r="BV29" s="8"/>
      <c r="BW29" s="8"/>
      <c r="BX29" s="36"/>
      <c r="BY29" s="8"/>
      <c r="BZ29" s="8"/>
      <c r="CA29" s="8">
        <v>0</v>
      </c>
      <c r="CB29" s="9">
        <v>43312</v>
      </c>
      <c r="CC29" s="19">
        <f>(CB29-K29)/30</f>
        <v>60.6</v>
      </c>
      <c r="CD29" s="8">
        <v>0</v>
      </c>
      <c r="CE29" s="13">
        <v>43312</v>
      </c>
      <c r="CF29" s="19">
        <f>(CE29-K29)/30</f>
        <v>60.6</v>
      </c>
      <c r="CG29" s="8">
        <v>0</v>
      </c>
      <c r="CH29" s="13">
        <v>43312</v>
      </c>
      <c r="CI29" s="20">
        <f>(CH29-K29)/30</f>
        <v>60.6</v>
      </c>
      <c r="CJ29" s="36">
        <v>0</v>
      </c>
      <c r="CK29" s="13">
        <v>43312</v>
      </c>
      <c r="CL29" s="20">
        <f>(CK29-K29)/30</f>
        <v>60.6</v>
      </c>
      <c r="CM29" s="36">
        <v>0</v>
      </c>
      <c r="CN29" s="13">
        <v>43312</v>
      </c>
      <c r="CO29" s="20">
        <f>(CN29-K29)/30</f>
        <v>60.6</v>
      </c>
      <c r="CP29" s="20"/>
      <c r="CQ29" s="20"/>
      <c r="CR29" s="20"/>
      <c r="CS29" s="7">
        <v>0</v>
      </c>
      <c r="CT29" s="9">
        <v>43312</v>
      </c>
      <c r="CU29" s="14">
        <f>(CT29-K29)/30</f>
        <v>60.6</v>
      </c>
      <c r="CV29" s="7">
        <v>0</v>
      </c>
      <c r="CW29" s="9">
        <v>43312</v>
      </c>
      <c r="CX29" s="14">
        <f>(CW29-K29)/30</f>
        <v>60.6</v>
      </c>
      <c r="CY29" s="7">
        <v>0</v>
      </c>
      <c r="CZ29" s="9"/>
      <c r="DA29" s="14"/>
      <c r="DB29" s="11"/>
      <c r="DC29" s="34">
        <v>4.0699187684107434</v>
      </c>
      <c r="DD29" s="7">
        <v>0</v>
      </c>
      <c r="DE29" s="7">
        <v>21.112126572366336</v>
      </c>
      <c r="DF29" s="7">
        <v>2.9281713918912553</v>
      </c>
      <c r="DG29" s="7">
        <v>3.8237812703749676</v>
      </c>
      <c r="DH29" s="15">
        <v>1.6245047927124656</v>
      </c>
      <c r="DI29" s="7">
        <v>0.58641747461594096</v>
      </c>
    </row>
    <row r="30" spans="1:113" ht="20.100000000000001" hidden="1" customHeight="1" x14ac:dyDescent="0.3">
      <c r="A30" s="7">
        <v>30</v>
      </c>
      <c r="B30" s="7" t="s">
        <v>351</v>
      </c>
      <c r="C30" s="7">
        <v>0</v>
      </c>
      <c r="D30" s="7" t="s">
        <v>28</v>
      </c>
      <c r="E30" s="7">
        <v>27192491</v>
      </c>
      <c r="F30" s="9">
        <v>31093</v>
      </c>
      <c r="G30" s="43">
        <v>30.539726027397261</v>
      </c>
      <c r="H30" s="43">
        <v>0</v>
      </c>
      <c r="I30" s="10">
        <v>0</v>
      </c>
      <c r="J30" s="8">
        <v>4</v>
      </c>
      <c r="K30" s="13">
        <v>41628</v>
      </c>
      <c r="L30" s="9">
        <v>42240</v>
      </c>
      <c r="M30" s="13">
        <f>L30-28+1</f>
        <v>42213</v>
      </c>
      <c r="N30" s="13">
        <f>L30+28-1</f>
        <v>42267</v>
      </c>
      <c r="O30" s="13" t="s">
        <v>117</v>
      </c>
      <c r="P30" s="13"/>
      <c r="Q30" s="13"/>
      <c r="R30" s="13"/>
      <c r="S30" s="13"/>
      <c r="T30" s="8">
        <v>2</v>
      </c>
      <c r="U30" s="8">
        <v>800</v>
      </c>
      <c r="V30" s="8">
        <v>2</v>
      </c>
      <c r="W30" s="8">
        <v>60</v>
      </c>
      <c r="X30" s="8">
        <v>0.5</v>
      </c>
      <c r="Y30" s="8">
        <v>4.8</v>
      </c>
      <c r="Z30" s="8">
        <v>1.5</v>
      </c>
      <c r="AA30" s="8">
        <v>1</v>
      </c>
      <c r="AB30" s="8">
        <v>1</v>
      </c>
      <c r="AC30" s="8">
        <v>62</v>
      </c>
      <c r="AD30" s="8">
        <v>0.5</v>
      </c>
      <c r="AE30" s="8">
        <v>0.5</v>
      </c>
      <c r="AF30" s="8">
        <v>1</v>
      </c>
      <c r="AG30" s="8">
        <v>9</v>
      </c>
      <c r="AH30" s="7">
        <v>0.5</v>
      </c>
      <c r="AI30" s="7">
        <v>0.5</v>
      </c>
      <c r="AJ30" s="7">
        <v>2</v>
      </c>
      <c r="AK30" s="8">
        <v>1</v>
      </c>
      <c r="AL30" s="18" t="s">
        <v>79</v>
      </c>
      <c r="AM30" s="8">
        <v>0.5</v>
      </c>
      <c r="AN30" s="8">
        <v>2</v>
      </c>
      <c r="AO30" s="7">
        <v>0</v>
      </c>
      <c r="AP30" s="8">
        <f>AI30+AM30+AD30</f>
        <v>1.5</v>
      </c>
      <c r="AQ30" s="8">
        <v>2</v>
      </c>
      <c r="AR30" s="8">
        <v>1</v>
      </c>
      <c r="AS30" s="8">
        <f>AN30+AJ30+Z30+AE30+X30</f>
        <v>6.5</v>
      </c>
      <c r="AT30" s="8">
        <v>4</v>
      </c>
      <c r="AU30" s="8">
        <v>2</v>
      </c>
      <c r="AV30" s="8">
        <f>T30+AM30*2+AB30</f>
        <v>4</v>
      </c>
      <c r="AW30" s="8">
        <v>3</v>
      </c>
      <c r="AX30" s="12">
        <v>2</v>
      </c>
      <c r="AY30" s="7">
        <v>0</v>
      </c>
      <c r="AZ30" s="8" t="s">
        <v>279</v>
      </c>
      <c r="BA30" s="8" t="s">
        <v>279</v>
      </c>
      <c r="BB30" s="8" t="s">
        <v>279</v>
      </c>
      <c r="BC30" s="8"/>
      <c r="BD30" s="8">
        <v>0</v>
      </c>
      <c r="BE30" s="7" t="s">
        <v>210</v>
      </c>
      <c r="BF30" s="7" t="s">
        <v>210</v>
      </c>
      <c r="BG30" s="7" t="s">
        <v>210</v>
      </c>
      <c r="BH30" s="8">
        <v>1</v>
      </c>
      <c r="BI30" s="13">
        <f>BJ30-28+1</f>
        <v>42378</v>
      </c>
      <c r="BJ30" s="13">
        <v>42405</v>
      </c>
      <c r="BK30" s="9">
        <v>42412</v>
      </c>
      <c r="BL30" s="8">
        <v>110</v>
      </c>
      <c r="BM30" s="8">
        <v>0</v>
      </c>
      <c r="BN30" s="8">
        <v>7.4</v>
      </c>
      <c r="BO30" s="8">
        <v>5</v>
      </c>
      <c r="BP30" s="8">
        <v>56</v>
      </c>
      <c r="BQ30" s="7">
        <v>18</v>
      </c>
      <c r="BR30" s="8">
        <v>2</v>
      </c>
      <c r="BS30" s="13">
        <v>42472</v>
      </c>
      <c r="BT30" s="19">
        <f>(BS30-BK30)/30</f>
        <v>2</v>
      </c>
      <c r="BU30" s="36">
        <v>1</v>
      </c>
      <c r="BV30" s="13">
        <v>42472</v>
      </c>
      <c r="BW30" s="19">
        <f>(BV30-BK30)/30</f>
        <v>2</v>
      </c>
      <c r="BX30" s="36">
        <v>1</v>
      </c>
      <c r="BY30" s="13">
        <v>42472</v>
      </c>
      <c r="BZ30" s="19">
        <f>(BY30-BK30)/30</f>
        <v>2</v>
      </c>
      <c r="CA30" s="8">
        <v>1</v>
      </c>
      <c r="CB30" s="13">
        <v>42397</v>
      </c>
      <c r="CC30" s="19">
        <f>(CB30-K30)/30</f>
        <v>25.633333333333333</v>
      </c>
      <c r="CD30" s="8">
        <v>2</v>
      </c>
      <c r="CE30" s="9">
        <v>42412</v>
      </c>
      <c r="CF30" s="19">
        <f>(CE30-K30)/30</f>
        <v>26.133333333333333</v>
      </c>
      <c r="CG30" s="8">
        <v>1</v>
      </c>
      <c r="CH30" s="13">
        <v>42394</v>
      </c>
      <c r="CI30" s="20">
        <f>(CH30-K30)/30</f>
        <v>25.533333333333335</v>
      </c>
      <c r="CJ30" s="36">
        <v>1</v>
      </c>
      <c r="CK30" s="13">
        <v>42319</v>
      </c>
      <c r="CL30" s="20">
        <f>(CK30-K30)/30</f>
        <v>23.033333333333335</v>
      </c>
      <c r="CM30" s="36">
        <v>0</v>
      </c>
      <c r="CN30" s="9">
        <v>42412</v>
      </c>
      <c r="CO30" s="20">
        <f>(CN30-K30)/30</f>
        <v>26.133333333333333</v>
      </c>
      <c r="CP30" s="20"/>
      <c r="CQ30" s="20"/>
      <c r="CR30" s="20"/>
      <c r="CS30" s="7">
        <v>1</v>
      </c>
      <c r="CT30" s="9">
        <v>42472</v>
      </c>
      <c r="CU30" s="14">
        <f>(CT30-K30)/30</f>
        <v>28.133333333333333</v>
      </c>
      <c r="CV30" s="7">
        <v>0</v>
      </c>
      <c r="CW30" s="9">
        <v>42412</v>
      </c>
      <c r="CX30" s="14">
        <f>(CW30-K30)/30</f>
        <v>26.133333333333333</v>
      </c>
      <c r="CY30" s="7">
        <v>1</v>
      </c>
      <c r="CZ30" s="9">
        <v>42472</v>
      </c>
      <c r="DA30" s="14">
        <f>(CZ30-BK30)/30</f>
        <v>2</v>
      </c>
      <c r="DB30" s="11"/>
      <c r="DC30" s="34">
        <v>3.9723699817481539</v>
      </c>
      <c r="DD30" s="7">
        <v>0</v>
      </c>
      <c r="DE30" s="7">
        <v>8.7847425102964056</v>
      </c>
      <c r="DF30" s="7">
        <v>2.3294671729369134</v>
      </c>
      <c r="DG30" s="7">
        <v>6.1262319883775325</v>
      </c>
      <c r="DH30" s="15">
        <v>5.4641610270175791</v>
      </c>
      <c r="DI30" s="7">
        <v>0.71697762400791532</v>
      </c>
    </row>
    <row r="31" spans="1:113" ht="20.100000000000001" hidden="1" customHeight="1" x14ac:dyDescent="0.3">
      <c r="A31" s="7">
        <v>31</v>
      </c>
      <c r="B31" s="7" t="s">
        <v>351</v>
      </c>
      <c r="C31" s="7">
        <v>0</v>
      </c>
      <c r="D31" s="7" t="s">
        <v>29</v>
      </c>
      <c r="E31" s="7">
        <v>21612741</v>
      </c>
      <c r="F31" s="9">
        <v>16308</v>
      </c>
      <c r="G31" s="43">
        <v>71.813698630136983</v>
      </c>
      <c r="H31" s="43">
        <v>1</v>
      </c>
      <c r="I31" s="10">
        <v>0</v>
      </c>
      <c r="J31" s="8">
        <v>3</v>
      </c>
      <c r="K31" s="13">
        <v>42361</v>
      </c>
      <c r="L31" s="9">
        <v>42520</v>
      </c>
      <c r="M31" s="13">
        <f>L31-28+1</f>
        <v>42493</v>
      </c>
      <c r="N31" s="13">
        <f>L31+28-1</f>
        <v>42547</v>
      </c>
      <c r="O31" s="13" t="s">
        <v>301</v>
      </c>
      <c r="P31" s="13"/>
      <c r="Q31" s="13"/>
      <c r="R31" s="13"/>
      <c r="S31" s="13"/>
      <c r="T31" s="8">
        <v>1</v>
      </c>
      <c r="U31" s="8">
        <v>1880</v>
      </c>
      <c r="V31" s="8">
        <v>0</v>
      </c>
      <c r="W31" s="8">
        <v>380</v>
      </c>
      <c r="X31" s="8">
        <v>0.5</v>
      </c>
      <c r="Y31" s="8">
        <v>11.5</v>
      </c>
      <c r="Z31" s="8">
        <v>0</v>
      </c>
      <c r="AA31" s="8">
        <v>0</v>
      </c>
      <c r="AB31" s="8">
        <v>0</v>
      </c>
      <c r="AC31" s="8">
        <v>146</v>
      </c>
      <c r="AD31" s="8">
        <v>0</v>
      </c>
      <c r="AE31" s="8">
        <v>0</v>
      </c>
      <c r="AF31" s="8">
        <v>0</v>
      </c>
      <c r="AG31" s="8">
        <v>2</v>
      </c>
      <c r="AH31" s="8">
        <v>0</v>
      </c>
      <c r="AI31" s="8">
        <v>0</v>
      </c>
      <c r="AJ31" s="8">
        <v>0</v>
      </c>
      <c r="AK31" s="8">
        <v>0</v>
      </c>
      <c r="AL31" s="18" t="s">
        <v>69</v>
      </c>
      <c r="AM31" s="8">
        <v>0</v>
      </c>
      <c r="AN31" s="8">
        <v>1</v>
      </c>
      <c r="AO31" s="8">
        <v>0</v>
      </c>
      <c r="AP31" s="8">
        <f>AI31+AM31+AD31</f>
        <v>0</v>
      </c>
      <c r="AQ31" s="8">
        <v>0</v>
      </c>
      <c r="AR31" s="8">
        <v>0</v>
      </c>
      <c r="AS31" s="8">
        <f>AN31+AJ31+Z31+AE31+X31</f>
        <v>1.5</v>
      </c>
      <c r="AT31" s="8">
        <v>0</v>
      </c>
      <c r="AU31" s="8">
        <v>0</v>
      </c>
      <c r="AV31" s="8">
        <f>T31+AM31*2+AB31</f>
        <v>1</v>
      </c>
      <c r="AW31" s="8">
        <v>1</v>
      </c>
      <c r="AX31" s="12">
        <v>0</v>
      </c>
      <c r="AY31" s="7">
        <v>0</v>
      </c>
      <c r="AZ31" s="8" t="s">
        <v>279</v>
      </c>
      <c r="BA31" s="8" t="s">
        <v>279</v>
      </c>
      <c r="BB31" s="8" t="s">
        <v>279</v>
      </c>
      <c r="BC31" s="8"/>
      <c r="BD31" s="8">
        <v>0</v>
      </c>
      <c r="BE31" s="7" t="s">
        <v>210</v>
      </c>
      <c r="BF31" s="7" t="s">
        <v>210</v>
      </c>
      <c r="BG31" s="7" t="s">
        <v>210</v>
      </c>
      <c r="BH31" s="7">
        <v>0</v>
      </c>
      <c r="BI31" s="7"/>
      <c r="BJ31" s="7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36"/>
      <c r="BV31" s="8"/>
      <c r="BW31" s="8"/>
      <c r="BX31" s="36"/>
      <c r="BY31" s="8"/>
      <c r="BZ31" s="8"/>
      <c r="CA31" s="8">
        <v>0</v>
      </c>
      <c r="CB31" s="9">
        <v>43312</v>
      </c>
      <c r="CC31" s="19">
        <f>(CB31-K31)/30</f>
        <v>31.7</v>
      </c>
      <c r="CD31" s="8">
        <v>0</v>
      </c>
      <c r="CE31" s="13">
        <v>43312</v>
      </c>
      <c r="CF31" s="19">
        <f>(CE31-K31)/30</f>
        <v>31.7</v>
      </c>
      <c r="CG31" s="8">
        <v>0</v>
      </c>
      <c r="CH31" s="9">
        <v>43312</v>
      </c>
      <c r="CI31" s="20">
        <f>(CH31-K31)/30</f>
        <v>31.7</v>
      </c>
      <c r="CJ31" s="36">
        <v>1</v>
      </c>
      <c r="CK31" s="13">
        <v>43185</v>
      </c>
      <c r="CL31" s="20">
        <f>(CK31-K31)/30</f>
        <v>27.466666666666665</v>
      </c>
      <c r="CM31" s="36">
        <v>1</v>
      </c>
      <c r="CN31" s="13">
        <v>43185</v>
      </c>
      <c r="CO31" s="20">
        <f>(CN31-K31)/30</f>
        <v>27.466666666666665</v>
      </c>
      <c r="CP31" s="20"/>
      <c r="CQ31" s="20"/>
      <c r="CR31" s="20"/>
      <c r="CS31" s="7">
        <v>0</v>
      </c>
      <c r="CT31" s="9">
        <v>43312</v>
      </c>
      <c r="CU31" s="14">
        <f>(CT31-K31)/30</f>
        <v>31.7</v>
      </c>
      <c r="CV31" s="7">
        <v>0</v>
      </c>
      <c r="CW31" s="9">
        <v>43312</v>
      </c>
      <c r="CX31" s="14">
        <f>(CW31-K31)/30</f>
        <v>31.7</v>
      </c>
      <c r="CY31" s="7">
        <v>0</v>
      </c>
      <c r="CZ31" s="9"/>
      <c r="DA31" s="14"/>
      <c r="DB31" s="11"/>
      <c r="DC31" s="34">
        <v>21.258973025544154</v>
      </c>
      <c r="DD31" s="7">
        <v>1</v>
      </c>
      <c r="DE31" s="7">
        <v>7.2100037008866469</v>
      </c>
      <c r="DF31" s="7">
        <v>7.8082540862097813</v>
      </c>
      <c r="DG31" s="7">
        <v>5.9380942825161869</v>
      </c>
      <c r="DH31" s="15">
        <v>0.6759554165140621</v>
      </c>
      <c r="DI31" s="7">
        <v>0.57236208029934255</v>
      </c>
    </row>
    <row r="32" spans="1:113" ht="20.100000000000001" hidden="1" customHeight="1" x14ac:dyDescent="0.3">
      <c r="A32" s="7">
        <v>32</v>
      </c>
      <c r="B32" s="7" t="s">
        <v>351</v>
      </c>
      <c r="C32" s="7">
        <v>0</v>
      </c>
      <c r="D32" s="7" t="s">
        <v>30</v>
      </c>
      <c r="E32" s="7">
        <v>28337394</v>
      </c>
      <c r="F32" s="9">
        <v>27555</v>
      </c>
      <c r="G32" s="43">
        <v>40.443835616438356</v>
      </c>
      <c r="H32" s="43">
        <v>0</v>
      </c>
      <c r="I32" s="10">
        <v>0</v>
      </c>
      <c r="J32" s="7">
        <v>3</v>
      </c>
      <c r="K32" s="9">
        <v>41957</v>
      </c>
      <c r="L32" s="9">
        <v>42317</v>
      </c>
      <c r="M32" s="13">
        <f>L32-28+1</f>
        <v>42290</v>
      </c>
      <c r="N32" s="13">
        <f>L32+28-1</f>
        <v>42344</v>
      </c>
      <c r="O32" s="13" t="s">
        <v>301</v>
      </c>
      <c r="P32" s="13"/>
      <c r="Q32" s="13"/>
      <c r="R32" s="13"/>
      <c r="S32" s="13"/>
      <c r="T32" s="8">
        <v>1</v>
      </c>
      <c r="U32" s="8">
        <v>3030</v>
      </c>
      <c r="V32" s="8">
        <v>0</v>
      </c>
      <c r="W32" s="8">
        <v>760</v>
      </c>
      <c r="X32" s="8">
        <v>0.5</v>
      </c>
      <c r="Y32" s="8">
        <v>11.4</v>
      </c>
      <c r="Z32" s="8">
        <v>0</v>
      </c>
      <c r="AA32" s="7">
        <v>0</v>
      </c>
      <c r="AB32" s="8">
        <v>0</v>
      </c>
      <c r="AC32" s="8">
        <v>49</v>
      </c>
      <c r="AD32" s="8">
        <v>0.5</v>
      </c>
      <c r="AE32" s="8">
        <v>1</v>
      </c>
      <c r="AF32" s="8">
        <v>1</v>
      </c>
      <c r="AG32" s="8">
        <v>1</v>
      </c>
      <c r="AH32" s="8">
        <v>0</v>
      </c>
      <c r="AI32" s="8">
        <v>0</v>
      </c>
      <c r="AJ32" s="8">
        <v>0</v>
      </c>
      <c r="AK32" s="8">
        <v>0</v>
      </c>
      <c r="AL32" s="18" t="s">
        <v>69</v>
      </c>
      <c r="AM32" s="8">
        <v>0</v>
      </c>
      <c r="AN32" s="8">
        <v>1</v>
      </c>
      <c r="AO32" s="8">
        <v>0</v>
      </c>
      <c r="AP32" s="8">
        <f>AI32+AM32+AD32</f>
        <v>0.5</v>
      </c>
      <c r="AQ32" s="8">
        <v>1</v>
      </c>
      <c r="AR32" s="8">
        <v>0</v>
      </c>
      <c r="AS32" s="8">
        <f>AN32+AJ32+Z32+AE32+X32</f>
        <v>2.5</v>
      </c>
      <c r="AT32" s="8">
        <v>1</v>
      </c>
      <c r="AU32" s="8">
        <v>0</v>
      </c>
      <c r="AV32" s="8">
        <f>T32+AM32*2+AB32</f>
        <v>1</v>
      </c>
      <c r="AW32" s="8">
        <v>1</v>
      </c>
      <c r="AX32" s="12">
        <v>0</v>
      </c>
      <c r="AY32" s="7">
        <v>0</v>
      </c>
      <c r="AZ32" s="8" t="s">
        <v>279</v>
      </c>
      <c r="BA32" s="8" t="s">
        <v>279</v>
      </c>
      <c r="BB32" s="8" t="s">
        <v>279</v>
      </c>
      <c r="BC32" s="8"/>
      <c r="BD32" s="8">
        <v>0</v>
      </c>
      <c r="BE32" s="7" t="s">
        <v>210</v>
      </c>
      <c r="BF32" s="7" t="s">
        <v>210</v>
      </c>
      <c r="BG32" s="7" t="s">
        <v>210</v>
      </c>
      <c r="BH32" s="7">
        <v>0</v>
      </c>
      <c r="BI32" s="7"/>
      <c r="BJ32" s="7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36"/>
      <c r="BV32" s="8"/>
      <c r="BW32" s="8"/>
      <c r="BX32" s="36"/>
      <c r="BY32" s="8"/>
      <c r="BZ32" s="8"/>
      <c r="CA32" s="8">
        <v>0</v>
      </c>
      <c r="CB32" s="9">
        <v>43312</v>
      </c>
      <c r="CC32" s="19">
        <f>(CB32-K32)/30</f>
        <v>45.166666666666664</v>
      </c>
      <c r="CD32" s="8">
        <v>0</v>
      </c>
      <c r="CE32" s="13">
        <v>43312</v>
      </c>
      <c r="CF32" s="19">
        <f>(CE32-K32)/30</f>
        <v>45.166666666666664</v>
      </c>
      <c r="CG32" s="8">
        <v>0</v>
      </c>
      <c r="CH32" s="13">
        <v>43312</v>
      </c>
      <c r="CI32" s="20">
        <f>(CH32-K32)/30</f>
        <v>45.166666666666664</v>
      </c>
      <c r="CJ32" s="36">
        <v>0</v>
      </c>
      <c r="CK32" s="13">
        <v>43312</v>
      </c>
      <c r="CL32" s="20">
        <f>(CK32-K32)/30</f>
        <v>45.166666666666664</v>
      </c>
      <c r="CM32" s="36">
        <v>0</v>
      </c>
      <c r="CN32" s="13">
        <v>43312</v>
      </c>
      <c r="CO32" s="20">
        <f>(CN32-K32)/30</f>
        <v>45.166666666666664</v>
      </c>
      <c r="CP32" s="20"/>
      <c r="CQ32" s="20"/>
      <c r="CR32" s="20"/>
      <c r="CS32" s="7">
        <v>0</v>
      </c>
      <c r="CT32" s="9">
        <v>43312</v>
      </c>
      <c r="CU32" s="14">
        <f>(CT32-K32)/30</f>
        <v>45.166666666666664</v>
      </c>
      <c r="CV32" s="7">
        <v>0</v>
      </c>
      <c r="CW32" s="9">
        <v>43312</v>
      </c>
      <c r="CX32" s="14">
        <f>(CW32-K32)/30</f>
        <v>45.166666666666664</v>
      </c>
      <c r="CY32" s="7">
        <v>0</v>
      </c>
      <c r="CZ32" s="9"/>
      <c r="DA32" s="14"/>
      <c r="DB32" s="11"/>
      <c r="DC32" s="34">
        <v>23.588307476657615</v>
      </c>
      <c r="DD32" s="7">
        <v>1</v>
      </c>
      <c r="DE32" s="7">
        <v>6.4980191708498802</v>
      </c>
      <c r="DF32" s="7">
        <v>4.3169129460176956</v>
      </c>
      <c r="DG32" s="7">
        <v>3.3519485386717913</v>
      </c>
      <c r="DH32" s="15">
        <v>0.48464490846753172</v>
      </c>
      <c r="DI32" s="7">
        <v>0.55286532666013433</v>
      </c>
    </row>
    <row r="33" spans="1:113" ht="20.100000000000001" hidden="1" customHeight="1" x14ac:dyDescent="0.3">
      <c r="A33" s="7">
        <v>33</v>
      </c>
      <c r="B33" s="7" t="s">
        <v>351</v>
      </c>
      <c r="C33" s="7">
        <v>0</v>
      </c>
      <c r="D33" s="7" t="s">
        <v>31</v>
      </c>
      <c r="E33" s="7">
        <v>28890924</v>
      </c>
      <c r="F33" s="9">
        <v>18929</v>
      </c>
      <c r="G33" s="43">
        <v>63.676712328767124</v>
      </c>
      <c r="H33" s="43">
        <v>1</v>
      </c>
      <c r="I33" s="10">
        <v>0</v>
      </c>
      <c r="J33" s="8">
        <v>4</v>
      </c>
      <c r="K33" s="13">
        <v>42158</v>
      </c>
      <c r="L33" s="9">
        <v>42171</v>
      </c>
      <c r="M33" s="13">
        <f>L33-28+1</f>
        <v>42144</v>
      </c>
      <c r="N33" s="13">
        <f>L33+28-1</f>
        <v>42198</v>
      </c>
      <c r="O33" s="13" t="s">
        <v>302</v>
      </c>
      <c r="P33" s="13"/>
      <c r="Q33" s="13"/>
      <c r="R33" s="13"/>
      <c r="S33" s="13"/>
      <c r="T33" s="8">
        <v>3</v>
      </c>
      <c r="U33" s="8">
        <v>2090</v>
      </c>
      <c r="V33" s="8">
        <v>5</v>
      </c>
      <c r="W33" s="8">
        <v>870</v>
      </c>
      <c r="X33" s="8">
        <v>0</v>
      </c>
      <c r="Y33" s="8">
        <v>6.4</v>
      </c>
      <c r="Z33" s="8">
        <v>1.5</v>
      </c>
      <c r="AA33" s="8">
        <v>1</v>
      </c>
      <c r="AB33" s="8">
        <v>1</v>
      </c>
      <c r="AC33" s="8">
        <v>9</v>
      </c>
      <c r="AD33" s="8">
        <v>0.5</v>
      </c>
      <c r="AE33" s="7">
        <v>1</v>
      </c>
      <c r="AF33" s="7">
        <v>1</v>
      </c>
      <c r="AG33" s="8">
        <v>10</v>
      </c>
      <c r="AH33" s="7">
        <v>0.5</v>
      </c>
      <c r="AI33" s="7">
        <v>0.5</v>
      </c>
      <c r="AJ33" s="7">
        <v>2</v>
      </c>
      <c r="AK33" s="7">
        <v>1</v>
      </c>
      <c r="AL33" s="18" t="s">
        <v>69</v>
      </c>
      <c r="AM33" s="8">
        <v>0</v>
      </c>
      <c r="AN33" s="8">
        <v>1</v>
      </c>
      <c r="AO33" s="8">
        <v>0</v>
      </c>
      <c r="AP33" s="8">
        <f>AI33+AM33+AD33</f>
        <v>1</v>
      </c>
      <c r="AQ33" s="8">
        <v>1</v>
      </c>
      <c r="AR33" s="8">
        <v>0</v>
      </c>
      <c r="AS33" s="8">
        <f>AN33+AJ33+Z33+AE33+X33</f>
        <v>5.5</v>
      </c>
      <c r="AT33" s="8">
        <v>3</v>
      </c>
      <c r="AU33" s="8">
        <v>2</v>
      </c>
      <c r="AV33" s="8">
        <f>T33+AM33*2+AB33</f>
        <v>4</v>
      </c>
      <c r="AW33" s="8">
        <v>3</v>
      </c>
      <c r="AX33" s="12">
        <v>2</v>
      </c>
      <c r="AY33" s="7">
        <v>1</v>
      </c>
      <c r="AZ33" s="9">
        <v>42212</v>
      </c>
      <c r="BA33" s="9" t="s">
        <v>205</v>
      </c>
      <c r="BB33" s="8" t="s">
        <v>204</v>
      </c>
      <c r="BC33" s="8">
        <v>1</v>
      </c>
      <c r="BD33" s="8">
        <v>0</v>
      </c>
      <c r="BE33" s="7" t="s">
        <v>210</v>
      </c>
      <c r="BF33" s="7" t="s">
        <v>210</v>
      </c>
      <c r="BG33" s="7" t="s">
        <v>210</v>
      </c>
      <c r="BH33" s="8">
        <v>1</v>
      </c>
      <c r="BI33" s="13">
        <f>BJ33-28+1</f>
        <v>42292</v>
      </c>
      <c r="BJ33" s="13">
        <v>42319</v>
      </c>
      <c r="BK33" s="9">
        <v>42325</v>
      </c>
      <c r="BL33" s="8">
        <v>3040</v>
      </c>
      <c r="BM33" s="8">
        <v>1490</v>
      </c>
      <c r="BN33" s="8">
        <v>12.2</v>
      </c>
      <c r="BO33" s="8">
        <v>137</v>
      </c>
      <c r="BP33" s="8">
        <v>0</v>
      </c>
      <c r="BQ33" s="7">
        <v>2</v>
      </c>
      <c r="BR33" s="8">
        <v>1</v>
      </c>
      <c r="BS33" s="13">
        <v>42542</v>
      </c>
      <c r="BT33" s="19">
        <f>(BS33-BK33)/30</f>
        <v>7.2333333333333334</v>
      </c>
      <c r="BU33" s="36">
        <v>2</v>
      </c>
      <c r="BV33" s="13">
        <v>42542</v>
      </c>
      <c r="BW33" s="19">
        <f>(BV33-BK33)/30</f>
        <v>7.2333333333333334</v>
      </c>
      <c r="BX33" s="36">
        <v>1</v>
      </c>
      <c r="BY33" s="13">
        <v>42542</v>
      </c>
      <c r="BZ33" s="19">
        <f>(BY33-BK33)/30</f>
        <v>7.2333333333333334</v>
      </c>
      <c r="CA33" s="8">
        <v>1</v>
      </c>
      <c r="CB33" s="13">
        <v>42543</v>
      </c>
      <c r="CC33" s="19">
        <f>(CB33-K33)/30</f>
        <v>12.833333333333334</v>
      </c>
      <c r="CD33" s="8">
        <v>1</v>
      </c>
      <c r="CE33" s="9">
        <v>42543</v>
      </c>
      <c r="CF33" s="19">
        <f>(CE33-K33)/30</f>
        <v>12.833333333333334</v>
      </c>
      <c r="CG33" s="8">
        <v>1</v>
      </c>
      <c r="CH33" s="13">
        <v>42542</v>
      </c>
      <c r="CI33" s="20">
        <f>(CH33-K33)/30</f>
        <v>12.8</v>
      </c>
      <c r="CJ33" s="36">
        <v>1</v>
      </c>
      <c r="CK33" s="13">
        <v>42543</v>
      </c>
      <c r="CL33" s="20">
        <f>(CK33-K33)/30</f>
        <v>12.833333333333334</v>
      </c>
      <c r="CM33" s="36">
        <v>1</v>
      </c>
      <c r="CN33" s="13">
        <v>42543</v>
      </c>
      <c r="CO33" s="20">
        <f>(CN33-K33)/30</f>
        <v>12.833333333333334</v>
      </c>
      <c r="CP33" s="20"/>
      <c r="CQ33" s="20"/>
      <c r="CR33" s="20"/>
      <c r="CS33" s="7">
        <v>1</v>
      </c>
      <c r="CT33" s="9">
        <v>42799</v>
      </c>
      <c r="CU33" s="14">
        <f>(CT33-K33)/30</f>
        <v>21.366666666666667</v>
      </c>
      <c r="CV33" s="7">
        <v>0</v>
      </c>
      <c r="CW33" s="9">
        <v>42325</v>
      </c>
      <c r="CX33" s="14">
        <f>(CW33-K33)/30</f>
        <v>5.5666666666666664</v>
      </c>
      <c r="CY33" s="7">
        <v>1</v>
      </c>
      <c r="CZ33" s="9">
        <v>42799</v>
      </c>
      <c r="DA33" s="14">
        <f>(CZ33-BK33)/30</f>
        <v>15.8</v>
      </c>
      <c r="DB33" s="11"/>
      <c r="DC33" s="34">
        <v>22.161751489774737</v>
      </c>
      <c r="DD33" s="7">
        <v>1</v>
      </c>
      <c r="DE33" s="7">
        <v>11.794153738328792</v>
      </c>
      <c r="DF33" s="7"/>
      <c r="DG33" s="7"/>
      <c r="DH33" s="15"/>
      <c r="DI33" s="7">
        <v>0.5452538663326274</v>
      </c>
    </row>
    <row r="34" spans="1:113" ht="20.100000000000001" hidden="1" customHeight="1" x14ac:dyDescent="0.3">
      <c r="A34" s="7">
        <v>34</v>
      </c>
      <c r="B34" s="7" t="s">
        <v>351</v>
      </c>
      <c r="C34" s="7">
        <v>0</v>
      </c>
      <c r="D34" s="7" t="s">
        <v>32</v>
      </c>
      <c r="E34" s="7">
        <v>30095865</v>
      </c>
      <c r="F34" s="9">
        <v>19929</v>
      </c>
      <c r="G34" s="43">
        <v>62.2</v>
      </c>
      <c r="H34" s="43">
        <v>1</v>
      </c>
      <c r="I34" s="10">
        <v>0</v>
      </c>
      <c r="J34" s="8">
        <v>3</v>
      </c>
      <c r="K34" s="13">
        <v>42566</v>
      </c>
      <c r="L34" s="9">
        <v>42632</v>
      </c>
      <c r="M34" s="13">
        <f>L34-28+1</f>
        <v>42605</v>
      </c>
      <c r="N34" s="13">
        <f>L34+28-1</f>
        <v>42659</v>
      </c>
      <c r="O34" s="13" t="s">
        <v>304</v>
      </c>
      <c r="P34" s="13"/>
      <c r="Q34" s="13"/>
      <c r="R34" s="13"/>
      <c r="S34" s="13"/>
      <c r="T34" s="8">
        <v>2</v>
      </c>
      <c r="U34" s="8">
        <v>2580</v>
      </c>
      <c r="V34" s="8">
        <v>0</v>
      </c>
      <c r="W34" s="8">
        <v>490</v>
      </c>
      <c r="X34" s="8">
        <v>0.5</v>
      </c>
      <c r="Y34" s="8">
        <v>10.6</v>
      </c>
      <c r="Z34" s="8">
        <v>0</v>
      </c>
      <c r="AA34" s="8">
        <v>0</v>
      </c>
      <c r="AB34" s="8">
        <v>0</v>
      </c>
      <c r="AC34" s="8">
        <v>68</v>
      </c>
      <c r="AD34" s="8">
        <v>0.5</v>
      </c>
      <c r="AE34" s="8">
        <v>0.5</v>
      </c>
      <c r="AF34" s="8">
        <v>1</v>
      </c>
      <c r="AG34" s="8">
        <v>8</v>
      </c>
      <c r="AH34" s="7">
        <v>0.5</v>
      </c>
      <c r="AI34" s="7">
        <v>0.5</v>
      </c>
      <c r="AJ34" s="8">
        <v>2</v>
      </c>
      <c r="AK34" s="8">
        <v>1</v>
      </c>
      <c r="AL34" s="18" t="s">
        <v>69</v>
      </c>
      <c r="AM34" s="8">
        <v>0</v>
      </c>
      <c r="AN34" s="8">
        <v>1</v>
      </c>
      <c r="AO34" s="8">
        <v>0</v>
      </c>
      <c r="AP34" s="8">
        <f>AI34+AM34+AD34</f>
        <v>1</v>
      </c>
      <c r="AQ34" s="8">
        <v>1</v>
      </c>
      <c r="AR34" s="8">
        <v>0</v>
      </c>
      <c r="AS34" s="8">
        <f>AN34+AJ34+Z34+AE34+X34</f>
        <v>4</v>
      </c>
      <c r="AT34" s="8">
        <v>2</v>
      </c>
      <c r="AU34" s="8">
        <v>1</v>
      </c>
      <c r="AV34" s="8">
        <f>T34+AM34*2+AB34</f>
        <v>2</v>
      </c>
      <c r="AW34" s="8">
        <v>2</v>
      </c>
      <c r="AX34" s="12">
        <v>1</v>
      </c>
      <c r="AY34" s="7">
        <v>1</v>
      </c>
      <c r="AZ34" s="9">
        <v>42667</v>
      </c>
      <c r="BA34" s="9" t="s">
        <v>206</v>
      </c>
      <c r="BB34" s="8" t="s">
        <v>207</v>
      </c>
      <c r="BC34" s="8">
        <v>1</v>
      </c>
      <c r="BD34" s="8">
        <v>0</v>
      </c>
      <c r="BE34" s="7" t="s">
        <v>210</v>
      </c>
      <c r="BF34" s="7" t="s">
        <v>210</v>
      </c>
      <c r="BG34" s="7" t="s">
        <v>210</v>
      </c>
      <c r="BH34" s="7">
        <v>1</v>
      </c>
      <c r="BI34" s="13">
        <f>BJ34-28+1</f>
        <v>42824</v>
      </c>
      <c r="BJ34" s="9">
        <v>42851</v>
      </c>
      <c r="BK34" s="13">
        <v>42857</v>
      </c>
      <c r="BL34" s="8">
        <v>2010</v>
      </c>
      <c r="BM34" s="8">
        <v>1170</v>
      </c>
      <c r="BN34" s="8">
        <v>11.6</v>
      </c>
      <c r="BO34" s="8">
        <v>63</v>
      </c>
      <c r="BP34" s="8">
        <v>0</v>
      </c>
      <c r="BQ34" s="7">
        <v>2</v>
      </c>
      <c r="BR34" s="8">
        <v>0</v>
      </c>
      <c r="BS34" s="13">
        <v>43312</v>
      </c>
      <c r="BT34" s="19">
        <f>(BS34-BK34)/30</f>
        <v>15.166666666666666</v>
      </c>
      <c r="BU34" s="36">
        <v>0</v>
      </c>
      <c r="BV34" s="13">
        <v>43312</v>
      </c>
      <c r="BW34" s="19">
        <f>(BV34-BK34)/30</f>
        <v>15.166666666666666</v>
      </c>
      <c r="BX34" s="36">
        <v>0</v>
      </c>
      <c r="BY34" s="13">
        <v>43312</v>
      </c>
      <c r="BZ34" s="19">
        <f>(BY34-BK34)/30</f>
        <v>15.166666666666666</v>
      </c>
      <c r="CA34" s="8">
        <v>0</v>
      </c>
      <c r="CB34" s="9">
        <v>43312</v>
      </c>
      <c r="CC34" s="19">
        <f>(CB34-K34)/30</f>
        <v>24.866666666666667</v>
      </c>
      <c r="CD34" s="8">
        <v>0</v>
      </c>
      <c r="CE34" s="13">
        <v>43312</v>
      </c>
      <c r="CF34" s="19">
        <f>(CE34-K34)/30</f>
        <v>24.866666666666667</v>
      </c>
      <c r="CG34" s="8">
        <v>0</v>
      </c>
      <c r="CH34" s="13">
        <v>43312</v>
      </c>
      <c r="CI34" s="20">
        <f>(CH34-K34)/30</f>
        <v>24.866666666666667</v>
      </c>
      <c r="CJ34" s="36">
        <v>0</v>
      </c>
      <c r="CK34" s="13">
        <v>43312</v>
      </c>
      <c r="CL34" s="20">
        <f>(CK34-K34)/30</f>
        <v>24.866666666666667</v>
      </c>
      <c r="CM34" s="36">
        <v>0</v>
      </c>
      <c r="CN34" s="13">
        <v>43312</v>
      </c>
      <c r="CO34" s="20">
        <f>(CN34-K34)/30</f>
        <v>24.866666666666667</v>
      </c>
      <c r="CP34" s="20"/>
      <c r="CQ34" s="20"/>
      <c r="CR34" s="20"/>
      <c r="CS34" s="7">
        <v>0</v>
      </c>
      <c r="CT34" s="9">
        <v>43312</v>
      </c>
      <c r="CU34" s="14">
        <f>(CT34-K34)/30</f>
        <v>24.866666666666667</v>
      </c>
      <c r="CV34" s="7">
        <v>0</v>
      </c>
      <c r="CW34" s="13">
        <v>42857</v>
      </c>
      <c r="CX34" s="14">
        <f>(CW34-K34)/30</f>
        <v>9.6999999999999993</v>
      </c>
      <c r="CY34" s="7">
        <v>0</v>
      </c>
      <c r="CZ34" s="9">
        <v>43312</v>
      </c>
      <c r="DA34" s="14">
        <f>(CZ34-BK34)/30</f>
        <v>15.166666666666666</v>
      </c>
      <c r="DB34" s="11"/>
      <c r="DC34" s="34">
        <v>19.42711815032073</v>
      </c>
      <c r="DD34" s="7">
        <v>1</v>
      </c>
      <c r="DE34" s="7">
        <v>60.54768939043818</v>
      </c>
      <c r="DF34" s="7">
        <v>5.3331947083648048</v>
      </c>
      <c r="DG34" s="7">
        <v>3.1821459350196721</v>
      </c>
      <c r="DH34" s="15">
        <v>2.4452805553841297</v>
      </c>
      <c r="DI34" s="7">
        <v>4.055837919160127</v>
      </c>
    </row>
    <row r="35" spans="1:113" ht="20.100000000000001" hidden="1" customHeight="1" x14ac:dyDescent="0.3">
      <c r="A35" s="7">
        <v>35</v>
      </c>
      <c r="B35" s="7" t="s">
        <v>351</v>
      </c>
      <c r="C35" s="7">
        <v>0</v>
      </c>
      <c r="D35" s="7" t="s">
        <v>33</v>
      </c>
      <c r="E35" s="7">
        <v>22875484</v>
      </c>
      <c r="F35" s="9">
        <v>20904</v>
      </c>
      <c r="G35" s="43">
        <v>56.041095890410958</v>
      </c>
      <c r="H35" s="43">
        <v>0</v>
      </c>
      <c r="I35" s="10">
        <v>0</v>
      </c>
      <c r="J35" s="8">
        <v>4</v>
      </c>
      <c r="K35" s="13">
        <v>40952</v>
      </c>
      <c r="L35" s="9">
        <v>41359</v>
      </c>
      <c r="M35" s="13">
        <f>L35-28+1</f>
        <v>41332</v>
      </c>
      <c r="N35" s="13">
        <f>L35+28-1</f>
        <v>41386</v>
      </c>
      <c r="O35" s="13" t="s">
        <v>301</v>
      </c>
      <c r="P35" s="13"/>
      <c r="Q35" s="13"/>
      <c r="R35" s="13"/>
      <c r="S35" s="13"/>
      <c r="T35" s="8">
        <v>1</v>
      </c>
      <c r="U35" s="8">
        <v>1350</v>
      </c>
      <c r="V35" s="8">
        <v>0</v>
      </c>
      <c r="W35" s="8">
        <v>560</v>
      </c>
      <c r="X35" s="8">
        <v>0.5</v>
      </c>
      <c r="Y35" s="8">
        <v>6.5</v>
      </c>
      <c r="Z35" s="8">
        <v>1.5</v>
      </c>
      <c r="AA35" s="8">
        <v>1</v>
      </c>
      <c r="AB35" s="8">
        <v>1</v>
      </c>
      <c r="AC35" s="8">
        <v>160</v>
      </c>
      <c r="AD35" s="8">
        <v>0.5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18" t="s">
        <v>69</v>
      </c>
      <c r="AM35" s="8">
        <v>0</v>
      </c>
      <c r="AN35" s="8">
        <v>1</v>
      </c>
      <c r="AO35" s="8">
        <v>0</v>
      </c>
      <c r="AP35" s="8">
        <f>AI35+AM35+AD35</f>
        <v>0.5</v>
      </c>
      <c r="AQ35" s="8">
        <v>1</v>
      </c>
      <c r="AR35" s="8">
        <v>0</v>
      </c>
      <c r="AS35" s="8">
        <f>AN35+AJ35+Z35+AE35+X35</f>
        <v>3</v>
      </c>
      <c r="AT35" s="8">
        <v>1</v>
      </c>
      <c r="AU35" s="8">
        <v>0</v>
      </c>
      <c r="AV35" s="8">
        <f>T35+AM35*2+AB35</f>
        <v>2</v>
      </c>
      <c r="AW35" s="8">
        <v>2</v>
      </c>
      <c r="AX35" s="12">
        <v>1</v>
      </c>
      <c r="AY35" s="7">
        <v>1</v>
      </c>
      <c r="AZ35" s="9">
        <v>41382</v>
      </c>
      <c r="BA35" s="9" t="s">
        <v>205</v>
      </c>
      <c r="BB35" s="8" t="s">
        <v>208</v>
      </c>
      <c r="BC35" s="8">
        <v>0</v>
      </c>
      <c r="BD35" s="8">
        <v>0</v>
      </c>
      <c r="BE35" s="7" t="s">
        <v>210</v>
      </c>
      <c r="BF35" s="7" t="s">
        <v>210</v>
      </c>
      <c r="BG35" s="7" t="s">
        <v>210</v>
      </c>
      <c r="BH35" s="8">
        <v>1</v>
      </c>
      <c r="BI35" s="13">
        <f>BJ35-28+1</f>
        <v>41507</v>
      </c>
      <c r="BJ35" s="13">
        <v>41534</v>
      </c>
      <c r="BK35" s="9">
        <v>41540</v>
      </c>
      <c r="BL35" s="8">
        <v>2100</v>
      </c>
      <c r="BM35" s="8">
        <v>500</v>
      </c>
      <c r="BN35" s="8">
        <v>12.8</v>
      </c>
      <c r="BO35" s="8">
        <v>75</v>
      </c>
      <c r="BP35" s="8">
        <v>0</v>
      </c>
      <c r="BQ35" s="7" t="s">
        <v>428</v>
      </c>
      <c r="BR35" s="8">
        <v>0</v>
      </c>
      <c r="BS35" s="13">
        <v>43312</v>
      </c>
      <c r="BT35" s="19">
        <f>(BS35-BK35)/30</f>
        <v>59.06666666666667</v>
      </c>
      <c r="BU35" s="36">
        <v>0</v>
      </c>
      <c r="BV35" s="13">
        <v>43312</v>
      </c>
      <c r="BW35" s="19">
        <f>(BV35-BK35)/30</f>
        <v>59.06666666666667</v>
      </c>
      <c r="BX35" s="36">
        <v>0</v>
      </c>
      <c r="BY35" s="13">
        <v>43312</v>
      </c>
      <c r="BZ35" s="19">
        <f>(BY35-BK35)/30</f>
        <v>59.06666666666667</v>
      </c>
      <c r="CA35" s="8">
        <v>0</v>
      </c>
      <c r="CB35" s="9">
        <v>43312</v>
      </c>
      <c r="CC35" s="19">
        <f>(CB35-K35)/30</f>
        <v>78.666666666666671</v>
      </c>
      <c r="CD35" s="8">
        <v>0</v>
      </c>
      <c r="CE35" s="13">
        <v>43312</v>
      </c>
      <c r="CF35" s="19">
        <f>(CE35-K35)/30</f>
        <v>78.666666666666671</v>
      </c>
      <c r="CG35" s="8">
        <v>0</v>
      </c>
      <c r="CH35" s="13">
        <v>43312</v>
      </c>
      <c r="CI35" s="20">
        <f>(CH35-K35)/30</f>
        <v>78.666666666666671</v>
      </c>
      <c r="CJ35" s="36">
        <v>0</v>
      </c>
      <c r="CK35" s="13">
        <v>43312</v>
      </c>
      <c r="CL35" s="20">
        <f>(CK35-K35)/30</f>
        <v>78.666666666666671</v>
      </c>
      <c r="CM35" s="36">
        <v>0</v>
      </c>
      <c r="CN35" s="13">
        <v>43312</v>
      </c>
      <c r="CO35" s="20">
        <f>(CN35-K35)/30</f>
        <v>78.666666666666671</v>
      </c>
      <c r="CP35" s="20"/>
      <c r="CQ35" s="20"/>
      <c r="CR35" s="20"/>
      <c r="CS35" s="7">
        <v>0</v>
      </c>
      <c r="CT35" s="9">
        <v>43312</v>
      </c>
      <c r="CU35" s="14">
        <f>(CT35-K35)/30</f>
        <v>78.666666666666671</v>
      </c>
      <c r="CV35" s="7">
        <v>0</v>
      </c>
      <c r="CW35" s="9">
        <v>41540</v>
      </c>
      <c r="CX35" s="14">
        <f>(CW35-K35)/30</f>
        <v>19.600000000000001</v>
      </c>
      <c r="CY35" s="7">
        <v>0</v>
      </c>
      <c r="CZ35" s="9">
        <v>43312</v>
      </c>
      <c r="DA35" s="14">
        <f>(CZ35-BK35)/30</f>
        <v>59.06666666666667</v>
      </c>
      <c r="DB35" s="11"/>
      <c r="DC35" s="34">
        <v>1.7900501418559471</v>
      </c>
      <c r="DD35" s="7">
        <v>0</v>
      </c>
      <c r="DE35" s="7">
        <v>3.1383363915870048</v>
      </c>
      <c r="DF35" s="7">
        <v>3.4342617457510141</v>
      </c>
      <c r="DG35" s="7">
        <v>5.4452564659978977</v>
      </c>
      <c r="DH35" s="15">
        <v>1.9251888862034978</v>
      </c>
      <c r="DI35" s="7">
        <v>0.37892914162759983</v>
      </c>
    </row>
    <row r="36" spans="1:113" ht="20.100000000000001" hidden="1" customHeight="1" x14ac:dyDescent="0.3">
      <c r="A36" s="7">
        <v>36</v>
      </c>
      <c r="B36" s="7" t="s">
        <v>351</v>
      </c>
      <c r="C36" s="7">
        <v>0</v>
      </c>
      <c r="D36" s="7" t="s">
        <v>34</v>
      </c>
      <c r="E36" s="7">
        <v>29447933</v>
      </c>
      <c r="F36" s="9">
        <v>16380</v>
      </c>
      <c r="G36" s="43">
        <v>71.2</v>
      </c>
      <c r="H36" s="43">
        <v>1</v>
      </c>
      <c r="I36" s="10">
        <v>0</v>
      </c>
      <c r="J36" s="8">
        <v>3</v>
      </c>
      <c r="K36" s="13">
        <v>42367</v>
      </c>
      <c r="L36" s="9">
        <v>42368</v>
      </c>
      <c r="M36" s="13">
        <f>L36-28+1</f>
        <v>42341</v>
      </c>
      <c r="N36" s="13">
        <f>L36+28-1</f>
        <v>42395</v>
      </c>
      <c r="O36" s="13" t="s">
        <v>302</v>
      </c>
      <c r="P36" s="13"/>
      <c r="Q36" s="13"/>
      <c r="R36" s="13"/>
      <c r="S36" s="13"/>
      <c r="T36" s="8">
        <v>3</v>
      </c>
      <c r="U36" s="8">
        <v>2500</v>
      </c>
      <c r="V36" s="8">
        <v>18</v>
      </c>
      <c r="W36" s="8">
        <v>570</v>
      </c>
      <c r="X36" s="8">
        <v>0.5</v>
      </c>
      <c r="Y36" s="8">
        <v>8.6</v>
      </c>
      <c r="Z36" s="8">
        <v>1</v>
      </c>
      <c r="AA36" s="7">
        <v>0</v>
      </c>
      <c r="AB36" s="8">
        <v>0</v>
      </c>
      <c r="AC36" s="8">
        <v>96</v>
      </c>
      <c r="AD36" s="8">
        <v>0.5</v>
      </c>
      <c r="AE36" s="8">
        <v>0.5</v>
      </c>
      <c r="AF36" s="8">
        <v>1</v>
      </c>
      <c r="AG36" s="8">
        <v>12</v>
      </c>
      <c r="AH36" s="8">
        <v>1.5</v>
      </c>
      <c r="AI36" s="8">
        <v>1.5</v>
      </c>
      <c r="AJ36" s="8">
        <v>3</v>
      </c>
      <c r="AK36" s="7">
        <v>1</v>
      </c>
      <c r="AL36" s="18" t="s">
        <v>305</v>
      </c>
      <c r="AM36" s="7">
        <v>1</v>
      </c>
      <c r="AN36" s="8">
        <v>4</v>
      </c>
      <c r="AO36" s="7">
        <v>1</v>
      </c>
      <c r="AP36" s="8">
        <f>AI36+AM36+AD36</f>
        <v>3</v>
      </c>
      <c r="AQ36" s="8">
        <v>3</v>
      </c>
      <c r="AR36" s="8">
        <v>1</v>
      </c>
      <c r="AS36" s="8">
        <f>AN36+AJ36+Z36+AE36+X36</f>
        <v>9</v>
      </c>
      <c r="AT36" s="8">
        <v>4</v>
      </c>
      <c r="AU36" s="8">
        <v>2</v>
      </c>
      <c r="AV36" s="8">
        <f>T36+AM36*2+AB36</f>
        <v>5</v>
      </c>
      <c r="AW36" s="8">
        <v>4</v>
      </c>
      <c r="AX36" s="12">
        <v>2</v>
      </c>
      <c r="AY36" s="7">
        <v>0</v>
      </c>
      <c r="AZ36" s="8" t="s">
        <v>279</v>
      </c>
      <c r="BA36" s="8" t="s">
        <v>279</v>
      </c>
      <c r="BB36" s="8" t="s">
        <v>279</v>
      </c>
      <c r="BC36" s="8"/>
      <c r="BD36" s="8">
        <v>0</v>
      </c>
      <c r="BE36" s="7" t="s">
        <v>210</v>
      </c>
      <c r="BF36" s="7" t="s">
        <v>210</v>
      </c>
      <c r="BG36" s="7" t="s">
        <v>210</v>
      </c>
      <c r="BH36" s="7">
        <v>0</v>
      </c>
      <c r="BI36" s="7"/>
      <c r="BJ36" s="7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36"/>
      <c r="BV36" s="8"/>
      <c r="BW36" s="8"/>
      <c r="BX36" s="36"/>
      <c r="BY36" s="8"/>
      <c r="BZ36" s="8"/>
      <c r="CA36" s="8">
        <v>1</v>
      </c>
      <c r="CB36" s="13">
        <v>42502</v>
      </c>
      <c r="CC36" s="19">
        <f>(CB36-K36)/30</f>
        <v>4.5</v>
      </c>
      <c r="CD36" s="8">
        <v>1</v>
      </c>
      <c r="CE36" s="13">
        <v>42502</v>
      </c>
      <c r="CF36" s="19">
        <f>(CE36-K36)/30</f>
        <v>4.5</v>
      </c>
      <c r="CG36" s="8">
        <v>1</v>
      </c>
      <c r="CH36" s="13">
        <v>42488</v>
      </c>
      <c r="CI36" s="20">
        <f>(CH36-K36)/30</f>
        <v>4.0333333333333332</v>
      </c>
      <c r="CJ36" s="36">
        <v>1</v>
      </c>
      <c r="CK36" s="13">
        <v>42502</v>
      </c>
      <c r="CL36" s="20">
        <f>(CK36-K36)/30</f>
        <v>4.5</v>
      </c>
      <c r="CM36" s="36">
        <v>1</v>
      </c>
      <c r="CN36" s="13">
        <v>42502</v>
      </c>
      <c r="CO36" s="20">
        <f>(CN36-K36)/30</f>
        <v>4.5</v>
      </c>
      <c r="CP36" s="20"/>
      <c r="CQ36" s="20"/>
      <c r="CR36" s="20"/>
      <c r="CS36" s="7">
        <v>1</v>
      </c>
      <c r="CT36" s="9">
        <v>42556</v>
      </c>
      <c r="CU36" s="14">
        <f>(CT36-K36)/30</f>
        <v>6.3</v>
      </c>
      <c r="CV36" s="7">
        <v>1</v>
      </c>
      <c r="CW36" s="9">
        <v>42556</v>
      </c>
      <c r="CX36" s="14">
        <f>(CW36-K36)/30</f>
        <v>6.3</v>
      </c>
      <c r="CY36" s="7">
        <v>1</v>
      </c>
      <c r="CZ36" s="9"/>
      <c r="DA36" s="14"/>
      <c r="DB36" s="11"/>
      <c r="DC36" s="34"/>
      <c r="DD36" s="7"/>
      <c r="DE36" s="7"/>
      <c r="DF36" s="7"/>
      <c r="DG36" s="7"/>
      <c r="DH36" s="7"/>
      <c r="DI36" s="7"/>
    </row>
    <row r="37" spans="1:113" ht="20.100000000000001" hidden="1" customHeight="1" x14ac:dyDescent="0.3">
      <c r="A37" s="7">
        <v>37</v>
      </c>
      <c r="B37" s="7" t="s">
        <v>351</v>
      </c>
      <c r="C37" s="7">
        <v>0</v>
      </c>
      <c r="D37" s="7" t="s">
        <v>35</v>
      </c>
      <c r="E37" s="7">
        <v>29708711</v>
      </c>
      <c r="F37" s="9">
        <v>22214</v>
      </c>
      <c r="G37" s="43">
        <v>55.958904109589042</v>
      </c>
      <c r="H37" s="43">
        <v>0</v>
      </c>
      <c r="I37" s="10">
        <v>1</v>
      </c>
      <c r="J37" s="8">
        <v>3</v>
      </c>
      <c r="K37" s="13">
        <v>42429</v>
      </c>
      <c r="L37" s="9">
        <v>42639</v>
      </c>
      <c r="M37" s="13">
        <f>L37-28+1</f>
        <v>42612</v>
      </c>
      <c r="N37" s="13">
        <f>L37+28-1</f>
        <v>42666</v>
      </c>
      <c r="O37" s="13" t="s">
        <v>301</v>
      </c>
      <c r="P37" s="13"/>
      <c r="Q37" s="13"/>
      <c r="R37" s="13"/>
      <c r="S37" s="13"/>
      <c r="T37" s="8">
        <v>1</v>
      </c>
      <c r="U37" s="8">
        <v>1760</v>
      </c>
      <c r="V37" s="8">
        <v>0</v>
      </c>
      <c r="W37" s="8">
        <v>320</v>
      </c>
      <c r="X37" s="8">
        <v>0.5</v>
      </c>
      <c r="Y37" s="8">
        <v>10.7</v>
      </c>
      <c r="Z37" s="8">
        <v>0</v>
      </c>
      <c r="AA37" s="8">
        <v>0</v>
      </c>
      <c r="AB37" s="8">
        <v>0</v>
      </c>
      <c r="AC37" s="8">
        <v>104</v>
      </c>
      <c r="AD37" s="8">
        <v>0</v>
      </c>
      <c r="AE37" s="8">
        <v>0</v>
      </c>
      <c r="AF37" s="8">
        <v>0</v>
      </c>
      <c r="AG37" s="8">
        <v>2</v>
      </c>
      <c r="AH37" s="8">
        <v>0</v>
      </c>
      <c r="AI37" s="8">
        <v>0</v>
      </c>
      <c r="AJ37" s="8">
        <v>0</v>
      </c>
      <c r="AK37" s="8">
        <v>0</v>
      </c>
      <c r="AL37" s="18" t="s">
        <v>71</v>
      </c>
      <c r="AM37" s="8">
        <v>0</v>
      </c>
      <c r="AN37" s="8">
        <v>1</v>
      </c>
      <c r="AO37" s="8">
        <v>0</v>
      </c>
      <c r="AP37" s="8">
        <f>AI37+AM37+AD37</f>
        <v>0</v>
      </c>
      <c r="AQ37" s="8">
        <v>0</v>
      </c>
      <c r="AR37" s="8">
        <v>0</v>
      </c>
      <c r="AS37" s="8">
        <f>AN37+AJ37+Z37+AE37+X37</f>
        <v>1.5</v>
      </c>
      <c r="AT37" s="8">
        <v>0</v>
      </c>
      <c r="AU37" s="8">
        <v>0</v>
      </c>
      <c r="AV37" s="8">
        <f>T37+AM37*2+AB37</f>
        <v>1</v>
      </c>
      <c r="AW37" s="8">
        <v>1</v>
      </c>
      <c r="AX37" s="12">
        <v>0</v>
      </c>
      <c r="AY37" s="7">
        <v>0</v>
      </c>
      <c r="AZ37" s="8" t="s">
        <v>279</v>
      </c>
      <c r="BA37" s="8" t="s">
        <v>279</v>
      </c>
      <c r="BB37" s="8" t="s">
        <v>279</v>
      </c>
      <c r="BC37" s="8"/>
      <c r="BD37" s="8">
        <v>0</v>
      </c>
      <c r="BE37" s="7" t="s">
        <v>210</v>
      </c>
      <c r="BF37" s="7" t="s">
        <v>210</v>
      </c>
      <c r="BG37" s="7" t="s">
        <v>210</v>
      </c>
      <c r="BH37" s="7">
        <v>0</v>
      </c>
      <c r="BI37" s="7"/>
      <c r="BJ37" s="7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36"/>
      <c r="BV37" s="8"/>
      <c r="BW37" s="8"/>
      <c r="BX37" s="36"/>
      <c r="BY37" s="8"/>
      <c r="BZ37" s="8"/>
      <c r="CA37" s="8">
        <v>0</v>
      </c>
      <c r="CB37" s="9">
        <v>43312</v>
      </c>
      <c r="CC37" s="19">
        <f>(CB37-K37)/30</f>
        <v>29.433333333333334</v>
      </c>
      <c r="CD37" s="8">
        <v>0</v>
      </c>
      <c r="CE37" s="13">
        <v>43312</v>
      </c>
      <c r="CF37" s="19">
        <f>(CE37-K37)/30</f>
        <v>29.433333333333334</v>
      </c>
      <c r="CG37" s="8">
        <v>0</v>
      </c>
      <c r="CH37" s="13">
        <v>43312</v>
      </c>
      <c r="CI37" s="20">
        <f>(CH37-K37)/30</f>
        <v>29.433333333333334</v>
      </c>
      <c r="CJ37" s="36">
        <v>0</v>
      </c>
      <c r="CK37" s="13">
        <v>43312</v>
      </c>
      <c r="CL37" s="20">
        <f>(CK37-K37)/30</f>
        <v>29.433333333333334</v>
      </c>
      <c r="CM37" s="36">
        <v>0</v>
      </c>
      <c r="CN37" s="13">
        <v>43312</v>
      </c>
      <c r="CO37" s="20">
        <f>(CN37-K37)/30</f>
        <v>29.433333333333334</v>
      </c>
      <c r="CP37" s="20"/>
      <c r="CQ37" s="20"/>
      <c r="CR37" s="20"/>
      <c r="CS37" s="7">
        <v>0</v>
      </c>
      <c r="CT37" s="9">
        <v>43312</v>
      </c>
      <c r="CU37" s="14">
        <f>(CT37-K37)/30</f>
        <v>29.433333333333334</v>
      </c>
      <c r="CV37" s="7">
        <v>0</v>
      </c>
      <c r="CW37" s="9">
        <v>43312</v>
      </c>
      <c r="CX37" s="14">
        <f>(CW37-K37)/30</f>
        <v>29.433333333333334</v>
      </c>
      <c r="CY37" s="7">
        <v>0</v>
      </c>
      <c r="CZ37" s="9"/>
      <c r="DA37" s="14"/>
      <c r="DB37" s="11"/>
      <c r="DC37" s="34">
        <v>69.792494890576549</v>
      </c>
      <c r="DD37" s="7">
        <v>1</v>
      </c>
      <c r="DE37" s="7">
        <v>13.407794154687179</v>
      </c>
      <c r="DF37" s="7">
        <v>1.4191233562003822</v>
      </c>
      <c r="DG37" s="7">
        <v>6.3863870908531828</v>
      </c>
      <c r="DH37" s="7"/>
      <c r="DI37" s="7">
        <v>0.53961411825221373</v>
      </c>
    </row>
    <row r="38" spans="1:113" ht="20.100000000000001" hidden="1" customHeight="1" x14ac:dyDescent="0.3">
      <c r="A38" s="7">
        <v>38</v>
      </c>
      <c r="B38" s="7" t="s">
        <v>351</v>
      </c>
      <c r="C38" s="7">
        <v>0</v>
      </c>
      <c r="D38" s="7" t="s">
        <v>36</v>
      </c>
      <c r="E38" s="7">
        <v>28315540</v>
      </c>
      <c r="F38" s="9">
        <v>14054</v>
      </c>
      <c r="G38" s="43">
        <v>77.342465753424662</v>
      </c>
      <c r="H38" s="43">
        <v>1</v>
      </c>
      <c r="I38" s="10">
        <v>0</v>
      </c>
      <c r="J38" s="8">
        <v>3</v>
      </c>
      <c r="K38" s="13">
        <v>41990</v>
      </c>
      <c r="L38" s="9">
        <v>42284</v>
      </c>
      <c r="M38" s="13">
        <f>L38-28+1</f>
        <v>42257</v>
      </c>
      <c r="N38" s="13">
        <f>L38+28-1</f>
        <v>42311</v>
      </c>
      <c r="O38" s="13" t="s">
        <v>306</v>
      </c>
      <c r="P38" s="13"/>
      <c r="Q38" s="13"/>
      <c r="R38" s="13"/>
      <c r="S38" s="13"/>
      <c r="T38" s="8">
        <v>2</v>
      </c>
      <c r="U38" s="8">
        <v>9460</v>
      </c>
      <c r="V38" s="8">
        <v>9</v>
      </c>
      <c r="W38" s="8">
        <v>2880</v>
      </c>
      <c r="X38" s="8">
        <v>0</v>
      </c>
      <c r="Y38" s="8">
        <v>7.9</v>
      </c>
      <c r="Z38" s="8">
        <v>1.5</v>
      </c>
      <c r="AA38" s="8">
        <v>1</v>
      </c>
      <c r="AB38" s="8">
        <v>1</v>
      </c>
      <c r="AC38" s="8">
        <v>56</v>
      </c>
      <c r="AD38" s="8">
        <v>0.5</v>
      </c>
      <c r="AE38" s="8">
        <v>0.5</v>
      </c>
      <c r="AF38" s="8">
        <v>1</v>
      </c>
      <c r="AG38" s="8">
        <v>6</v>
      </c>
      <c r="AH38" s="7">
        <v>0.5</v>
      </c>
      <c r="AI38" s="7">
        <v>0.5</v>
      </c>
      <c r="AJ38" s="7">
        <v>2</v>
      </c>
      <c r="AK38" s="8">
        <v>1</v>
      </c>
      <c r="AL38" s="18" t="s">
        <v>80</v>
      </c>
      <c r="AM38" s="8">
        <v>0.5</v>
      </c>
      <c r="AN38" s="8">
        <v>2</v>
      </c>
      <c r="AO38" s="7">
        <v>0</v>
      </c>
      <c r="AP38" s="8">
        <f>AI38+AM38+AD38</f>
        <v>1.5</v>
      </c>
      <c r="AQ38" s="8">
        <v>2</v>
      </c>
      <c r="AR38" s="8">
        <v>1</v>
      </c>
      <c r="AS38" s="8">
        <f>AN38+AJ38+Z38+AE38+X38</f>
        <v>6</v>
      </c>
      <c r="AT38" s="8">
        <v>3</v>
      </c>
      <c r="AU38" s="8">
        <v>2</v>
      </c>
      <c r="AV38" s="8">
        <f>T38+AM38*2+AB38</f>
        <v>4</v>
      </c>
      <c r="AW38" s="8">
        <v>3</v>
      </c>
      <c r="AX38" s="12">
        <v>2</v>
      </c>
      <c r="AY38" s="7">
        <v>0</v>
      </c>
      <c r="AZ38" s="8" t="s">
        <v>279</v>
      </c>
      <c r="BA38" s="8" t="s">
        <v>279</v>
      </c>
      <c r="BB38" s="8" t="s">
        <v>279</v>
      </c>
      <c r="BC38" s="8"/>
      <c r="BD38" s="8">
        <v>0</v>
      </c>
      <c r="BE38" s="7" t="s">
        <v>210</v>
      </c>
      <c r="BF38" s="7" t="s">
        <v>210</v>
      </c>
      <c r="BG38" s="7" t="s">
        <v>210</v>
      </c>
      <c r="BH38" s="7">
        <v>0</v>
      </c>
      <c r="BI38" s="7"/>
      <c r="BJ38" s="7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36"/>
      <c r="BV38" s="8"/>
      <c r="BW38" s="8"/>
      <c r="BX38" s="36"/>
      <c r="BY38" s="8"/>
      <c r="BZ38" s="8"/>
      <c r="CA38" s="8">
        <v>1</v>
      </c>
      <c r="CB38" s="13">
        <v>42434</v>
      </c>
      <c r="CC38" s="19">
        <f>(CB38-K38)/30</f>
        <v>14.8</v>
      </c>
      <c r="CD38" s="8">
        <v>1</v>
      </c>
      <c r="CE38" s="13">
        <v>42434</v>
      </c>
      <c r="CF38" s="19">
        <f>(CE38-K38)/30</f>
        <v>14.8</v>
      </c>
      <c r="CG38" s="8">
        <v>1</v>
      </c>
      <c r="CH38" s="13">
        <v>42434</v>
      </c>
      <c r="CI38" s="20">
        <f>(CH38-K38)/30</f>
        <v>14.8</v>
      </c>
      <c r="CJ38" s="36">
        <v>0</v>
      </c>
      <c r="CK38" s="13">
        <v>42434</v>
      </c>
      <c r="CL38" s="20">
        <f>(CK38-K38)/30</f>
        <v>14.8</v>
      </c>
      <c r="CM38" s="36">
        <v>0</v>
      </c>
      <c r="CN38" s="13">
        <v>42434</v>
      </c>
      <c r="CO38" s="20">
        <f>(CN38-K38)/30</f>
        <v>14.8</v>
      </c>
      <c r="CP38" s="20"/>
      <c r="CQ38" s="20"/>
      <c r="CR38" s="20"/>
      <c r="CS38" s="7">
        <v>1</v>
      </c>
      <c r="CT38" s="9">
        <v>42439</v>
      </c>
      <c r="CU38" s="14">
        <f>(CT38-K38)/30</f>
        <v>14.966666666666667</v>
      </c>
      <c r="CV38" s="7">
        <v>1</v>
      </c>
      <c r="CW38" s="9">
        <v>42439</v>
      </c>
      <c r="CX38" s="14">
        <f>(CW38-K38)/30</f>
        <v>14.966666666666667</v>
      </c>
      <c r="CY38" s="7">
        <v>1</v>
      </c>
      <c r="CZ38" s="9"/>
      <c r="DA38" s="14"/>
      <c r="DB38" s="11"/>
      <c r="DC38" s="34">
        <v>4.9416745485077076</v>
      </c>
      <c r="DD38" s="7">
        <v>0</v>
      </c>
      <c r="DE38" s="7">
        <v>17.569485020592765</v>
      </c>
      <c r="DF38" s="7">
        <v>3.6300766212686373</v>
      </c>
      <c r="DG38" s="7">
        <v>13.315179755384367</v>
      </c>
      <c r="DH38" s="15">
        <v>3.5064228852641279</v>
      </c>
      <c r="DI38" s="7">
        <v>1.3707828049797024</v>
      </c>
    </row>
    <row r="39" spans="1:113" ht="20.100000000000001" hidden="1" customHeight="1" x14ac:dyDescent="0.3">
      <c r="A39" s="7">
        <v>39</v>
      </c>
      <c r="B39" s="7" t="s">
        <v>351</v>
      </c>
      <c r="C39" s="7">
        <v>0</v>
      </c>
      <c r="D39" s="7" t="s">
        <v>37</v>
      </c>
      <c r="E39" s="7">
        <v>27302074</v>
      </c>
      <c r="F39" s="9">
        <v>20094</v>
      </c>
      <c r="G39" s="43">
        <v>61.69041095890411</v>
      </c>
      <c r="H39" s="43">
        <v>1</v>
      </c>
      <c r="I39" s="10">
        <v>0</v>
      </c>
      <c r="J39" s="8">
        <v>3</v>
      </c>
      <c r="K39" s="13">
        <v>41659</v>
      </c>
      <c r="L39" s="9">
        <v>42611</v>
      </c>
      <c r="M39" s="13">
        <f>L39-28+1</f>
        <v>42584</v>
      </c>
      <c r="N39" s="13">
        <f>L39+28-1</f>
        <v>42638</v>
      </c>
      <c r="O39" s="13" t="s">
        <v>301</v>
      </c>
      <c r="P39" s="13"/>
      <c r="Q39" s="13"/>
      <c r="R39" s="13"/>
      <c r="S39" s="13"/>
      <c r="T39" s="8">
        <v>1</v>
      </c>
      <c r="U39" s="8">
        <v>1400</v>
      </c>
      <c r="V39" s="8">
        <v>0</v>
      </c>
      <c r="W39" s="8">
        <v>200</v>
      </c>
      <c r="X39" s="8">
        <v>0.5</v>
      </c>
      <c r="Y39" s="8">
        <v>5.5</v>
      </c>
      <c r="Z39" s="8">
        <v>1.5</v>
      </c>
      <c r="AA39" s="8">
        <v>1</v>
      </c>
      <c r="AB39" s="8">
        <v>1</v>
      </c>
      <c r="AC39" s="8">
        <v>13</v>
      </c>
      <c r="AD39" s="8">
        <v>0.5</v>
      </c>
      <c r="AE39" s="8">
        <v>1</v>
      </c>
      <c r="AF39" s="8">
        <v>1</v>
      </c>
      <c r="AG39" s="8">
        <v>2</v>
      </c>
      <c r="AH39" s="8">
        <v>0</v>
      </c>
      <c r="AI39" s="8">
        <v>0</v>
      </c>
      <c r="AJ39" s="8">
        <v>0</v>
      </c>
      <c r="AK39" s="8">
        <v>0</v>
      </c>
      <c r="AL39" s="18" t="s">
        <v>73</v>
      </c>
      <c r="AM39" s="8">
        <v>0</v>
      </c>
      <c r="AN39" s="8">
        <v>1</v>
      </c>
      <c r="AO39" s="8">
        <v>0</v>
      </c>
      <c r="AP39" s="8">
        <f>AI39+AM39+AD39</f>
        <v>0.5</v>
      </c>
      <c r="AQ39" s="8">
        <v>1</v>
      </c>
      <c r="AR39" s="8">
        <v>0</v>
      </c>
      <c r="AS39" s="8">
        <f>AN39+AJ39+Z39+AE39+X39</f>
        <v>4</v>
      </c>
      <c r="AT39" s="8">
        <v>2</v>
      </c>
      <c r="AU39" s="8">
        <v>1</v>
      </c>
      <c r="AV39" s="8">
        <f>T39+AM39*2+AB39</f>
        <v>2</v>
      </c>
      <c r="AW39" s="8">
        <v>2</v>
      </c>
      <c r="AX39" s="12">
        <v>1</v>
      </c>
      <c r="AY39" s="7">
        <v>0</v>
      </c>
      <c r="AZ39" s="8" t="s">
        <v>279</v>
      </c>
      <c r="BA39" s="8" t="s">
        <v>279</v>
      </c>
      <c r="BB39" s="8" t="s">
        <v>279</v>
      </c>
      <c r="BC39" s="8"/>
      <c r="BD39" s="8">
        <v>0</v>
      </c>
      <c r="BE39" s="7" t="s">
        <v>210</v>
      </c>
      <c r="BF39" s="7" t="s">
        <v>210</v>
      </c>
      <c r="BG39" s="7" t="s">
        <v>210</v>
      </c>
      <c r="BH39" s="7">
        <v>0</v>
      </c>
      <c r="BI39" s="7"/>
      <c r="BJ39" s="7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36"/>
      <c r="BV39" s="8"/>
      <c r="BW39" s="8"/>
      <c r="BX39" s="36"/>
      <c r="BY39" s="8"/>
      <c r="BZ39" s="8"/>
      <c r="CA39" s="8">
        <v>0</v>
      </c>
      <c r="CB39" s="9">
        <v>42390</v>
      </c>
      <c r="CC39" s="19">
        <f>(CB39-K39)/30</f>
        <v>24.366666666666667</v>
      </c>
      <c r="CD39" s="8">
        <v>0</v>
      </c>
      <c r="CE39" s="13">
        <v>42390</v>
      </c>
      <c r="CF39" s="19">
        <f>(CE39-K39)/30</f>
        <v>24.366666666666667</v>
      </c>
      <c r="CG39" s="8">
        <v>0</v>
      </c>
      <c r="CH39" s="13">
        <v>42390</v>
      </c>
      <c r="CI39" s="20">
        <f>(CH39-K39)/30</f>
        <v>24.366666666666667</v>
      </c>
      <c r="CJ39" s="36">
        <v>0</v>
      </c>
      <c r="CK39" s="13">
        <v>42611</v>
      </c>
      <c r="CL39" s="20">
        <f>(CK39-K39)/30</f>
        <v>31.733333333333334</v>
      </c>
      <c r="CM39" s="36">
        <v>0</v>
      </c>
      <c r="CN39" s="13">
        <v>42611</v>
      </c>
      <c r="CO39" s="20">
        <f>(CN39-K39)/30</f>
        <v>31.733333333333334</v>
      </c>
      <c r="CP39" s="20"/>
      <c r="CQ39" s="20"/>
      <c r="CR39" s="20"/>
      <c r="CS39" s="7">
        <v>0</v>
      </c>
      <c r="CT39" s="9">
        <v>42390</v>
      </c>
      <c r="CU39" s="14">
        <f>(CT39-K39)/30</f>
        <v>24.366666666666667</v>
      </c>
      <c r="CV39" s="7">
        <v>0</v>
      </c>
      <c r="CW39" s="9">
        <v>42390</v>
      </c>
      <c r="CX39" s="14">
        <f>(CW39-K39)/30</f>
        <v>24.366666666666667</v>
      </c>
      <c r="CY39" s="7">
        <v>0</v>
      </c>
      <c r="CZ39" s="9"/>
      <c r="DA39" s="14"/>
      <c r="DB39" s="11"/>
      <c r="DC39" s="34">
        <v>11.392401564776597</v>
      </c>
      <c r="DD39" s="7">
        <v>0</v>
      </c>
      <c r="DE39" s="7">
        <v>5.1694113225499851</v>
      </c>
      <c r="DF39" s="7">
        <v>4.2427509654728732</v>
      </c>
      <c r="DG39" s="7">
        <v>7.3360323456373768</v>
      </c>
      <c r="DH39" s="15">
        <v>2.1810154653305096</v>
      </c>
      <c r="DI39" s="7">
        <v>0.26334025898870955</v>
      </c>
    </row>
    <row r="40" spans="1:113" ht="20.100000000000001" hidden="1" customHeight="1" x14ac:dyDescent="0.3">
      <c r="A40" s="7">
        <v>40</v>
      </c>
      <c r="B40" s="7" t="s">
        <v>351</v>
      </c>
      <c r="C40" s="7">
        <v>0</v>
      </c>
      <c r="D40" s="7" t="s">
        <v>38</v>
      </c>
      <c r="E40" s="7">
        <v>28260362</v>
      </c>
      <c r="F40" s="9">
        <v>24051</v>
      </c>
      <c r="G40" s="43">
        <v>49.969863013698628</v>
      </c>
      <c r="H40" s="43">
        <v>0</v>
      </c>
      <c r="I40" s="10">
        <v>0</v>
      </c>
      <c r="J40" s="8">
        <v>3</v>
      </c>
      <c r="K40" s="13">
        <v>41950</v>
      </c>
      <c r="L40" s="9">
        <v>42290</v>
      </c>
      <c r="M40" s="13">
        <f>L40-28+1</f>
        <v>42263</v>
      </c>
      <c r="N40" s="13">
        <f>L40+28-1</f>
        <v>42317</v>
      </c>
      <c r="O40" s="13" t="s">
        <v>301</v>
      </c>
      <c r="P40" s="13"/>
      <c r="Q40" s="13"/>
      <c r="R40" s="13"/>
      <c r="S40" s="13"/>
      <c r="T40" s="8">
        <v>1</v>
      </c>
      <c r="U40" s="8">
        <v>3860</v>
      </c>
      <c r="V40" s="8">
        <v>0</v>
      </c>
      <c r="W40" s="8">
        <v>1930</v>
      </c>
      <c r="X40" s="8">
        <v>0</v>
      </c>
      <c r="Y40" s="8">
        <v>7</v>
      </c>
      <c r="Z40" s="8">
        <v>1.5</v>
      </c>
      <c r="AA40" s="8">
        <v>1</v>
      </c>
      <c r="AB40" s="8">
        <v>1</v>
      </c>
      <c r="AC40" s="8">
        <v>203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18" t="s">
        <v>81</v>
      </c>
      <c r="AM40" s="8">
        <v>0.5</v>
      </c>
      <c r="AN40" s="8">
        <v>2</v>
      </c>
      <c r="AO40" s="8">
        <v>0</v>
      </c>
      <c r="AP40" s="8">
        <f>AI40+AM40+AD40</f>
        <v>0.5</v>
      </c>
      <c r="AQ40" s="8">
        <v>1</v>
      </c>
      <c r="AR40" s="8">
        <v>0</v>
      </c>
      <c r="AS40" s="8">
        <f>AN40+AJ40+Z40+AE40+X40</f>
        <v>3.5</v>
      </c>
      <c r="AT40" s="8">
        <v>2</v>
      </c>
      <c r="AU40" s="8">
        <v>1</v>
      </c>
      <c r="AV40" s="8">
        <f>T40+AM40*2+AB40</f>
        <v>3</v>
      </c>
      <c r="AW40" s="8">
        <v>3</v>
      </c>
      <c r="AX40" s="12">
        <v>2</v>
      </c>
      <c r="AY40" s="7">
        <v>0</v>
      </c>
      <c r="AZ40" s="8" t="s">
        <v>279</v>
      </c>
      <c r="BA40" s="8" t="s">
        <v>279</v>
      </c>
      <c r="BB40" s="8" t="s">
        <v>279</v>
      </c>
      <c r="BC40" s="8"/>
      <c r="BD40" s="8">
        <v>0</v>
      </c>
      <c r="BE40" s="7" t="s">
        <v>210</v>
      </c>
      <c r="BF40" s="7" t="s">
        <v>210</v>
      </c>
      <c r="BG40" s="7" t="s">
        <v>210</v>
      </c>
      <c r="BH40" s="8">
        <v>1</v>
      </c>
      <c r="BI40" s="13">
        <f>BJ40-28+1</f>
        <v>42725</v>
      </c>
      <c r="BJ40" s="13">
        <v>42752</v>
      </c>
      <c r="BK40" s="9">
        <v>42759</v>
      </c>
      <c r="BL40" s="8">
        <v>2070</v>
      </c>
      <c r="BM40" s="8">
        <v>640</v>
      </c>
      <c r="BN40" s="8">
        <v>6.6</v>
      </c>
      <c r="BO40" s="8">
        <v>131</v>
      </c>
      <c r="BP40" s="8">
        <v>0</v>
      </c>
      <c r="BQ40" s="7">
        <v>4</v>
      </c>
      <c r="BR40" s="8">
        <v>0</v>
      </c>
      <c r="BS40" s="13">
        <v>43312</v>
      </c>
      <c r="BT40" s="19">
        <f>(BS40-BK40)/30</f>
        <v>18.433333333333334</v>
      </c>
      <c r="BU40" s="36">
        <v>0</v>
      </c>
      <c r="BV40" s="13">
        <v>43312</v>
      </c>
      <c r="BW40" s="19">
        <f>(BV40-BK40)/30</f>
        <v>18.433333333333334</v>
      </c>
      <c r="BX40" s="36">
        <v>0</v>
      </c>
      <c r="BY40" s="13">
        <v>43312</v>
      </c>
      <c r="BZ40" s="19">
        <f>(BY40-BK40)/30</f>
        <v>18.433333333333334</v>
      </c>
      <c r="CA40" s="8">
        <v>0</v>
      </c>
      <c r="CB40" s="9">
        <v>43312</v>
      </c>
      <c r="CC40" s="19">
        <f>(CB40-K40)/30</f>
        <v>45.4</v>
      </c>
      <c r="CD40" s="8">
        <v>0</v>
      </c>
      <c r="CE40" s="13">
        <v>43312</v>
      </c>
      <c r="CF40" s="19">
        <f>(CE40-K40)/30</f>
        <v>45.4</v>
      </c>
      <c r="CG40" s="8">
        <v>0</v>
      </c>
      <c r="CH40" s="13">
        <v>43312</v>
      </c>
      <c r="CI40" s="20">
        <f>(CH40-K40)/30</f>
        <v>45.4</v>
      </c>
      <c r="CJ40" s="36">
        <v>0</v>
      </c>
      <c r="CK40" s="13">
        <v>43312</v>
      </c>
      <c r="CL40" s="20">
        <f>(CK40-K40)/30</f>
        <v>45.4</v>
      </c>
      <c r="CM40" s="36">
        <v>0</v>
      </c>
      <c r="CN40" s="13">
        <v>43312</v>
      </c>
      <c r="CO40" s="20">
        <f>(CN40-K40)/30</f>
        <v>45.4</v>
      </c>
      <c r="CP40" s="20"/>
      <c r="CQ40" s="20"/>
      <c r="CR40" s="20"/>
      <c r="CS40" s="7">
        <v>0</v>
      </c>
      <c r="CT40" s="9">
        <v>43312</v>
      </c>
      <c r="CU40" s="14">
        <f>(CT40-K40)/30</f>
        <v>45.4</v>
      </c>
      <c r="CV40" s="7">
        <v>0</v>
      </c>
      <c r="CW40" s="9">
        <v>42759</v>
      </c>
      <c r="CX40" s="14">
        <f>(CW40-K40)/30</f>
        <v>26.966666666666665</v>
      </c>
      <c r="CY40" s="7">
        <v>0</v>
      </c>
      <c r="CZ40" s="9">
        <v>43312</v>
      </c>
      <c r="DA40" s="14">
        <f>(CZ40-BK40)/30</f>
        <v>18.433333333333334</v>
      </c>
      <c r="DB40" s="11"/>
      <c r="DC40" s="34">
        <v>4.2427509654728723</v>
      </c>
      <c r="DD40" s="7">
        <v>0</v>
      </c>
      <c r="DE40" s="7">
        <v>17.508699220171856</v>
      </c>
      <c r="DF40" s="7">
        <v>4.346939450104224</v>
      </c>
      <c r="DG40" s="7">
        <v>2.0562276533121282</v>
      </c>
      <c r="DH40" s="15">
        <v>1.0942937012607357</v>
      </c>
      <c r="DI40" s="7">
        <v>0.72447107727744176</v>
      </c>
    </row>
    <row r="41" spans="1:113" ht="20.100000000000001" hidden="1" customHeight="1" x14ac:dyDescent="0.3">
      <c r="A41" s="7">
        <v>41</v>
      </c>
      <c r="B41" s="7" t="s">
        <v>351</v>
      </c>
      <c r="C41" s="7">
        <v>0</v>
      </c>
      <c r="D41" s="7" t="s">
        <v>39</v>
      </c>
      <c r="E41" s="7">
        <v>4688388</v>
      </c>
      <c r="F41" s="9">
        <v>23245</v>
      </c>
      <c r="G41" s="43">
        <v>52.219178082191782</v>
      </c>
      <c r="H41" s="43">
        <v>0</v>
      </c>
      <c r="I41" s="10">
        <v>1</v>
      </c>
      <c r="J41" s="7">
        <v>4</v>
      </c>
      <c r="K41" s="9">
        <v>42248</v>
      </c>
      <c r="L41" s="9">
        <v>42305</v>
      </c>
      <c r="M41" s="9">
        <f>L41-28+1</f>
        <v>42278</v>
      </c>
      <c r="N41" s="9">
        <f>L41+28-1</f>
        <v>42332</v>
      </c>
      <c r="O41" s="9" t="s">
        <v>304</v>
      </c>
      <c r="P41" s="9"/>
      <c r="Q41" s="9"/>
      <c r="R41" s="9"/>
      <c r="S41" s="9"/>
      <c r="T41" s="7">
        <v>2</v>
      </c>
      <c r="U41" s="7">
        <v>2120</v>
      </c>
      <c r="V41" s="7">
        <v>0</v>
      </c>
      <c r="W41" s="7">
        <v>210</v>
      </c>
      <c r="X41" s="7">
        <v>0.5</v>
      </c>
      <c r="Y41" s="7">
        <v>11.1</v>
      </c>
      <c r="Z41" s="7">
        <v>0</v>
      </c>
      <c r="AA41" s="8">
        <v>0</v>
      </c>
      <c r="AB41" s="7">
        <v>0</v>
      </c>
      <c r="AC41" s="7">
        <v>100</v>
      </c>
      <c r="AD41" s="7">
        <v>0</v>
      </c>
      <c r="AE41" s="7">
        <v>0</v>
      </c>
      <c r="AF41" s="8">
        <v>0</v>
      </c>
      <c r="AG41" s="7">
        <v>5</v>
      </c>
      <c r="AH41" s="7">
        <v>0.5</v>
      </c>
      <c r="AI41" s="7">
        <v>0.5</v>
      </c>
      <c r="AJ41" s="7">
        <v>2</v>
      </c>
      <c r="AK41" s="7">
        <v>1</v>
      </c>
      <c r="AL41" s="11" t="s">
        <v>82</v>
      </c>
      <c r="AM41" s="8">
        <v>0.5</v>
      </c>
      <c r="AN41" s="7">
        <v>3</v>
      </c>
      <c r="AO41" s="8">
        <v>0</v>
      </c>
      <c r="AP41" s="7">
        <f>AI41+AM41+AD41</f>
        <v>1</v>
      </c>
      <c r="AQ41" s="8">
        <v>1</v>
      </c>
      <c r="AR41" s="8">
        <v>0</v>
      </c>
      <c r="AS41" s="7">
        <f>AN41+AJ41+Z41+AE41+X41</f>
        <v>5.5</v>
      </c>
      <c r="AT41" s="8">
        <v>3</v>
      </c>
      <c r="AU41" s="8">
        <v>2</v>
      </c>
      <c r="AV41" s="8">
        <f>T41+AM41*2+AB41</f>
        <v>3</v>
      </c>
      <c r="AW41" s="8">
        <v>3</v>
      </c>
      <c r="AX41" s="12">
        <v>2</v>
      </c>
      <c r="AY41" s="7">
        <v>0</v>
      </c>
      <c r="AZ41" s="7" t="s">
        <v>210</v>
      </c>
      <c r="BA41" s="7" t="s">
        <v>210</v>
      </c>
      <c r="BB41" s="7" t="s">
        <v>210</v>
      </c>
      <c r="BC41" s="7"/>
      <c r="BD41" s="8">
        <v>0</v>
      </c>
      <c r="BE41" s="7" t="s">
        <v>210</v>
      </c>
      <c r="BF41" s="7" t="s">
        <v>210</v>
      </c>
      <c r="BG41" s="7" t="s">
        <v>210</v>
      </c>
      <c r="BH41" s="7">
        <v>1</v>
      </c>
      <c r="BI41" s="9">
        <f>BJ41-28+1</f>
        <v>42417</v>
      </c>
      <c r="BJ41" s="9">
        <v>42444</v>
      </c>
      <c r="BK41" s="9">
        <v>42450</v>
      </c>
      <c r="BL41" s="7">
        <v>1430</v>
      </c>
      <c r="BM41" s="7">
        <v>350</v>
      </c>
      <c r="BN41" s="7">
        <v>10.3</v>
      </c>
      <c r="BO41" s="7">
        <v>71</v>
      </c>
      <c r="BP41" s="7">
        <v>0</v>
      </c>
      <c r="BQ41" s="7">
        <v>7</v>
      </c>
      <c r="BR41" s="7">
        <v>1</v>
      </c>
      <c r="BS41" s="9">
        <v>42907</v>
      </c>
      <c r="BT41" s="19">
        <f>(BS41-BK41)/30</f>
        <v>15.233333333333333</v>
      </c>
      <c r="BU41" s="34">
        <v>2</v>
      </c>
      <c r="BV41" s="9">
        <v>42907</v>
      </c>
      <c r="BW41" s="19">
        <f>(BV41-BK41)/30</f>
        <v>15.233333333333333</v>
      </c>
      <c r="BX41" s="36">
        <v>1</v>
      </c>
      <c r="BY41" s="9">
        <v>42907</v>
      </c>
      <c r="BZ41" s="19">
        <f>(BY41-BK41)/30</f>
        <v>15.233333333333333</v>
      </c>
      <c r="CA41" s="7">
        <v>0</v>
      </c>
      <c r="CB41" s="9">
        <v>43312</v>
      </c>
      <c r="CC41" s="19">
        <f>(CB41-K41)/30</f>
        <v>35.466666666666669</v>
      </c>
      <c r="CD41" s="7">
        <v>0</v>
      </c>
      <c r="CE41" s="9">
        <v>43312</v>
      </c>
      <c r="CF41" s="19">
        <f>(CE41-K41)/30</f>
        <v>35.466666666666669</v>
      </c>
      <c r="CG41" s="7">
        <v>0</v>
      </c>
      <c r="CH41" s="9">
        <v>43312</v>
      </c>
      <c r="CI41" s="20">
        <f>(CH41-K41)/30</f>
        <v>35.466666666666669</v>
      </c>
      <c r="CJ41" s="36">
        <v>0</v>
      </c>
      <c r="CK41" s="13">
        <v>43312</v>
      </c>
      <c r="CL41" s="20">
        <f>(CK41-K41)/30</f>
        <v>35.466666666666669</v>
      </c>
      <c r="CM41" s="36">
        <v>0</v>
      </c>
      <c r="CN41" s="13">
        <v>43312</v>
      </c>
      <c r="CO41" s="20">
        <f>(CN41-K41)/30</f>
        <v>35.466666666666669</v>
      </c>
      <c r="CP41" s="20"/>
      <c r="CQ41" s="20"/>
      <c r="CR41" s="20"/>
      <c r="CS41" s="7">
        <v>0</v>
      </c>
      <c r="CT41" s="9">
        <v>43312</v>
      </c>
      <c r="CU41" s="14">
        <f>(CT41-K41)/30</f>
        <v>35.466666666666669</v>
      </c>
      <c r="CV41" s="7">
        <v>0</v>
      </c>
      <c r="CW41" s="9">
        <v>42450</v>
      </c>
      <c r="CX41" s="14">
        <f>(CW41-K41)/30</f>
        <v>6.7333333333333334</v>
      </c>
      <c r="CY41" s="7">
        <v>0</v>
      </c>
      <c r="CZ41" s="9">
        <v>43312</v>
      </c>
      <c r="DA41" s="14">
        <f>(CZ41-BK41)/30</f>
        <v>28.733333333333334</v>
      </c>
      <c r="DB41" s="11"/>
      <c r="DC41" s="34"/>
      <c r="DD41" s="7"/>
      <c r="DE41" s="7"/>
      <c r="DF41" s="7"/>
      <c r="DG41" s="7"/>
      <c r="DH41" s="15">
        <v>3.8503777724070063</v>
      </c>
      <c r="DI41" s="7"/>
    </row>
    <row r="42" spans="1:113" ht="20.100000000000001" hidden="1" customHeight="1" x14ac:dyDescent="0.3">
      <c r="A42" s="7">
        <v>42</v>
      </c>
      <c r="B42" s="7" t="s">
        <v>351</v>
      </c>
      <c r="C42" s="7">
        <v>0</v>
      </c>
      <c r="D42" s="7" t="s">
        <v>40</v>
      </c>
      <c r="E42" s="7">
        <v>27843412</v>
      </c>
      <c r="F42" s="9">
        <v>24167</v>
      </c>
      <c r="G42" s="43">
        <v>50.397260273972606</v>
      </c>
      <c r="H42" s="43">
        <v>0</v>
      </c>
      <c r="I42" s="10">
        <v>1</v>
      </c>
      <c r="J42" s="8">
        <v>3</v>
      </c>
      <c r="K42" s="13">
        <v>41325</v>
      </c>
      <c r="L42" s="9">
        <v>42562</v>
      </c>
      <c r="M42" s="13">
        <f>L42-28+1</f>
        <v>42535</v>
      </c>
      <c r="N42" s="13">
        <f>L42+28-1</f>
        <v>42589</v>
      </c>
      <c r="O42" s="13" t="s">
        <v>301</v>
      </c>
      <c r="P42" s="13"/>
      <c r="Q42" s="13"/>
      <c r="R42" s="13"/>
      <c r="S42" s="13"/>
      <c r="T42" s="8">
        <v>1</v>
      </c>
      <c r="U42" s="8">
        <v>2230</v>
      </c>
      <c r="V42" s="8">
        <v>2</v>
      </c>
      <c r="W42" s="8">
        <v>910</v>
      </c>
      <c r="X42" s="8">
        <v>0</v>
      </c>
      <c r="Y42" s="8">
        <v>8.9</v>
      </c>
      <c r="Z42" s="8">
        <v>1</v>
      </c>
      <c r="AA42" s="7">
        <v>0</v>
      </c>
      <c r="AB42" s="8">
        <v>0</v>
      </c>
      <c r="AC42" s="8">
        <v>11</v>
      </c>
      <c r="AD42" s="8">
        <v>0.5</v>
      </c>
      <c r="AE42" s="7">
        <v>1</v>
      </c>
      <c r="AF42" s="7">
        <v>1</v>
      </c>
      <c r="AG42" s="8">
        <v>2</v>
      </c>
      <c r="AH42" s="8">
        <v>0</v>
      </c>
      <c r="AI42" s="8">
        <v>0</v>
      </c>
      <c r="AJ42" s="8">
        <v>0</v>
      </c>
      <c r="AK42" s="8">
        <v>0</v>
      </c>
      <c r="AL42" s="18" t="s">
        <v>307</v>
      </c>
      <c r="AM42" s="8">
        <v>1</v>
      </c>
      <c r="AN42" s="8">
        <v>4</v>
      </c>
      <c r="AO42" s="7">
        <v>1</v>
      </c>
      <c r="AP42" s="8">
        <f>AI42+AM42+AD42</f>
        <v>1.5</v>
      </c>
      <c r="AQ42" s="8">
        <v>2</v>
      </c>
      <c r="AR42" s="8">
        <v>1</v>
      </c>
      <c r="AS42" s="8">
        <f>AN42+AJ42+Z42+AE42+X42</f>
        <v>6</v>
      </c>
      <c r="AT42" s="8">
        <v>3</v>
      </c>
      <c r="AU42" s="8">
        <v>2</v>
      </c>
      <c r="AV42" s="8">
        <f>T42+AM42*2+AB42</f>
        <v>3</v>
      </c>
      <c r="AW42" s="8">
        <v>3</v>
      </c>
      <c r="AX42" s="12">
        <v>2</v>
      </c>
      <c r="AY42" s="7">
        <v>0</v>
      </c>
      <c r="AZ42" s="8" t="s">
        <v>279</v>
      </c>
      <c r="BA42" s="8" t="s">
        <v>279</v>
      </c>
      <c r="BB42" s="8" t="s">
        <v>279</v>
      </c>
      <c r="BC42" s="8"/>
      <c r="BD42" s="8">
        <v>0</v>
      </c>
      <c r="BE42" s="7" t="s">
        <v>210</v>
      </c>
      <c r="BF42" s="7" t="s">
        <v>210</v>
      </c>
      <c r="BG42" s="7" t="s">
        <v>210</v>
      </c>
      <c r="BH42" s="8">
        <v>1</v>
      </c>
      <c r="BI42" s="13">
        <f>BJ42-28+1</f>
        <v>42662</v>
      </c>
      <c r="BJ42" s="13">
        <v>42689</v>
      </c>
      <c r="BK42" s="9">
        <v>42695</v>
      </c>
      <c r="BL42" s="8">
        <v>1420</v>
      </c>
      <c r="BM42" s="8">
        <v>610</v>
      </c>
      <c r="BN42" s="8">
        <v>7.5</v>
      </c>
      <c r="BO42" s="8">
        <v>15</v>
      </c>
      <c r="BP42" s="8">
        <v>7</v>
      </c>
      <c r="BQ42" s="7">
        <v>9</v>
      </c>
      <c r="BR42" s="8">
        <v>0</v>
      </c>
      <c r="BS42" s="13">
        <v>43312</v>
      </c>
      <c r="BT42" s="19">
        <f>(BS42-BK42)/30</f>
        <v>20.566666666666666</v>
      </c>
      <c r="BU42" s="36">
        <v>0</v>
      </c>
      <c r="BV42" s="13">
        <v>43312</v>
      </c>
      <c r="BW42" s="19">
        <f>(BV42-BK42)/30</f>
        <v>20.566666666666666</v>
      </c>
      <c r="BX42" s="36">
        <v>0</v>
      </c>
      <c r="BY42" s="13">
        <v>43312</v>
      </c>
      <c r="BZ42" s="19">
        <f>(BY42-BK42)/30</f>
        <v>20.566666666666666</v>
      </c>
      <c r="CA42" s="8">
        <v>0</v>
      </c>
      <c r="CB42" s="9">
        <v>43312</v>
      </c>
      <c r="CC42" s="19">
        <f>(CB42-K42)/30</f>
        <v>66.233333333333334</v>
      </c>
      <c r="CD42" s="8">
        <v>0</v>
      </c>
      <c r="CE42" s="13">
        <v>43312</v>
      </c>
      <c r="CF42" s="19">
        <f>(CE42-K42)/30</f>
        <v>66.233333333333334</v>
      </c>
      <c r="CG42" s="8">
        <v>0</v>
      </c>
      <c r="CH42" s="13">
        <v>43312</v>
      </c>
      <c r="CI42" s="20">
        <f>(CH42-K42)/30</f>
        <v>66.233333333333334</v>
      </c>
      <c r="CJ42" s="36">
        <v>1</v>
      </c>
      <c r="CK42" s="13">
        <v>42662</v>
      </c>
      <c r="CL42" s="20">
        <f>(CK42-K42)/30</f>
        <v>44.56666666666667</v>
      </c>
      <c r="CM42" s="36">
        <v>0</v>
      </c>
      <c r="CN42" s="9">
        <v>42695</v>
      </c>
      <c r="CO42" s="20">
        <f>(CN42-K42)/30</f>
        <v>45.666666666666664</v>
      </c>
      <c r="CP42" s="20"/>
      <c r="CQ42" s="20"/>
      <c r="CR42" s="20"/>
      <c r="CS42" s="7">
        <v>0</v>
      </c>
      <c r="CT42" s="9">
        <v>43312</v>
      </c>
      <c r="CU42" s="14">
        <f>(CT42-K42)/30</f>
        <v>66.233333333333334</v>
      </c>
      <c r="CV42" s="7">
        <v>0</v>
      </c>
      <c r="CW42" s="9">
        <v>42695</v>
      </c>
      <c r="CX42" s="14">
        <f>(CW42-K42)/30</f>
        <v>45.666666666666664</v>
      </c>
      <c r="CY42" s="7">
        <v>0</v>
      </c>
      <c r="CZ42" s="9">
        <v>43312</v>
      </c>
      <c r="DA42" s="14">
        <f>(CZ42-BK42)/30</f>
        <v>20.566666666666666</v>
      </c>
      <c r="DB42" s="11"/>
      <c r="DC42" s="34">
        <v>12.861615851890422</v>
      </c>
      <c r="DD42" s="7">
        <v>0</v>
      </c>
      <c r="DE42" s="7">
        <v>1.9999999999999987</v>
      </c>
      <c r="DF42" s="7">
        <v>4.7899148184757232</v>
      </c>
      <c r="DG42" s="7">
        <v>1.9656411970904968</v>
      </c>
      <c r="DH42" s="15">
        <v>0.36223553863871888</v>
      </c>
      <c r="DI42" s="7">
        <v>0.43226861565393249</v>
      </c>
    </row>
    <row r="43" spans="1:113" ht="20.100000000000001" hidden="1" customHeight="1" x14ac:dyDescent="0.3">
      <c r="A43" s="7">
        <v>43</v>
      </c>
      <c r="B43" s="7" t="s">
        <v>351</v>
      </c>
      <c r="C43" s="7">
        <v>0</v>
      </c>
      <c r="D43" s="7" t="s">
        <v>41</v>
      </c>
      <c r="E43" s="7">
        <v>29356962</v>
      </c>
      <c r="F43" s="9">
        <v>19905</v>
      </c>
      <c r="G43" s="43">
        <v>62.139726027397259</v>
      </c>
      <c r="H43" s="43">
        <v>1</v>
      </c>
      <c r="I43" s="10">
        <v>0</v>
      </c>
      <c r="J43" s="8">
        <v>3</v>
      </c>
      <c r="K43" s="13">
        <v>42356</v>
      </c>
      <c r="L43" s="9">
        <v>42586</v>
      </c>
      <c r="M43" s="13">
        <f>L43-28+1</f>
        <v>42559</v>
      </c>
      <c r="N43" s="13">
        <f>L43+28-1</f>
        <v>42613</v>
      </c>
      <c r="O43" s="13" t="s">
        <v>334</v>
      </c>
      <c r="P43" s="13"/>
      <c r="Q43" s="13"/>
      <c r="R43" s="13"/>
      <c r="S43" s="13"/>
      <c r="T43" s="8">
        <v>1</v>
      </c>
      <c r="U43" s="8">
        <v>1790</v>
      </c>
      <c r="V43" s="8">
        <v>0</v>
      </c>
      <c r="W43" s="8">
        <v>970</v>
      </c>
      <c r="X43" s="8">
        <v>0</v>
      </c>
      <c r="Y43" s="8">
        <v>6.3</v>
      </c>
      <c r="Z43" s="8">
        <v>1.5</v>
      </c>
      <c r="AA43" s="8">
        <v>1</v>
      </c>
      <c r="AB43" s="8">
        <v>1</v>
      </c>
      <c r="AC43" s="8">
        <v>101</v>
      </c>
      <c r="AD43" s="8">
        <v>0.5</v>
      </c>
      <c r="AE43" s="8">
        <v>0</v>
      </c>
      <c r="AF43" s="8">
        <v>0</v>
      </c>
      <c r="AG43" s="8">
        <v>2</v>
      </c>
      <c r="AH43" s="8">
        <v>0</v>
      </c>
      <c r="AI43" s="8">
        <v>0</v>
      </c>
      <c r="AJ43" s="8">
        <v>0</v>
      </c>
      <c r="AK43" s="8">
        <v>0</v>
      </c>
      <c r="AL43" s="18" t="s">
        <v>308</v>
      </c>
      <c r="AM43" s="8">
        <v>0</v>
      </c>
      <c r="AN43" s="8">
        <v>1</v>
      </c>
      <c r="AO43" s="8">
        <v>0</v>
      </c>
      <c r="AP43" s="8">
        <f>AI43+AM43+AD43</f>
        <v>0.5</v>
      </c>
      <c r="AQ43" s="8">
        <v>1</v>
      </c>
      <c r="AR43" s="8">
        <v>0</v>
      </c>
      <c r="AS43" s="8">
        <f>AN43+AJ43+Z43+AE43+X43</f>
        <v>2.5</v>
      </c>
      <c r="AT43" s="8">
        <v>1</v>
      </c>
      <c r="AU43" s="8">
        <v>0</v>
      </c>
      <c r="AV43" s="8">
        <f>T43+AM43*2+AB43</f>
        <v>2</v>
      </c>
      <c r="AW43" s="8">
        <v>2</v>
      </c>
      <c r="AX43" s="12">
        <v>1</v>
      </c>
      <c r="AY43" s="7">
        <v>0</v>
      </c>
      <c r="AZ43" s="8" t="s">
        <v>279</v>
      </c>
      <c r="BA43" s="8" t="s">
        <v>279</v>
      </c>
      <c r="BB43" s="8" t="s">
        <v>279</v>
      </c>
      <c r="BC43" s="8"/>
      <c r="BD43" s="8">
        <v>0</v>
      </c>
      <c r="BE43" s="7" t="s">
        <v>210</v>
      </c>
      <c r="BF43" s="7" t="s">
        <v>210</v>
      </c>
      <c r="BG43" s="7" t="s">
        <v>210</v>
      </c>
      <c r="BH43" s="7">
        <v>0</v>
      </c>
      <c r="BI43" s="7"/>
      <c r="BJ43" s="7"/>
      <c r="BK43" s="13"/>
      <c r="BL43" s="8"/>
      <c r="BM43" s="8"/>
      <c r="BN43" s="8"/>
      <c r="BO43" s="8"/>
      <c r="BP43" s="8"/>
      <c r="BQ43" s="8"/>
      <c r="BR43" s="8"/>
      <c r="BS43" s="8"/>
      <c r="BT43" s="8"/>
      <c r="BU43" s="36"/>
      <c r="BV43" s="8"/>
      <c r="BW43" s="8"/>
      <c r="BX43" s="36"/>
      <c r="BY43" s="8"/>
      <c r="BZ43" s="8"/>
      <c r="CA43" s="8">
        <v>2</v>
      </c>
      <c r="CB43" s="9">
        <v>43144</v>
      </c>
      <c r="CC43" s="19">
        <f>(CB43-K43)/30</f>
        <v>26.266666666666666</v>
      </c>
      <c r="CD43" s="8">
        <v>2</v>
      </c>
      <c r="CE43" s="13">
        <v>43144</v>
      </c>
      <c r="CF43" s="19">
        <f>(CE43-K43)/30</f>
        <v>26.266666666666666</v>
      </c>
      <c r="CG43" s="8">
        <v>0</v>
      </c>
      <c r="CH43" s="13">
        <v>43144</v>
      </c>
      <c r="CI43" s="20">
        <f>(CH43-K43)/30</f>
        <v>26.266666666666666</v>
      </c>
      <c r="CJ43" s="36">
        <v>2</v>
      </c>
      <c r="CK43" s="13">
        <v>43144</v>
      </c>
      <c r="CL43" s="20">
        <f>(CK43-K43)/30</f>
        <v>26.266666666666666</v>
      </c>
      <c r="CM43" s="36">
        <v>2</v>
      </c>
      <c r="CN43" s="13">
        <v>43144</v>
      </c>
      <c r="CO43" s="20">
        <f>(CN43-K43)/30</f>
        <v>26.266666666666666</v>
      </c>
      <c r="CP43" s="20"/>
      <c r="CQ43" s="20"/>
      <c r="CR43" s="20"/>
      <c r="CS43" s="7">
        <v>1</v>
      </c>
      <c r="CT43" s="9">
        <v>43144</v>
      </c>
      <c r="CU43" s="14">
        <f>(CT43-K43)/30</f>
        <v>26.266666666666666</v>
      </c>
      <c r="CV43" s="7">
        <v>1</v>
      </c>
      <c r="CW43" s="9">
        <v>43144</v>
      </c>
      <c r="CX43" s="14">
        <f>(CW43-K43)/30</f>
        <v>26.266666666666666</v>
      </c>
      <c r="CY43" s="7">
        <v>1</v>
      </c>
      <c r="CZ43" s="9"/>
      <c r="DA43" s="14"/>
      <c r="DB43" s="11"/>
      <c r="DC43" s="34">
        <v>5.2415736154334489</v>
      </c>
      <c r="DD43" s="7">
        <v>0</v>
      </c>
      <c r="DE43" s="7">
        <v>46.850742270260014</v>
      </c>
      <c r="DF43" s="7">
        <v>3.0525184179211169</v>
      </c>
      <c r="DG43" s="7">
        <v>3.1601652474535031</v>
      </c>
      <c r="DH43" s="15">
        <v>0.24827312385925801</v>
      </c>
      <c r="DI43" s="7">
        <v>0.18620968289033768</v>
      </c>
    </row>
    <row r="44" spans="1:113" ht="20.100000000000001" hidden="1" customHeight="1" x14ac:dyDescent="0.3">
      <c r="A44" s="7">
        <v>44</v>
      </c>
      <c r="B44" s="7" t="s">
        <v>351</v>
      </c>
      <c r="C44" s="7">
        <v>0</v>
      </c>
      <c r="D44" s="7" t="s">
        <v>42</v>
      </c>
      <c r="E44" s="7">
        <v>29415676</v>
      </c>
      <c r="F44" s="9">
        <v>25336</v>
      </c>
      <c r="G44" s="43">
        <v>46.643835616438359</v>
      </c>
      <c r="H44" s="43">
        <v>0</v>
      </c>
      <c r="I44" s="10">
        <v>1</v>
      </c>
      <c r="J44" s="8">
        <v>3</v>
      </c>
      <c r="K44" s="13">
        <v>42335</v>
      </c>
      <c r="L44" s="9">
        <v>42361</v>
      </c>
      <c r="M44" s="13">
        <f>L44-28+1</f>
        <v>42334</v>
      </c>
      <c r="N44" s="13">
        <f>L44+28-1</f>
        <v>42388</v>
      </c>
      <c r="O44" s="13" t="s">
        <v>302</v>
      </c>
      <c r="P44" s="13"/>
      <c r="Q44" s="13"/>
      <c r="R44" s="13"/>
      <c r="S44" s="13"/>
      <c r="T44" s="8">
        <v>3</v>
      </c>
      <c r="U44" s="8">
        <v>4170</v>
      </c>
      <c r="V44" s="8">
        <v>2</v>
      </c>
      <c r="W44" s="8">
        <v>2630</v>
      </c>
      <c r="X44" s="8">
        <v>0</v>
      </c>
      <c r="Y44" s="8">
        <v>7.8</v>
      </c>
      <c r="Z44" s="8">
        <v>1.5</v>
      </c>
      <c r="AA44" s="8">
        <v>1</v>
      </c>
      <c r="AB44" s="8">
        <v>0</v>
      </c>
      <c r="AC44" s="8">
        <v>120</v>
      </c>
      <c r="AD44" s="8">
        <v>0</v>
      </c>
      <c r="AE44" s="8">
        <v>0</v>
      </c>
      <c r="AF44" s="8">
        <v>0</v>
      </c>
      <c r="AG44" s="8">
        <v>11</v>
      </c>
      <c r="AH44" s="8">
        <v>1.5</v>
      </c>
      <c r="AI44" s="8">
        <v>1.5</v>
      </c>
      <c r="AJ44" s="8">
        <v>3</v>
      </c>
      <c r="AK44" s="8">
        <v>1</v>
      </c>
      <c r="AL44" s="18" t="s">
        <v>83</v>
      </c>
      <c r="AM44" s="8">
        <v>0.5</v>
      </c>
      <c r="AN44" s="8">
        <v>2</v>
      </c>
      <c r="AO44" s="8">
        <v>0</v>
      </c>
      <c r="AP44" s="8">
        <f>AI44+AM44+AD44</f>
        <v>2</v>
      </c>
      <c r="AQ44" s="8">
        <v>2</v>
      </c>
      <c r="AR44" s="8">
        <v>1</v>
      </c>
      <c r="AS44" s="8">
        <f>AN44+AJ44+Z44+AE44+X44</f>
        <v>6.5</v>
      </c>
      <c r="AT44" s="8">
        <v>4</v>
      </c>
      <c r="AU44" s="8">
        <v>2</v>
      </c>
      <c r="AV44" s="8">
        <f>T44+AM44*2+AB44</f>
        <v>4</v>
      </c>
      <c r="AW44" s="8">
        <v>3</v>
      </c>
      <c r="AX44" s="12">
        <v>2</v>
      </c>
      <c r="AY44" s="7">
        <v>1</v>
      </c>
      <c r="AZ44" s="9">
        <v>42401</v>
      </c>
      <c r="BA44" s="9" t="s">
        <v>212</v>
      </c>
      <c r="BB44" s="8" t="s">
        <v>213</v>
      </c>
      <c r="BC44" s="8">
        <v>1</v>
      </c>
      <c r="BD44" s="8">
        <v>0</v>
      </c>
      <c r="BE44" s="7" t="s">
        <v>210</v>
      </c>
      <c r="BF44" s="7" t="s">
        <v>210</v>
      </c>
      <c r="BG44" s="7" t="s">
        <v>210</v>
      </c>
      <c r="BH44" s="8">
        <v>1</v>
      </c>
      <c r="BI44" s="13">
        <f>BJ44-28+1</f>
        <v>42543</v>
      </c>
      <c r="BJ44" s="13">
        <v>42570</v>
      </c>
      <c r="BK44" s="9">
        <v>42576</v>
      </c>
      <c r="BL44" s="8">
        <v>1870</v>
      </c>
      <c r="BM44" s="8">
        <v>390</v>
      </c>
      <c r="BN44" s="8">
        <v>11.2</v>
      </c>
      <c r="BO44" s="8">
        <v>109</v>
      </c>
      <c r="BP44" s="8">
        <v>0</v>
      </c>
      <c r="BQ44" s="8">
        <v>15</v>
      </c>
      <c r="BR44" s="8">
        <v>1</v>
      </c>
      <c r="BS44" s="13">
        <v>42636</v>
      </c>
      <c r="BT44" s="19">
        <f>(BS44-BK44)/30</f>
        <v>2</v>
      </c>
      <c r="BU44" s="36">
        <v>2</v>
      </c>
      <c r="BV44" s="13">
        <v>42636</v>
      </c>
      <c r="BW44" s="19">
        <f>(BV44-BK44)/30</f>
        <v>2</v>
      </c>
      <c r="BX44" s="36">
        <v>1</v>
      </c>
      <c r="BY44" s="13">
        <v>42636</v>
      </c>
      <c r="BZ44" s="19">
        <f>(BY44-BK44)/30</f>
        <v>2</v>
      </c>
      <c r="CA44" s="8">
        <v>2</v>
      </c>
      <c r="CB44" s="9">
        <v>42664</v>
      </c>
      <c r="CC44" s="19">
        <f>(CB44-K44)/30</f>
        <v>10.966666666666667</v>
      </c>
      <c r="CD44" s="8">
        <v>2</v>
      </c>
      <c r="CE44" s="9">
        <v>42664</v>
      </c>
      <c r="CF44" s="19">
        <f>(CE44-K44)/30</f>
        <v>10.966666666666667</v>
      </c>
      <c r="CG44" s="8">
        <v>1</v>
      </c>
      <c r="CH44" s="13">
        <v>42648</v>
      </c>
      <c r="CI44" s="20">
        <f>(CH44-K44)/30</f>
        <v>10.433333333333334</v>
      </c>
      <c r="CJ44" s="36">
        <v>1</v>
      </c>
      <c r="CK44" s="13">
        <v>42648</v>
      </c>
      <c r="CL44" s="20">
        <f>(CK44-K44)/30</f>
        <v>10.433333333333334</v>
      </c>
      <c r="CM44" s="36">
        <v>1</v>
      </c>
      <c r="CN44" s="13">
        <v>42648</v>
      </c>
      <c r="CO44" s="20">
        <f>(CN44-K44)/30</f>
        <v>10.433333333333334</v>
      </c>
      <c r="CP44" s="20"/>
      <c r="CQ44" s="20"/>
      <c r="CR44" s="20"/>
      <c r="CS44" s="7">
        <v>1</v>
      </c>
      <c r="CT44" s="9">
        <v>42664</v>
      </c>
      <c r="CU44" s="14">
        <f>(CT44-K44)/30</f>
        <v>10.966666666666667</v>
      </c>
      <c r="CV44" s="7">
        <v>0</v>
      </c>
      <c r="CW44" s="9">
        <v>42576</v>
      </c>
      <c r="CX44" s="14">
        <f>(CW44-K44)/30</f>
        <v>8.0333333333333332</v>
      </c>
      <c r="CY44" s="7">
        <v>1</v>
      </c>
      <c r="CZ44" s="9">
        <v>42664</v>
      </c>
      <c r="DA44" s="14">
        <f>(CZ44-BK44)/30</f>
        <v>2.9333333333333331</v>
      </c>
      <c r="DB44" s="11"/>
      <c r="DC44" s="34">
        <v>48.5029301283327</v>
      </c>
      <c r="DD44" s="7">
        <v>1</v>
      </c>
      <c r="DE44" s="7">
        <v>0.72951017212008817</v>
      </c>
      <c r="DF44" s="7">
        <v>3.7192197704526495</v>
      </c>
      <c r="DG44" s="7">
        <v>0.64617641531874548</v>
      </c>
      <c r="DH44" s="15">
        <v>1.3613141164994698</v>
      </c>
      <c r="DI44" s="7">
        <v>0.34507933834915738</v>
      </c>
    </row>
    <row r="45" spans="1:113" ht="20.100000000000001" hidden="1" customHeight="1" x14ac:dyDescent="0.3">
      <c r="A45" s="7">
        <v>45</v>
      </c>
      <c r="B45" s="7" t="s">
        <v>351</v>
      </c>
      <c r="C45" s="7">
        <v>0</v>
      </c>
      <c r="D45" s="7" t="s">
        <v>43</v>
      </c>
      <c r="E45" s="7">
        <v>13377378</v>
      </c>
      <c r="F45" s="9">
        <v>23029</v>
      </c>
      <c r="G45" s="43">
        <v>52.786301369863011</v>
      </c>
      <c r="H45" s="43">
        <v>0</v>
      </c>
      <c r="I45" s="10">
        <v>0</v>
      </c>
      <c r="J45" s="8">
        <v>3</v>
      </c>
      <c r="K45" s="13">
        <v>41694</v>
      </c>
      <c r="L45" s="9">
        <v>42296</v>
      </c>
      <c r="M45" s="13">
        <f>L45-28+1</f>
        <v>42269</v>
      </c>
      <c r="N45" s="13">
        <f>L45+28-1</f>
        <v>42323</v>
      </c>
      <c r="O45" s="13" t="s">
        <v>304</v>
      </c>
      <c r="P45" s="13"/>
      <c r="Q45" s="13"/>
      <c r="R45" s="13"/>
      <c r="S45" s="13"/>
      <c r="T45" s="8">
        <v>2</v>
      </c>
      <c r="U45" s="8">
        <v>2240</v>
      </c>
      <c r="V45" s="8">
        <v>0</v>
      </c>
      <c r="W45" s="8">
        <v>1680</v>
      </c>
      <c r="X45" s="8">
        <v>0</v>
      </c>
      <c r="Y45" s="8">
        <v>7.3</v>
      </c>
      <c r="Z45" s="8">
        <v>1.5</v>
      </c>
      <c r="AA45" s="8">
        <v>1</v>
      </c>
      <c r="AB45" s="8">
        <v>1</v>
      </c>
      <c r="AC45" s="8">
        <v>117</v>
      </c>
      <c r="AD45" s="8">
        <v>0</v>
      </c>
      <c r="AE45" s="8">
        <v>0</v>
      </c>
      <c r="AF45" s="8">
        <v>0</v>
      </c>
      <c r="AG45" s="8">
        <v>6</v>
      </c>
      <c r="AH45" s="7">
        <v>0.5</v>
      </c>
      <c r="AI45" s="7">
        <v>0.5</v>
      </c>
      <c r="AJ45" s="8">
        <v>2</v>
      </c>
      <c r="AK45" s="7">
        <v>1</v>
      </c>
      <c r="AL45" s="18" t="s">
        <v>69</v>
      </c>
      <c r="AM45" s="8">
        <v>0</v>
      </c>
      <c r="AN45" s="8">
        <v>1</v>
      </c>
      <c r="AO45" s="8">
        <v>0</v>
      </c>
      <c r="AP45" s="8">
        <f>AI45+AM45+AD45</f>
        <v>0.5</v>
      </c>
      <c r="AQ45" s="8">
        <v>1</v>
      </c>
      <c r="AR45" s="8">
        <v>0</v>
      </c>
      <c r="AS45" s="8">
        <f>AN45+AJ45+Z45+AE45+X45</f>
        <v>4.5</v>
      </c>
      <c r="AT45" s="8">
        <v>2</v>
      </c>
      <c r="AU45" s="8">
        <v>1</v>
      </c>
      <c r="AV45" s="8">
        <f>T45+AM45*2+AB45</f>
        <v>3</v>
      </c>
      <c r="AW45" s="8">
        <v>3</v>
      </c>
      <c r="AX45" s="12">
        <v>2</v>
      </c>
      <c r="AY45" s="7">
        <v>1</v>
      </c>
      <c r="AZ45" s="9">
        <v>42467</v>
      </c>
      <c r="BA45" s="9" t="s">
        <v>214</v>
      </c>
      <c r="BB45" s="8" t="s">
        <v>211</v>
      </c>
      <c r="BC45" s="8">
        <v>0</v>
      </c>
      <c r="BD45" s="8">
        <v>0</v>
      </c>
      <c r="BE45" s="7" t="s">
        <v>210</v>
      </c>
      <c r="BF45" s="7" t="s">
        <v>210</v>
      </c>
      <c r="BG45" s="7" t="s">
        <v>210</v>
      </c>
      <c r="BH45" s="8">
        <v>1</v>
      </c>
      <c r="BI45" s="13">
        <f>BJ45-28+1</f>
        <v>42656</v>
      </c>
      <c r="BJ45" s="13">
        <v>42683</v>
      </c>
      <c r="BK45" s="9">
        <v>42690</v>
      </c>
      <c r="BL45" s="8">
        <v>380</v>
      </c>
      <c r="BM45" s="8">
        <v>100</v>
      </c>
      <c r="BN45" s="8">
        <v>4.5999999999999996</v>
      </c>
      <c r="BO45" s="8">
        <v>18</v>
      </c>
      <c r="BP45" s="8">
        <v>0</v>
      </c>
      <c r="BQ45" s="7">
        <v>25</v>
      </c>
      <c r="BR45" s="8">
        <v>1</v>
      </c>
      <c r="BS45" s="13">
        <v>42901</v>
      </c>
      <c r="BT45" s="19">
        <f>(BS45-BK45)/30</f>
        <v>7.0333333333333332</v>
      </c>
      <c r="BU45" s="36">
        <v>2</v>
      </c>
      <c r="BV45" s="13">
        <v>42901</v>
      </c>
      <c r="BW45" s="19">
        <f>(BV45-BK45)/30</f>
        <v>7.0333333333333332</v>
      </c>
      <c r="BX45" s="36">
        <v>1</v>
      </c>
      <c r="BY45" s="13">
        <v>42901</v>
      </c>
      <c r="BZ45" s="19">
        <f>(BY45-BK45)/30</f>
        <v>7.0333333333333332</v>
      </c>
      <c r="CA45" s="8">
        <v>1</v>
      </c>
      <c r="CB45" s="13">
        <v>42667</v>
      </c>
      <c r="CC45" s="19">
        <f>(CB45-K45)/30</f>
        <v>32.43333333333333</v>
      </c>
      <c r="CD45" s="8">
        <v>2</v>
      </c>
      <c r="CE45" s="9">
        <v>42690</v>
      </c>
      <c r="CF45" s="19">
        <f>(CE45-K45)/30</f>
        <v>33.200000000000003</v>
      </c>
      <c r="CG45" s="8">
        <v>1</v>
      </c>
      <c r="CH45" s="13">
        <v>42949</v>
      </c>
      <c r="CI45" s="20">
        <f>(CH45-K45)/30</f>
        <v>41.833333333333336</v>
      </c>
      <c r="CJ45" s="36">
        <v>1</v>
      </c>
      <c r="CK45" s="13">
        <v>42667</v>
      </c>
      <c r="CL45" s="20">
        <f>(CK45-K45)/30</f>
        <v>32.43333333333333</v>
      </c>
      <c r="CM45" s="36">
        <v>0</v>
      </c>
      <c r="CN45" s="9">
        <v>42690</v>
      </c>
      <c r="CO45" s="20">
        <f>(CN45-K45)/30</f>
        <v>33.200000000000003</v>
      </c>
      <c r="CP45" s="20"/>
      <c r="CQ45" s="20"/>
      <c r="CR45" s="20"/>
      <c r="CS45" s="7">
        <v>1</v>
      </c>
      <c r="CT45" s="9">
        <v>42834</v>
      </c>
      <c r="CU45" s="14">
        <f>(CT45-K45)/30</f>
        <v>38</v>
      </c>
      <c r="CV45" s="7">
        <v>0</v>
      </c>
      <c r="CW45" s="9">
        <v>42690</v>
      </c>
      <c r="CX45" s="14">
        <f>(CW45-K45)/30</f>
        <v>33.200000000000003</v>
      </c>
      <c r="CY45" s="7">
        <v>1</v>
      </c>
      <c r="CZ45" s="9">
        <v>42834</v>
      </c>
      <c r="DA45" s="14">
        <f>(CZ45-BK45)/30</f>
        <v>4.8</v>
      </c>
      <c r="DB45" s="11"/>
      <c r="DC45" s="34">
        <v>8.4561443244910421</v>
      </c>
      <c r="DD45" s="7">
        <v>0</v>
      </c>
      <c r="DE45" s="7">
        <v>24.933266549135986</v>
      </c>
      <c r="DF45" s="7">
        <v>4.4229226132810799</v>
      </c>
      <c r="DG45" s="7">
        <v>12.951075464758519</v>
      </c>
      <c r="DH45" s="15">
        <v>1.8596098852263183</v>
      </c>
      <c r="DI45" s="7">
        <v>0.47963205966263267</v>
      </c>
    </row>
    <row r="46" spans="1:113" ht="20.100000000000001" hidden="1" customHeight="1" x14ac:dyDescent="0.3">
      <c r="A46" s="7">
        <v>46</v>
      </c>
      <c r="B46" s="7" t="s">
        <v>351</v>
      </c>
      <c r="C46" s="7">
        <v>0</v>
      </c>
      <c r="D46" s="7" t="s">
        <v>44</v>
      </c>
      <c r="E46" s="7">
        <v>25801351</v>
      </c>
      <c r="F46" s="9">
        <v>16146</v>
      </c>
      <c r="G46" s="43">
        <v>68.61917808219178</v>
      </c>
      <c r="H46" s="43">
        <v>1</v>
      </c>
      <c r="I46" s="10">
        <v>0</v>
      </c>
      <c r="J46" s="8">
        <v>4</v>
      </c>
      <c r="K46" s="13">
        <v>40501</v>
      </c>
      <c r="L46" s="13">
        <v>41192</v>
      </c>
      <c r="M46" s="13">
        <f>L46-28+1</f>
        <v>41165</v>
      </c>
      <c r="N46" s="13">
        <f>L46+28-1</f>
        <v>41219</v>
      </c>
      <c r="O46" s="13" t="s">
        <v>302</v>
      </c>
      <c r="P46" s="13"/>
      <c r="Q46" s="13"/>
      <c r="R46" s="13"/>
      <c r="S46" s="13"/>
      <c r="T46" s="8">
        <v>3</v>
      </c>
      <c r="U46" s="8">
        <v>1500</v>
      </c>
      <c r="V46" s="8">
        <v>0</v>
      </c>
      <c r="W46" s="8">
        <v>240</v>
      </c>
      <c r="X46" s="8">
        <v>0.5</v>
      </c>
      <c r="Y46" s="8">
        <v>6.9</v>
      </c>
      <c r="Z46" s="8">
        <v>1.5</v>
      </c>
      <c r="AA46" s="8">
        <v>1</v>
      </c>
      <c r="AB46" s="8">
        <v>1</v>
      </c>
      <c r="AC46" s="8">
        <v>77</v>
      </c>
      <c r="AD46" s="8">
        <v>0.5</v>
      </c>
      <c r="AE46" s="8">
        <v>0.5</v>
      </c>
      <c r="AF46" s="8">
        <v>1</v>
      </c>
      <c r="AG46" s="8">
        <v>19</v>
      </c>
      <c r="AH46" s="8">
        <v>1.5</v>
      </c>
      <c r="AI46" s="8">
        <v>1.5</v>
      </c>
      <c r="AJ46" s="8">
        <v>3</v>
      </c>
      <c r="AK46" s="8">
        <v>1</v>
      </c>
      <c r="AL46" s="18" t="s">
        <v>310</v>
      </c>
      <c r="AM46" s="8">
        <v>0.5</v>
      </c>
      <c r="AN46" s="8">
        <v>2</v>
      </c>
      <c r="AO46" s="7">
        <v>0</v>
      </c>
      <c r="AP46" s="8">
        <f>AI46+AM46+AD46</f>
        <v>2.5</v>
      </c>
      <c r="AQ46" s="8">
        <v>3</v>
      </c>
      <c r="AR46" s="8">
        <v>1</v>
      </c>
      <c r="AS46" s="8">
        <f>AN46+AJ46+Z46+AE46+X46</f>
        <v>7.5</v>
      </c>
      <c r="AT46" s="8">
        <v>4</v>
      </c>
      <c r="AU46" s="8">
        <v>2</v>
      </c>
      <c r="AV46" s="8">
        <f>T46+AM46*2+AB46</f>
        <v>5</v>
      </c>
      <c r="AW46" s="8">
        <v>4</v>
      </c>
      <c r="AX46" s="12">
        <v>2</v>
      </c>
      <c r="AY46" s="7">
        <v>1</v>
      </c>
      <c r="AZ46" s="9">
        <v>41219</v>
      </c>
      <c r="BA46" s="9" t="s">
        <v>217</v>
      </c>
      <c r="BB46" s="8" t="s">
        <v>218</v>
      </c>
      <c r="BC46" s="8">
        <v>1</v>
      </c>
      <c r="BD46" s="8">
        <v>0</v>
      </c>
      <c r="BE46" s="7" t="s">
        <v>210</v>
      </c>
      <c r="BF46" s="7" t="s">
        <v>210</v>
      </c>
      <c r="BG46" s="7" t="s">
        <v>210</v>
      </c>
      <c r="BH46" s="7">
        <v>0</v>
      </c>
      <c r="BI46" s="7"/>
      <c r="BJ46" s="7"/>
      <c r="BK46" s="13"/>
      <c r="BL46" s="8"/>
      <c r="BM46" s="8"/>
      <c r="BN46" s="8"/>
      <c r="BO46" s="8"/>
      <c r="BP46" s="8"/>
      <c r="BQ46" s="8"/>
      <c r="BR46" s="8"/>
      <c r="BS46" s="8"/>
      <c r="BT46" s="8"/>
      <c r="BU46" s="36"/>
      <c r="BV46" s="8"/>
      <c r="BW46" s="8"/>
      <c r="BX46" s="36"/>
      <c r="BY46" s="8"/>
      <c r="BZ46" s="8"/>
      <c r="CA46" s="8">
        <v>1</v>
      </c>
      <c r="CB46" s="13">
        <v>41555</v>
      </c>
      <c r="CC46" s="19">
        <f>(CB46-K46)/30</f>
        <v>35.133333333333333</v>
      </c>
      <c r="CD46" s="8">
        <v>1</v>
      </c>
      <c r="CE46" s="13">
        <v>41555</v>
      </c>
      <c r="CF46" s="19">
        <f>(CE46-K46)/30</f>
        <v>35.133333333333333</v>
      </c>
      <c r="CG46" s="8">
        <v>1</v>
      </c>
      <c r="CH46" s="13">
        <v>41555</v>
      </c>
      <c r="CI46" s="20">
        <f>(CH46-K46)/30</f>
        <v>35.133333333333333</v>
      </c>
      <c r="CJ46" s="36">
        <v>1</v>
      </c>
      <c r="CK46" s="13">
        <v>41555</v>
      </c>
      <c r="CL46" s="20">
        <f>(CK46-K46)/30</f>
        <v>35.133333333333333</v>
      </c>
      <c r="CM46" s="36">
        <v>1</v>
      </c>
      <c r="CN46" s="13">
        <v>41555</v>
      </c>
      <c r="CO46" s="20">
        <f>(CN46-K46)/30</f>
        <v>35.133333333333333</v>
      </c>
      <c r="CP46" s="20"/>
      <c r="CQ46" s="20"/>
      <c r="CR46" s="20"/>
      <c r="CS46" s="7">
        <v>1</v>
      </c>
      <c r="CT46" s="9">
        <v>41578</v>
      </c>
      <c r="CU46" s="14">
        <f>(CT46-K46)/30</f>
        <v>35.9</v>
      </c>
      <c r="CV46" s="7">
        <v>1</v>
      </c>
      <c r="CW46" s="9">
        <v>41578</v>
      </c>
      <c r="CX46" s="14">
        <f>(CW46-K46)/30</f>
        <v>35.9</v>
      </c>
      <c r="CY46" s="7">
        <v>1</v>
      </c>
      <c r="CZ46" s="9"/>
      <c r="DA46" s="14"/>
      <c r="DB46" s="11"/>
      <c r="DC46" s="34">
        <v>19.630159636060853</v>
      </c>
      <c r="DD46" s="7">
        <v>1</v>
      </c>
      <c r="DE46" s="7">
        <v>0.82359101726757433</v>
      </c>
      <c r="DF46" s="7"/>
      <c r="DG46" s="7">
        <v>25.812536295107996</v>
      </c>
      <c r="DH46" s="7"/>
      <c r="DI46" s="7">
        <v>0.15283003471150849</v>
      </c>
    </row>
    <row r="47" spans="1:113" ht="20.100000000000001" hidden="1" customHeight="1" x14ac:dyDescent="0.3">
      <c r="A47" s="7">
        <v>47</v>
      </c>
      <c r="B47" s="7" t="s">
        <v>351</v>
      </c>
      <c r="C47" s="7">
        <v>0</v>
      </c>
      <c r="D47" s="7" t="s">
        <v>45</v>
      </c>
      <c r="E47" s="7">
        <v>26980130</v>
      </c>
      <c r="F47" s="9">
        <v>22898</v>
      </c>
      <c r="G47" s="43">
        <v>53.394520547945206</v>
      </c>
      <c r="H47" s="43">
        <v>0</v>
      </c>
      <c r="I47" s="10">
        <v>0</v>
      </c>
      <c r="J47" s="8">
        <v>3</v>
      </c>
      <c r="K47" s="13">
        <v>42361</v>
      </c>
      <c r="L47" s="13">
        <v>42387</v>
      </c>
      <c r="M47" s="13">
        <f>L47-28+1</f>
        <v>42360</v>
      </c>
      <c r="N47" s="13">
        <f>L47+28-1</f>
        <v>42414</v>
      </c>
      <c r="O47" s="13" t="s">
        <v>301</v>
      </c>
      <c r="P47" s="13"/>
      <c r="Q47" s="13"/>
      <c r="R47" s="13"/>
      <c r="S47" s="13"/>
      <c r="T47" s="8">
        <v>1</v>
      </c>
      <c r="U47" s="8">
        <v>300</v>
      </c>
      <c r="V47" s="8">
        <v>0</v>
      </c>
      <c r="W47" s="8">
        <v>70</v>
      </c>
      <c r="X47" s="8">
        <v>0.5</v>
      </c>
      <c r="Y47" s="8">
        <v>7.4</v>
      </c>
      <c r="Z47" s="8">
        <v>1.5</v>
      </c>
      <c r="AA47" s="8">
        <v>1</v>
      </c>
      <c r="AB47" s="8">
        <v>1</v>
      </c>
      <c r="AC47" s="8">
        <v>20</v>
      </c>
      <c r="AD47" s="8">
        <v>0.5</v>
      </c>
      <c r="AE47" s="7">
        <v>1</v>
      </c>
      <c r="AF47" s="7">
        <v>1</v>
      </c>
      <c r="AG47" s="8">
        <v>3</v>
      </c>
      <c r="AH47" s="8">
        <v>0</v>
      </c>
      <c r="AI47" s="8">
        <v>0</v>
      </c>
      <c r="AJ47" s="8">
        <v>1</v>
      </c>
      <c r="AK47" s="8">
        <v>0</v>
      </c>
      <c r="AL47" s="18" t="s">
        <v>309</v>
      </c>
      <c r="AM47" s="7">
        <v>1</v>
      </c>
      <c r="AN47" s="8">
        <v>4</v>
      </c>
      <c r="AO47" s="7">
        <v>1</v>
      </c>
      <c r="AP47" s="8">
        <f>AI47+AM47+AD47</f>
        <v>1.5</v>
      </c>
      <c r="AQ47" s="8">
        <v>2</v>
      </c>
      <c r="AR47" s="8">
        <v>1</v>
      </c>
      <c r="AS47" s="8">
        <f>AN47+AJ47+Z47+AE47+X47</f>
        <v>8</v>
      </c>
      <c r="AT47" s="8">
        <v>4</v>
      </c>
      <c r="AU47" s="8">
        <v>2</v>
      </c>
      <c r="AV47" s="8">
        <f>T47+AM47*2+AB47</f>
        <v>4</v>
      </c>
      <c r="AW47" s="8">
        <v>3</v>
      </c>
      <c r="AX47" s="12">
        <v>2</v>
      </c>
      <c r="AY47" s="7">
        <v>0</v>
      </c>
      <c r="AZ47" s="8" t="s">
        <v>216</v>
      </c>
      <c r="BA47" s="8" t="s">
        <v>216</v>
      </c>
      <c r="BB47" s="8" t="s">
        <v>216</v>
      </c>
      <c r="BC47" s="8"/>
      <c r="BD47" s="8">
        <v>0</v>
      </c>
      <c r="BE47" s="7" t="s">
        <v>210</v>
      </c>
      <c r="BF47" s="7" t="s">
        <v>210</v>
      </c>
      <c r="BG47" s="7" t="s">
        <v>210</v>
      </c>
      <c r="BH47" s="8">
        <v>1</v>
      </c>
      <c r="BI47" s="13">
        <f>BJ47-28+1</f>
        <v>42512</v>
      </c>
      <c r="BJ47" s="13">
        <v>42539</v>
      </c>
      <c r="BK47" s="9">
        <v>42545</v>
      </c>
      <c r="BL47" s="8">
        <v>760</v>
      </c>
      <c r="BM47" s="8">
        <v>350</v>
      </c>
      <c r="BN47" s="8">
        <v>7.7</v>
      </c>
      <c r="BO47" s="8">
        <v>24</v>
      </c>
      <c r="BP47" s="8">
        <v>2</v>
      </c>
      <c r="BQ47" s="7">
        <v>3</v>
      </c>
      <c r="BR47" s="8">
        <v>0</v>
      </c>
      <c r="BS47" s="13">
        <v>43312</v>
      </c>
      <c r="BT47" s="19">
        <f>(BS47-BK47)/30</f>
        <v>25.566666666666666</v>
      </c>
      <c r="BU47" s="36">
        <v>0</v>
      </c>
      <c r="BV47" s="13">
        <v>43312</v>
      </c>
      <c r="BW47" s="19">
        <f>(BV47-BK47)/30</f>
        <v>25.566666666666666</v>
      </c>
      <c r="BX47" s="36">
        <v>0</v>
      </c>
      <c r="BY47" s="13">
        <v>43312</v>
      </c>
      <c r="BZ47" s="19">
        <f>(BY47-BK47)/30</f>
        <v>25.566666666666666</v>
      </c>
      <c r="CA47" s="8">
        <v>0</v>
      </c>
      <c r="CB47" s="9">
        <v>43312</v>
      </c>
      <c r="CC47" s="19">
        <f>(CB47-K47)/30</f>
        <v>31.7</v>
      </c>
      <c r="CD47" s="8">
        <v>0</v>
      </c>
      <c r="CE47" s="13">
        <v>43312</v>
      </c>
      <c r="CF47" s="19">
        <f>(CE47-K47)/30</f>
        <v>31.7</v>
      </c>
      <c r="CG47" s="8">
        <v>0</v>
      </c>
      <c r="CH47" s="13">
        <v>43312</v>
      </c>
      <c r="CI47" s="20">
        <f>(CH47-K47)/30</f>
        <v>31.7</v>
      </c>
      <c r="CJ47" s="36">
        <v>0</v>
      </c>
      <c r="CK47" s="13">
        <v>43312</v>
      </c>
      <c r="CL47" s="20">
        <f>(CK47-K47)/30</f>
        <v>31.7</v>
      </c>
      <c r="CM47" s="36">
        <v>0</v>
      </c>
      <c r="CN47" s="13">
        <v>43312</v>
      </c>
      <c r="CO47" s="20">
        <f>(CN47-K47)/30</f>
        <v>31.7</v>
      </c>
      <c r="CP47" s="20"/>
      <c r="CQ47" s="20"/>
      <c r="CR47" s="20"/>
      <c r="CS47" s="7">
        <v>0</v>
      </c>
      <c r="CT47" s="9">
        <v>43312</v>
      </c>
      <c r="CU47" s="14">
        <f>(CT47-K47)/30</f>
        <v>31.7</v>
      </c>
      <c r="CV47" s="7">
        <v>0</v>
      </c>
      <c r="CW47" s="9">
        <v>42545</v>
      </c>
      <c r="CX47" s="14">
        <f>(CW47-K47)/30</f>
        <v>6.1333333333333337</v>
      </c>
      <c r="CY47" s="7">
        <v>0</v>
      </c>
      <c r="CZ47" s="9">
        <v>43312</v>
      </c>
      <c r="DA47" s="14">
        <f>(CZ47-BK47)/30</f>
        <v>25.566666666666666</v>
      </c>
      <c r="DB47" s="11"/>
      <c r="DC47" s="34">
        <v>3.1274785725143772</v>
      </c>
      <c r="DD47" s="7">
        <v>0</v>
      </c>
      <c r="DE47" s="7"/>
      <c r="DF47" s="7">
        <v>12.423502000016645</v>
      </c>
      <c r="DG47" s="7">
        <v>4.6751089942449795</v>
      </c>
      <c r="DH47" s="7"/>
      <c r="DI47" s="7">
        <v>0.16323247338611499</v>
      </c>
    </row>
    <row r="48" spans="1:113" ht="20.100000000000001" hidden="1" customHeight="1" x14ac:dyDescent="0.3">
      <c r="A48" s="7">
        <v>48</v>
      </c>
      <c r="B48" s="7" t="s">
        <v>351</v>
      </c>
      <c r="C48" s="7">
        <v>0</v>
      </c>
      <c r="D48" s="7" t="s">
        <v>46</v>
      </c>
      <c r="E48" s="7">
        <v>24751030</v>
      </c>
      <c r="F48" s="9">
        <v>20855</v>
      </c>
      <c r="G48" s="43">
        <v>57.841095890410962</v>
      </c>
      <c r="H48" s="43">
        <v>1</v>
      </c>
      <c r="I48" s="10">
        <v>1</v>
      </c>
      <c r="J48" s="8">
        <v>4</v>
      </c>
      <c r="K48" s="13">
        <v>40940</v>
      </c>
      <c r="L48" s="9">
        <v>41967</v>
      </c>
      <c r="M48" s="13">
        <f>L48-28+1</f>
        <v>41940</v>
      </c>
      <c r="N48" s="13">
        <f>L48+28-1</f>
        <v>41994</v>
      </c>
      <c r="O48" s="13" t="s">
        <v>301</v>
      </c>
      <c r="P48" s="13"/>
      <c r="Q48" s="13"/>
      <c r="R48" s="13"/>
      <c r="S48" s="13"/>
      <c r="T48" s="8">
        <v>1</v>
      </c>
      <c r="U48" s="8">
        <v>2270</v>
      </c>
      <c r="V48" s="8">
        <v>0</v>
      </c>
      <c r="W48" s="8">
        <v>600</v>
      </c>
      <c r="X48" s="8">
        <v>0.5</v>
      </c>
      <c r="Y48" s="8">
        <v>6.3</v>
      </c>
      <c r="Z48" s="8">
        <v>1.5</v>
      </c>
      <c r="AA48" s="8">
        <v>1</v>
      </c>
      <c r="AB48" s="8">
        <v>1</v>
      </c>
      <c r="AC48" s="8">
        <v>46</v>
      </c>
      <c r="AD48" s="8">
        <v>0.5</v>
      </c>
      <c r="AE48" s="8">
        <v>1</v>
      </c>
      <c r="AF48" s="8">
        <v>1</v>
      </c>
      <c r="AG48" s="8">
        <v>3</v>
      </c>
      <c r="AH48" s="7">
        <v>0</v>
      </c>
      <c r="AI48" s="7">
        <v>0</v>
      </c>
      <c r="AJ48" s="7">
        <v>1</v>
      </c>
      <c r="AK48" s="7">
        <v>0</v>
      </c>
      <c r="AL48" s="18" t="s">
        <v>84</v>
      </c>
      <c r="AM48" s="8">
        <v>0.5</v>
      </c>
      <c r="AN48" s="8">
        <v>2</v>
      </c>
      <c r="AO48" s="8">
        <v>0</v>
      </c>
      <c r="AP48" s="8">
        <f>AI48+AM48+AD48</f>
        <v>1</v>
      </c>
      <c r="AQ48" s="8">
        <v>1</v>
      </c>
      <c r="AR48" s="8">
        <v>0</v>
      </c>
      <c r="AS48" s="8">
        <f>AN48+AJ48+Z48+AE48+X48</f>
        <v>6</v>
      </c>
      <c r="AT48" s="8">
        <v>3</v>
      </c>
      <c r="AU48" s="8">
        <v>2</v>
      </c>
      <c r="AV48" s="8">
        <f>T48+AM48*2+AB48</f>
        <v>3</v>
      </c>
      <c r="AW48" s="8">
        <v>3</v>
      </c>
      <c r="AX48" s="12">
        <v>2</v>
      </c>
      <c r="AY48" s="7">
        <v>1</v>
      </c>
      <c r="AZ48" s="9">
        <v>41736</v>
      </c>
      <c r="BA48" s="9" t="s">
        <v>219</v>
      </c>
      <c r="BB48" s="8" t="s">
        <v>92</v>
      </c>
      <c r="BC48" s="8">
        <v>0</v>
      </c>
      <c r="BD48" s="8">
        <v>0</v>
      </c>
      <c r="BE48" s="7" t="s">
        <v>210</v>
      </c>
      <c r="BF48" s="7" t="s">
        <v>210</v>
      </c>
      <c r="BG48" s="7" t="s">
        <v>210</v>
      </c>
      <c r="BH48" s="8">
        <v>1</v>
      </c>
      <c r="BI48" s="13">
        <f>BJ48-28+1</f>
        <v>42256</v>
      </c>
      <c r="BJ48" s="13">
        <v>42283</v>
      </c>
      <c r="BK48" s="9">
        <v>42289</v>
      </c>
      <c r="BL48" s="8">
        <v>2300</v>
      </c>
      <c r="BM48" s="8">
        <v>1690</v>
      </c>
      <c r="BN48" s="8">
        <v>7.2</v>
      </c>
      <c r="BO48" s="8">
        <v>29</v>
      </c>
      <c r="BP48" s="8">
        <v>1</v>
      </c>
      <c r="BQ48" s="7">
        <v>2</v>
      </c>
      <c r="BR48" s="8">
        <v>0</v>
      </c>
      <c r="BS48" s="13">
        <v>43312</v>
      </c>
      <c r="BT48" s="19">
        <f>(BS48-BK48)/30</f>
        <v>34.1</v>
      </c>
      <c r="BU48" s="36">
        <v>0</v>
      </c>
      <c r="BV48" s="13">
        <v>43312</v>
      </c>
      <c r="BW48" s="19">
        <f>(BV48-BK48)/30</f>
        <v>34.1</v>
      </c>
      <c r="BX48" s="36">
        <v>0</v>
      </c>
      <c r="BY48" s="13">
        <v>43312</v>
      </c>
      <c r="BZ48" s="19">
        <f>(BY48-BK48)/30</f>
        <v>34.1</v>
      </c>
      <c r="CA48" s="8">
        <v>0</v>
      </c>
      <c r="CB48" s="9">
        <v>43312</v>
      </c>
      <c r="CC48" s="19">
        <f>(CB48-K48)/30</f>
        <v>79.066666666666663</v>
      </c>
      <c r="CD48" s="8">
        <v>0</v>
      </c>
      <c r="CE48" s="13">
        <v>43312</v>
      </c>
      <c r="CF48" s="19">
        <f>(CE48-K48)/30</f>
        <v>79.066666666666663</v>
      </c>
      <c r="CG48" s="8">
        <v>0</v>
      </c>
      <c r="CH48" s="13" t="s">
        <v>216</v>
      </c>
      <c r="CI48" s="20" t="s">
        <v>419</v>
      </c>
      <c r="CJ48" s="36">
        <v>0</v>
      </c>
      <c r="CK48" s="13">
        <v>43312</v>
      </c>
      <c r="CL48" s="20">
        <f>(CK48-K48)/30</f>
        <v>79.066666666666663</v>
      </c>
      <c r="CM48" s="36">
        <v>0</v>
      </c>
      <c r="CN48" s="13">
        <v>43312</v>
      </c>
      <c r="CO48" s="20">
        <f>(CN48-K48)/30</f>
        <v>79.066666666666663</v>
      </c>
      <c r="CP48" s="20"/>
      <c r="CQ48" s="20"/>
      <c r="CR48" s="20"/>
      <c r="CS48" s="7">
        <v>0</v>
      </c>
      <c r="CT48" s="9">
        <v>43312</v>
      </c>
      <c r="CU48" s="14">
        <f>(CT48-K48)/30</f>
        <v>79.066666666666663</v>
      </c>
      <c r="CV48" s="7">
        <v>0</v>
      </c>
      <c r="CW48" s="9">
        <v>42289</v>
      </c>
      <c r="CX48" s="14">
        <f>(CW48-K48)/30</f>
        <v>44.966666666666669</v>
      </c>
      <c r="CY48" s="7">
        <v>0</v>
      </c>
      <c r="CZ48" s="9">
        <v>43312</v>
      </c>
      <c r="DA48" s="14">
        <f>(CZ48-BK48)/30</f>
        <v>34.1</v>
      </c>
      <c r="DB48" s="11"/>
      <c r="DC48" s="34">
        <v>4.1843397591701237</v>
      </c>
      <c r="DD48" s="7">
        <v>0</v>
      </c>
      <c r="DE48" s="7">
        <v>8.3686795183402385</v>
      </c>
      <c r="DF48" s="7">
        <v>1.5583291593210042</v>
      </c>
      <c r="DG48" s="7">
        <v>1.4093207551420186</v>
      </c>
      <c r="DH48" s="15">
        <v>4.3319001821036922</v>
      </c>
      <c r="DI48" s="7">
        <v>0.70222243786899963</v>
      </c>
    </row>
    <row r="49" spans="1:113" ht="20.100000000000001" hidden="1" customHeight="1" x14ac:dyDescent="0.3">
      <c r="A49" s="7">
        <v>49</v>
      </c>
      <c r="B49" s="7" t="s">
        <v>351</v>
      </c>
      <c r="C49" s="7">
        <v>0</v>
      </c>
      <c r="D49" s="7" t="s">
        <v>47</v>
      </c>
      <c r="E49" s="7">
        <v>24128174</v>
      </c>
      <c r="F49" s="9">
        <v>20580</v>
      </c>
      <c r="G49" s="43">
        <v>58.279452054794518</v>
      </c>
      <c r="H49" s="43">
        <v>1</v>
      </c>
      <c r="I49" s="10">
        <v>0</v>
      </c>
      <c r="J49" s="7">
        <v>4</v>
      </c>
      <c r="K49" s="9">
        <v>40694</v>
      </c>
      <c r="L49" s="13">
        <v>41852</v>
      </c>
      <c r="M49" s="13">
        <v>41816</v>
      </c>
      <c r="N49" s="13">
        <v>41870</v>
      </c>
      <c r="O49" s="13" t="s">
        <v>337</v>
      </c>
      <c r="P49" s="13"/>
      <c r="Q49" s="13"/>
      <c r="R49" s="13"/>
      <c r="S49" s="13"/>
      <c r="T49" s="8">
        <v>1</v>
      </c>
      <c r="U49" s="8">
        <v>1270</v>
      </c>
      <c r="V49" s="8">
        <v>0</v>
      </c>
      <c r="W49" s="8">
        <v>170</v>
      </c>
      <c r="X49" s="8">
        <v>0.5</v>
      </c>
      <c r="Y49" s="8">
        <v>7.7</v>
      </c>
      <c r="Z49" s="8">
        <v>1.5</v>
      </c>
      <c r="AA49" s="8">
        <v>1</v>
      </c>
      <c r="AB49" s="8">
        <v>1</v>
      </c>
      <c r="AC49" s="8">
        <v>105</v>
      </c>
      <c r="AD49" s="8">
        <v>0.5</v>
      </c>
      <c r="AE49" s="8">
        <v>0</v>
      </c>
      <c r="AF49" s="8">
        <v>0</v>
      </c>
      <c r="AG49" s="8">
        <v>2</v>
      </c>
      <c r="AH49" s="8">
        <v>0</v>
      </c>
      <c r="AI49" s="8">
        <v>0</v>
      </c>
      <c r="AJ49" s="8">
        <v>0</v>
      </c>
      <c r="AK49" s="8">
        <v>0</v>
      </c>
      <c r="AL49" s="18" t="s">
        <v>71</v>
      </c>
      <c r="AM49" s="8">
        <v>0</v>
      </c>
      <c r="AN49" s="8">
        <v>1</v>
      </c>
      <c r="AO49" s="8">
        <v>0</v>
      </c>
      <c r="AP49" s="8">
        <f>AI49+AM49+AD49</f>
        <v>0.5</v>
      </c>
      <c r="AQ49" s="8">
        <v>1</v>
      </c>
      <c r="AR49" s="8">
        <v>0</v>
      </c>
      <c r="AS49" s="8">
        <f>AN49+AJ49+Z49+AE49+X49</f>
        <v>3</v>
      </c>
      <c r="AT49" s="8">
        <v>1</v>
      </c>
      <c r="AU49" s="8">
        <v>0</v>
      </c>
      <c r="AV49" s="8">
        <f>T49+AM49*2+AB49</f>
        <v>2</v>
      </c>
      <c r="AW49" s="8">
        <v>2</v>
      </c>
      <c r="AX49" s="12">
        <v>1</v>
      </c>
      <c r="AY49" s="7">
        <v>1</v>
      </c>
      <c r="AZ49" s="9">
        <v>41870</v>
      </c>
      <c r="BA49" s="9" t="s">
        <v>222</v>
      </c>
      <c r="BB49" s="8" t="s">
        <v>223</v>
      </c>
      <c r="BC49" s="8">
        <v>1</v>
      </c>
      <c r="BD49" s="8">
        <v>0</v>
      </c>
      <c r="BE49" s="7" t="s">
        <v>210</v>
      </c>
      <c r="BF49" s="7" t="s">
        <v>210</v>
      </c>
      <c r="BG49" s="7" t="s">
        <v>210</v>
      </c>
      <c r="BH49" s="8">
        <v>1</v>
      </c>
      <c r="BI49" s="13">
        <f>BJ49-28+1</f>
        <v>42194</v>
      </c>
      <c r="BJ49" s="13">
        <v>42221</v>
      </c>
      <c r="BK49" s="9">
        <v>42227</v>
      </c>
      <c r="BL49" s="8">
        <v>860</v>
      </c>
      <c r="BM49" s="8">
        <v>100</v>
      </c>
      <c r="BN49" s="8">
        <v>5.6</v>
      </c>
      <c r="BO49" s="8">
        <v>28</v>
      </c>
      <c r="BP49" s="8">
        <v>0</v>
      </c>
      <c r="BQ49" s="7">
        <v>3</v>
      </c>
      <c r="BR49" s="8">
        <v>0</v>
      </c>
      <c r="BS49" s="13">
        <v>43312</v>
      </c>
      <c r="BT49" s="19">
        <f>(BS49-BK49)/30</f>
        <v>36.166666666666664</v>
      </c>
      <c r="BU49" s="36">
        <v>0</v>
      </c>
      <c r="BV49" s="13">
        <v>43312</v>
      </c>
      <c r="BW49" s="19">
        <f>(BV49-BK49)/30</f>
        <v>36.166666666666664</v>
      </c>
      <c r="BX49" s="36">
        <v>0</v>
      </c>
      <c r="BY49" s="13">
        <v>43312</v>
      </c>
      <c r="BZ49" s="19">
        <f>(BY49-BK49)/30</f>
        <v>36.166666666666664</v>
      </c>
      <c r="CA49" s="8">
        <v>0</v>
      </c>
      <c r="CB49" s="9">
        <v>43312</v>
      </c>
      <c r="CC49" s="19">
        <f>(CB49-K49)/30</f>
        <v>87.266666666666666</v>
      </c>
      <c r="CD49" s="8">
        <v>0</v>
      </c>
      <c r="CE49" s="13">
        <v>43312</v>
      </c>
      <c r="CF49" s="19">
        <f>(CE49-K49)/30</f>
        <v>87.266666666666666</v>
      </c>
      <c r="CG49" s="8">
        <v>0</v>
      </c>
      <c r="CH49" s="13">
        <v>43312</v>
      </c>
      <c r="CI49" s="20">
        <f>(CH49-K49)/30</f>
        <v>87.266666666666666</v>
      </c>
      <c r="CJ49" s="36">
        <v>0</v>
      </c>
      <c r="CK49" s="13">
        <v>43312</v>
      </c>
      <c r="CL49" s="20">
        <f>(CK49-K49)/30</f>
        <v>87.266666666666666</v>
      </c>
      <c r="CM49" s="36">
        <v>0</v>
      </c>
      <c r="CN49" s="13">
        <v>43312</v>
      </c>
      <c r="CO49" s="20">
        <f>(CN49-K49)/30</f>
        <v>87.266666666666666</v>
      </c>
      <c r="CP49" s="20"/>
      <c r="CQ49" s="20"/>
      <c r="CR49" s="20"/>
      <c r="CS49" s="7">
        <v>0</v>
      </c>
      <c r="CT49" s="9">
        <v>43312</v>
      </c>
      <c r="CU49" s="14">
        <f>(CT49-K49)/30</f>
        <v>87.266666666666666</v>
      </c>
      <c r="CV49" s="7">
        <v>0</v>
      </c>
      <c r="CW49" s="9">
        <v>42227</v>
      </c>
      <c r="CX49" s="14">
        <f>(CW49-K49)/30</f>
        <v>51.1</v>
      </c>
      <c r="CY49" s="7">
        <v>0</v>
      </c>
      <c r="CZ49" s="9">
        <v>43312</v>
      </c>
      <c r="DA49" s="14">
        <f>(CZ49-BK49)/30</f>
        <v>36.166666666666664</v>
      </c>
      <c r="DB49" s="11"/>
      <c r="DC49" s="34">
        <v>5.6372830205680717</v>
      </c>
      <c r="DD49" s="7">
        <v>0</v>
      </c>
      <c r="DE49" s="7"/>
      <c r="DF49" s="7">
        <v>3.6553258009176068</v>
      </c>
      <c r="DG49" s="7">
        <v>0.71946679000540947</v>
      </c>
      <c r="DH49" s="7"/>
      <c r="DI49" s="7">
        <v>0.20877197985709273</v>
      </c>
    </row>
    <row r="50" spans="1:113" ht="20.100000000000001" hidden="1" customHeight="1" x14ac:dyDescent="0.3">
      <c r="A50" s="7">
        <v>50</v>
      </c>
      <c r="B50" s="7" t="s">
        <v>351</v>
      </c>
      <c r="C50" s="7">
        <v>0</v>
      </c>
      <c r="D50" s="7" t="s">
        <v>48</v>
      </c>
      <c r="E50" s="7">
        <v>27845892</v>
      </c>
      <c r="F50" s="9">
        <v>28187</v>
      </c>
      <c r="G50" s="43">
        <v>38.008219178082193</v>
      </c>
      <c r="H50" s="43">
        <v>0</v>
      </c>
      <c r="I50" s="10">
        <v>1</v>
      </c>
      <c r="J50" s="8">
        <v>4</v>
      </c>
      <c r="K50" s="13">
        <v>41835</v>
      </c>
      <c r="L50" s="13">
        <v>42060</v>
      </c>
      <c r="M50" s="13">
        <v>42014</v>
      </c>
      <c r="N50" s="13">
        <v>42068</v>
      </c>
      <c r="O50" s="13" t="s">
        <v>182</v>
      </c>
      <c r="P50" s="13"/>
      <c r="Q50" s="13"/>
      <c r="R50" s="13"/>
      <c r="S50" s="13"/>
      <c r="T50" s="8">
        <v>3</v>
      </c>
      <c r="U50" s="8">
        <v>2090</v>
      </c>
      <c r="V50" s="8">
        <v>0</v>
      </c>
      <c r="W50" s="8">
        <v>1200</v>
      </c>
      <c r="X50" s="8">
        <v>0</v>
      </c>
      <c r="Y50" s="8">
        <v>9.6999999999999993</v>
      </c>
      <c r="Z50" s="8">
        <v>1</v>
      </c>
      <c r="AA50" s="8">
        <v>0</v>
      </c>
      <c r="AB50" s="8">
        <v>0</v>
      </c>
      <c r="AC50" s="8">
        <v>51</v>
      </c>
      <c r="AD50" s="8">
        <v>0.5</v>
      </c>
      <c r="AE50" s="8">
        <v>0.5</v>
      </c>
      <c r="AF50" s="7">
        <v>1</v>
      </c>
      <c r="AG50" s="7">
        <v>10</v>
      </c>
      <c r="AH50" s="7">
        <v>0.5</v>
      </c>
      <c r="AI50" s="7">
        <v>0.5</v>
      </c>
      <c r="AJ50" s="7">
        <v>2</v>
      </c>
      <c r="AK50" s="8">
        <v>1</v>
      </c>
      <c r="AL50" s="18" t="s">
        <v>342</v>
      </c>
      <c r="AM50" s="8">
        <v>0.5</v>
      </c>
      <c r="AN50" s="7">
        <v>2</v>
      </c>
      <c r="AO50" s="7">
        <v>0</v>
      </c>
      <c r="AP50" s="8">
        <f>AI50+AM50+AD50</f>
        <v>1.5</v>
      </c>
      <c r="AQ50" s="8">
        <v>2</v>
      </c>
      <c r="AR50" s="8">
        <v>1</v>
      </c>
      <c r="AS50" s="8">
        <f>AN50+AJ50+Z50+AE50+X50</f>
        <v>5.5</v>
      </c>
      <c r="AT50" s="8">
        <v>3</v>
      </c>
      <c r="AU50" s="8">
        <v>2</v>
      </c>
      <c r="AV50" s="8">
        <f>T50+AM50*2+AB50</f>
        <v>4</v>
      </c>
      <c r="AW50" s="8">
        <v>3</v>
      </c>
      <c r="AX50" s="12">
        <v>2</v>
      </c>
      <c r="AY50" s="7">
        <v>1</v>
      </c>
      <c r="AZ50" s="9">
        <v>42068</v>
      </c>
      <c r="BA50" s="9" t="s">
        <v>224</v>
      </c>
      <c r="BB50" s="8" t="s">
        <v>225</v>
      </c>
      <c r="BC50" s="8">
        <v>0</v>
      </c>
      <c r="BD50" s="8">
        <v>0</v>
      </c>
      <c r="BE50" s="7" t="s">
        <v>210</v>
      </c>
      <c r="BF50" s="7" t="s">
        <v>210</v>
      </c>
      <c r="BG50" s="7" t="s">
        <v>210</v>
      </c>
      <c r="BH50" s="8">
        <v>1</v>
      </c>
      <c r="BI50" s="13">
        <f>BJ50-28+1</f>
        <v>42104</v>
      </c>
      <c r="BJ50" s="13">
        <v>42131</v>
      </c>
      <c r="BK50" s="9">
        <v>42138</v>
      </c>
      <c r="BL50" s="8">
        <v>2870</v>
      </c>
      <c r="BM50" s="8">
        <v>2100</v>
      </c>
      <c r="BN50" s="8">
        <v>7.8</v>
      </c>
      <c r="BO50" s="8">
        <v>63</v>
      </c>
      <c r="BP50" s="8">
        <v>0</v>
      </c>
      <c r="BQ50" s="7">
        <v>27</v>
      </c>
      <c r="BR50" s="8">
        <v>2</v>
      </c>
      <c r="BS50" s="9">
        <v>42149</v>
      </c>
      <c r="BT50" s="19">
        <f>(BS50-BK50)/30</f>
        <v>0.36666666666666664</v>
      </c>
      <c r="BU50" s="34">
        <v>1</v>
      </c>
      <c r="BV50" s="9">
        <v>42149</v>
      </c>
      <c r="BW50" s="19">
        <f>(BV50-BK50)/30</f>
        <v>0.36666666666666664</v>
      </c>
      <c r="BX50" s="36">
        <v>1</v>
      </c>
      <c r="BY50" s="9">
        <v>42149</v>
      </c>
      <c r="BZ50" s="19">
        <f>(BY50-BK50)/30</f>
        <v>0.36666666666666664</v>
      </c>
      <c r="CA50" s="7">
        <v>1</v>
      </c>
      <c r="CB50" s="9">
        <v>42123</v>
      </c>
      <c r="CC50" s="19">
        <f>(CB50-K50)/30</f>
        <v>9.6</v>
      </c>
      <c r="CD50" s="7">
        <v>2</v>
      </c>
      <c r="CE50" s="9">
        <v>42138</v>
      </c>
      <c r="CF50" s="19">
        <f>(CE50-K50)/30</f>
        <v>10.1</v>
      </c>
      <c r="CG50" s="8">
        <v>1</v>
      </c>
      <c r="CH50" s="13">
        <v>42123</v>
      </c>
      <c r="CI50" s="20">
        <f>(CH50-K50)/30</f>
        <v>9.6</v>
      </c>
      <c r="CJ50" s="36">
        <v>1</v>
      </c>
      <c r="CK50" s="13">
        <v>42123</v>
      </c>
      <c r="CL50" s="20">
        <f>(CK50-K50)/30</f>
        <v>9.6</v>
      </c>
      <c r="CM50" s="36">
        <v>0</v>
      </c>
      <c r="CN50" s="9">
        <v>42138</v>
      </c>
      <c r="CO50" s="20">
        <f>(CN50-K50)/30</f>
        <v>10.1</v>
      </c>
      <c r="CP50" s="20"/>
      <c r="CQ50" s="20"/>
      <c r="CR50" s="20"/>
      <c r="CS50" s="7">
        <v>1</v>
      </c>
      <c r="CT50" s="9">
        <v>42149</v>
      </c>
      <c r="CU50" s="14">
        <f>(CT50-K50)/30</f>
        <v>10.466666666666667</v>
      </c>
      <c r="CV50" s="7">
        <v>0</v>
      </c>
      <c r="CW50" s="9">
        <v>42138</v>
      </c>
      <c r="CX50" s="14">
        <f>(CW50-K50)/30</f>
        <v>10.1</v>
      </c>
      <c r="CY50" s="7">
        <v>1</v>
      </c>
      <c r="CZ50" s="9">
        <v>42149</v>
      </c>
      <c r="DA50" s="14">
        <f>(CZ50-BK50)/30</f>
        <v>0.36666666666666664</v>
      </c>
      <c r="DB50" s="11"/>
      <c r="DC50" s="34">
        <v>10.374716437208086</v>
      </c>
      <c r="DD50" s="7">
        <v>0</v>
      </c>
      <c r="DE50" s="7"/>
      <c r="DF50" s="7">
        <v>6.6116025452337093</v>
      </c>
      <c r="DG50" s="7">
        <v>1.6414832176209979</v>
      </c>
      <c r="DH50" s="15"/>
      <c r="DI50" s="7">
        <v>0.40895102927889104</v>
      </c>
    </row>
    <row r="51" spans="1:113" ht="20.100000000000001" hidden="1" customHeight="1" x14ac:dyDescent="0.3">
      <c r="A51" s="7">
        <v>51</v>
      </c>
      <c r="B51" s="7" t="s">
        <v>351</v>
      </c>
      <c r="C51" s="7">
        <v>0</v>
      </c>
      <c r="D51" s="7" t="s">
        <v>49</v>
      </c>
      <c r="E51" s="7">
        <v>28973883</v>
      </c>
      <c r="F51" s="9">
        <v>19553</v>
      </c>
      <c r="G51" s="43">
        <v>62.271232876712325</v>
      </c>
      <c r="H51" s="43">
        <v>1</v>
      </c>
      <c r="I51" s="10">
        <v>0</v>
      </c>
      <c r="J51" s="8">
        <v>4</v>
      </c>
      <c r="K51" s="13">
        <v>42187</v>
      </c>
      <c r="L51" s="13">
        <v>42282</v>
      </c>
      <c r="M51" s="13">
        <f>L51-28+1</f>
        <v>42255</v>
      </c>
      <c r="N51" s="13">
        <f>L51+28-1</f>
        <v>42309</v>
      </c>
      <c r="O51" s="13" t="s">
        <v>304</v>
      </c>
      <c r="P51" s="13"/>
      <c r="Q51" s="13"/>
      <c r="R51" s="13"/>
      <c r="S51" s="13"/>
      <c r="T51" s="8">
        <v>2</v>
      </c>
      <c r="U51" s="8">
        <v>1060</v>
      </c>
      <c r="V51" s="8">
        <v>0</v>
      </c>
      <c r="W51" s="8">
        <v>170</v>
      </c>
      <c r="X51" s="8">
        <v>0.5</v>
      </c>
      <c r="Y51" s="8">
        <v>9.6999999999999993</v>
      </c>
      <c r="Z51" s="8">
        <v>1</v>
      </c>
      <c r="AA51" s="8">
        <v>0</v>
      </c>
      <c r="AB51" s="8">
        <v>0</v>
      </c>
      <c r="AC51" s="8">
        <v>101</v>
      </c>
      <c r="AD51" s="8">
        <v>0.5</v>
      </c>
      <c r="AE51" s="8">
        <v>0</v>
      </c>
      <c r="AF51" s="8">
        <v>0</v>
      </c>
      <c r="AG51" s="8">
        <v>8</v>
      </c>
      <c r="AH51" s="7">
        <v>0.5</v>
      </c>
      <c r="AI51" s="7">
        <v>0.5</v>
      </c>
      <c r="AJ51" s="7">
        <v>2</v>
      </c>
      <c r="AK51" s="7">
        <v>1</v>
      </c>
      <c r="AL51" s="18" t="s">
        <v>85</v>
      </c>
      <c r="AM51" s="8">
        <v>0</v>
      </c>
      <c r="AN51" s="8">
        <v>0</v>
      </c>
      <c r="AO51" s="8">
        <v>0</v>
      </c>
      <c r="AP51" s="8">
        <f>AI51+AM51+AD51</f>
        <v>1</v>
      </c>
      <c r="AQ51" s="8">
        <v>1</v>
      </c>
      <c r="AR51" s="8">
        <v>0</v>
      </c>
      <c r="AS51" s="8">
        <f>AN51+AJ51+Z51+AE51+X51</f>
        <v>3.5</v>
      </c>
      <c r="AT51" s="8">
        <v>2</v>
      </c>
      <c r="AU51" s="8">
        <v>1</v>
      </c>
      <c r="AV51" s="8">
        <f>T51+AM51*2+AB51</f>
        <v>2</v>
      </c>
      <c r="AW51" s="8">
        <v>2</v>
      </c>
      <c r="AX51" s="12">
        <v>1</v>
      </c>
      <c r="AY51" s="7">
        <v>1</v>
      </c>
      <c r="AZ51" s="9">
        <v>42318</v>
      </c>
      <c r="BA51" s="9" t="s">
        <v>226</v>
      </c>
      <c r="BB51" s="8" t="s">
        <v>227</v>
      </c>
      <c r="BC51" s="8">
        <v>0</v>
      </c>
      <c r="BD51" s="8">
        <v>0</v>
      </c>
      <c r="BE51" s="7" t="s">
        <v>210</v>
      </c>
      <c r="BF51" s="7" t="s">
        <v>210</v>
      </c>
      <c r="BG51" s="7" t="s">
        <v>210</v>
      </c>
      <c r="BH51" s="8">
        <v>1</v>
      </c>
      <c r="BI51" s="13">
        <f>BJ51-28+1</f>
        <v>42635</v>
      </c>
      <c r="BJ51" s="13">
        <v>42662</v>
      </c>
      <c r="BK51" s="9">
        <v>42669</v>
      </c>
      <c r="BL51" s="8">
        <v>1010</v>
      </c>
      <c r="BM51" s="8">
        <v>560</v>
      </c>
      <c r="BN51" s="8">
        <v>9.1999999999999993</v>
      </c>
      <c r="BO51" s="8">
        <v>71</v>
      </c>
      <c r="BP51" s="8">
        <v>0</v>
      </c>
      <c r="BQ51" s="7">
        <v>6</v>
      </c>
      <c r="BR51" s="8">
        <v>0</v>
      </c>
      <c r="BS51" s="13">
        <v>43312</v>
      </c>
      <c r="BT51" s="19">
        <f>(BS51-BK51)/30</f>
        <v>21.433333333333334</v>
      </c>
      <c r="BU51" s="36">
        <v>0</v>
      </c>
      <c r="BV51" s="13">
        <v>43312</v>
      </c>
      <c r="BW51" s="19">
        <f>(BV51-BK51)/30</f>
        <v>21.433333333333334</v>
      </c>
      <c r="BX51" s="36">
        <v>0</v>
      </c>
      <c r="BY51" s="13">
        <v>43312</v>
      </c>
      <c r="BZ51" s="19">
        <f>(BY51-BK51)/30</f>
        <v>21.433333333333334</v>
      </c>
      <c r="CA51" s="8">
        <v>0</v>
      </c>
      <c r="CB51" s="9">
        <v>42834</v>
      </c>
      <c r="CC51" s="19">
        <f>(CB51-K51)/30</f>
        <v>21.566666666666666</v>
      </c>
      <c r="CD51" s="8">
        <v>0</v>
      </c>
      <c r="CE51" s="13">
        <v>42834</v>
      </c>
      <c r="CF51" s="19">
        <f>(CE51-K51)/30</f>
        <v>21.566666666666666</v>
      </c>
      <c r="CG51" s="8">
        <v>0</v>
      </c>
      <c r="CH51" s="13">
        <v>43312</v>
      </c>
      <c r="CI51" s="20">
        <f>(CH51-K51)/30</f>
        <v>37.5</v>
      </c>
      <c r="CJ51" s="36">
        <v>0</v>
      </c>
      <c r="CK51" s="13">
        <v>42834</v>
      </c>
      <c r="CL51" s="20">
        <f>(CK51-K51)/30</f>
        <v>21.566666666666666</v>
      </c>
      <c r="CM51" s="36">
        <v>0</v>
      </c>
      <c r="CN51" s="13">
        <v>42834</v>
      </c>
      <c r="CO51" s="20">
        <f>(CN51-K51)/30</f>
        <v>21.566666666666666</v>
      </c>
      <c r="CP51" s="20"/>
      <c r="CQ51" s="20"/>
      <c r="CR51" s="20"/>
      <c r="CS51" s="7">
        <v>0</v>
      </c>
      <c r="CT51" s="9">
        <v>42834</v>
      </c>
      <c r="CU51" s="14">
        <f>(CT51-K51)/30</f>
        <v>21.566666666666666</v>
      </c>
      <c r="CV51" s="7">
        <v>0</v>
      </c>
      <c r="CW51" s="9">
        <v>42669</v>
      </c>
      <c r="CX51" s="14">
        <f>(CW51-K51)/30</f>
        <v>16.066666666666666</v>
      </c>
      <c r="CY51" s="7">
        <v>0</v>
      </c>
      <c r="CZ51" s="9">
        <v>42834</v>
      </c>
      <c r="DA51" s="14">
        <f>(CZ51-BK51)/30</f>
        <v>5.5</v>
      </c>
      <c r="DB51" s="11"/>
      <c r="DC51" s="34">
        <v>3.5677140776803675</v>
      </c>
      <c r="DD51" s="7">
        <v>0</v>
      </c>
      <c r="DE51" s="7">
        <v>51.446463407561716</v>
      </c>
      <c r="DF51" s="7">
        <v>5.8970768691644206</v>
      </c>
      <c r="DG51" s="7">
        <v>8.7543496100858942</v>
      </c>
      <c r="DH51" s="15">
        <v>5.8563427837824884</v>
      </c>
      <c r="DI51" s="7">
        <v>0.14161048566197484</v>
      </c>
    </row>
    <row r="52" spans="1:113" ht="20.100000000000001" hidden="1" customHeight="1" x14ac:dyDescent="0.3">
      <c r="A52" s="7">
        <v>52</v>
      </c>
      <c r="B52" s="7" t="s">
        <v>351</v>
      </c>
      <c r="C52" s="7">
        <v>0</v>
      </c>
      <c r="D52" s="7" t="s">
        <v>50</v>
      </c>
      <c r="E52" s="7">
        <v>29270891</v>
      </c>
      <c r="F52" s="9">
        <v>31274</v>
      </c>
      <c r="G52" s="43">
        <v>30.87123287671233</v>
      </c>
      <c r="H52" s="43">
        <v>0</v>
      </c>
      <c r="I52" s="10">
        <v>1</v>
      </c>
      <c r="J52" s="8">
        <v>3</v>
      </c>
      <c r="K52" s="13">
        <v>42251</v>
      </c>
      <c r="L52" s="13">
        <v>42542</v>
      </c>
      <c r="M52" s="13">
        <f>L52-28+1</f>
        <v>42515</v>
      </c>
      <c r="N52" s="13">
        <f>L52+28-1</f>
        <v>42569</v>
      </c>
      <c r="O52" s="13" t="s">
        <v>312</v>
      </c>
      <c r="P52" s="13"/>
      <c r="Q52" s="13"/>
      <c r="R52" s="13"/>
      <c r="S52" s="13"/>
      <c r="T52" s="8">
        <v>0</v>
      </c>
      <c r="U52" s="8">
        <v>3640</v>
      </c>
      <c r="V52" s="8">
        <v>0</v>
      </c>
      <c r="W52" s="8">
        <v>2070</v>
      </c>
      <c r="X52" s="8">
        <v>0</v>
      </c>
      <c r="Y52" s="8">
        <v>14.1</v>
      </c>
      <c r="Z52" s="8">
        <v>0</v>
      </c>
      <c r="AA52" s="7">
        <v>0</v>
      </c>
      <c r="AB52" s="8">
        <v>0</v>
      </c>
      <c r="AC52" s="8">
        <v>136</v>
      </c>
      <c r="AD52" s="8">
        <v>0</v>
      </c>
      <c r="AE52" s="8">
        <v>0</v>
      </c>
      <c r="AF52" s="8">
        <v>0</v>
      </c>
      <c r="AG52" s="8">
        <v>1</v>
      </c>
      <c r="AH52" s="8">
        <v>0</v>
      </c>
      <c r="AI52" s="8">
        <v>0</v>
      </c>
      <c r="AJ52" s="8">
        <v>0</v>
      </c>
      <c r="AK52" s="8">
        <v>0</v>
      </c>
      <c r="AL52" s="18" t="s">
        <v>86</v>
      </c>
      <c r="AM52" s="8">
        <v>0.5</v>
      </c>
      <c r="AN52" s="8">
        <v>2</v>
      </c>
      <c r="AO52" s="7">
        <v>0</v>
      </c>
      <c r="AP52" s="8">
        <f>AI52+AM52+AD52</f>
        <v>0.5</v>
      </c>
      <c r="AQ52" s="8">
        <v>1</v>
      </c>
      <c r="AR52" s="8">
        <v>0</v>
      </c>
      <c r="AS52" s="8">
        <f>AN52+AJ52+Z52+AE52+X52</f>
        <v>2</v>
      </c>
      <c r="AT52" s="8">
        <v>1</v>
      </c>
      <c r="AU52" s="8">
        <v>0</v>
      </c>
      <c r="AV52" s="8">
        <f>T52+AM52*2+AB52</f>
        <v>1</v>
      </c>
      <c r="AW52" s="8">
        <v>1</v>
      </c>
      <c r="AX52" s="12">
        <v>0</v>
      </c>
      <c r="AY52" s="7">
        <v>0</v>
      </c>
      <c r="AZ52" s="8" t="s">
        <v>210</v>
      </c>
      <c r="BA52" s="8" t="s">
        <v>210</v>
      </c>
      <c r="BB52" s="8" t="s">
        <v>210</v>
      </c>
      <c r="BC52" s="8"/>
      <c r="BD52" s="8">
        <v>0</v>
      </c>
      <c r="BE52" s="7" t="s">
        <v>210</v>
      </c>
      <c r="BF52" s="7" t="s">
        <v>210</v>
      </c>
      <c r="BG52" s="7" t="s">
        <v>210</v>
      </c>
      <c r="BH52" s="7">
        <v>0</v>
      </c>
      <c r="BI52" s="7"/>
      <c r="BJ52" s="7"/>
      <c r="BK52" s="13"/>
      <c r="BL52" s="8"/>
      <c r="BM52" s="8"/>
      <c r="BN52" s="8"/>
      <c r="BO52" s="8"/>
      <c r="BP52" s="8"/>
      <c r="BQ52" s="8"/>
      <c r="BR52" s="8"/>
      <c r="BS52" s="8"/>
      <c r="BT52" s="8"/>
      <c r="BU52" s="36"/>
      <c r="BV52" s="8"/>
      <c r="BW52" s="8"/>
      <c r="BX52" s="36"/>
      <c r="BY52" s="8"/>
      <c r="BZ52" s="8"/>
      <c r="CA52" s="8">
        <v>0</v>
      </c>
      <c r="CB52" s="9">
        <v>43312</v>
      </c>
      <c r="CC52" s="19">
        <f>(CB52-K52)/30</f>
        <v>35.366666666666667</v>
      </c>
      <c r="CD52" s="8">
        <v>0</v>
      </c>
      <c r="CE52" s="13">
        <v>43312</v>
      </c>
      <c r="CF52" s="19">
        <f>(CE52-K52)/30</f>
        <v>35.366666666666667</v>
      </c>
      <c r="CG52" s="8">
        <v>0</v>
      </c>
      <c r="CH52" s="13">
        <v>43312</v>
      </c>
      <c r="CI52" s="20">
        <f>(CH52-K52)/30</f>
        <v>35.366666666666667</v>
      </c>
      <c r="CJ52" s="36">
        <v>0</v>
      </c>
      <c r="CK52" s="13">
        <v>43312</v>
      </c>
      <c r="CL52" s="20">
        <f>(CK52-K52)/30</f>
        <v>35.366666666666667</v>
      </c>
      <c r="CM52" s="36">
        <v>0</v>
      </c>
      <c r="CN52" s="13">
        <v>43312</v>
      </c>
      <c r="CO52" s="20">
        <f>(CN52-K52)/30</f>
        <v>35.366666666666667</v>
      </c>
      <c r="CP52" s="20"/>
      <c r="CQ52" s="20"/>
      <c r="CR52" s="20"/>
      <c r="CS52" s="7">
        <v>0</v>
      </c>
      <c r="CT52" s="9">
        <v>43312</v>
      </c>
      <c r="CU52" s="14">
        <f>(CT52-K52)/30</f>
        <v>35.366666666666667</v>
      </c>
      <c r="CV52" s="7">
        <v>0</v>
      </c>
      <c r="CW52" s="9">
        <v>43312</v>
      </c>
      <c r="CX52" s="14">
        <f>(CW52-K52)/30</f>
        <v>35.366666666666667</v>
      </c>
      <c r="CY52" s="7">
        <v>0</v>
      </c>
      <c r="CZ52" s="9"/>
      <c r="DA52" s="14"/>
      <c r="DB52" s="11"/>
      <c r="DC52" s="34">
        <v>8.7543496100859191</v>
      </c>
      <c r="DD52" s="7">
        <v>0</v>
      </c>
      <c r="DE52" s="7">
        <v>14.876879081810573</v>
      </c>
      <c r="DF52" s="7">
        <v>7.7274906313987639</v>
      </c>
      <c r="DG52" s="7">
        <v>31.341449522781677</v>
      </c>
      <c r="DH52" s="15">
        <v>3.6175175102443444</v>
      </c>
      <c r="DI52" s="7">
        <v>3.3287949388460971</v>
      </c>
    </row>
    <row r="53" spans="1:113" ht="20.100000000000001" hidden="1" customHeight="1" x14ac:dyDescent="0.3">
      <c r="A53" s="7">
        <v>53</v>
      </c>
      <c r="B53" s="7" t="s">
        <v>351</v>
      </c>
      <c r="C53" s="7">
        <v>0</v>
      </c>
      <c r="D53" s="7" t="s">
        <v>51</v>
      </c>
      <c r="E53" s="7">
        <v>27711852</v>
      </c>
      <c r="F53" s="9">
        <v>25964</v>
      </c>
      <c r="G53" s="43">
        <v>45.435616438356163</v>
      </c>
      <c r="H53" s="43">
        <v>0</v>
      </c>
      <c r="I53" s="10">
        <v>1</v>
      </c>
      <c r="J53" s="8">
        <v>3</v>
      </c>
      <c r="K53" s="13">
        <v>39217</v>
      </c>
      <c r="L53" s="13">
        <v>42548</v>
      </c>
      <c r="M53" s="13">
        <f>L53-28+1</f>
        <v>42521</v>
      </c>
      <c r="N53" s="13">
        <f>L53+28-1</f>
        <v>42575</v>
      </c>
      <c r="O53" s="13" t="s">
        <v>301</v>
      </c>
      <c r="P53" s="13"/>
      <c r="Q53" s="13"/>
      <c r="R53" s="13"/>
      <c r="S53" s="13"/>
      <c r="T53" s="8">
        <v>1</v>
      </c>
      <c r="U53" s="8">
        <v>3280</v>
      </c>
      <c r="V53" s="8">
        <v>0</v>
      </c>
      <c r="W53" s="8">
        <v>990</v>
      </c>
      <c r="X53" s="8">
        <v>0</v>
      </c>
      <c r="Y53" s="8">
        <v>6.9</v>
      </c>
      <c r="Z53" s="8">
        <v>1.5</v>
      </c>
      <c r="AA53" s="8">
        <v>1</v>
      </c>
      <c r="AB53" s="8">
        <v>1</v>
      </c>
      <c r="AC53" s="8">
        <v>16</v>
      </c>
      <c r="AD53" s="8">
        <v>0.5</v>
      </c>
      <c r="AE53" s="7">
        <v>1</v>
      </c>
      <c r="AF53" s="7">
        <v>1</v>
      </c>
      <c r="AG53" s="8">
        <v>1</v>
      </c>
      <c r="AH53" s="8">
        <v>0</v>
      </c>
      <c r="AI53" s="8">
        <v>0</v>
      </c>
      <c r="AJ53" s="8">
        <v>0</v>
      </c>
      <c r="AK53" s="8">
        <v>0</v>
      </c>
      <c r="AL53" s="18" t="s">
        <v>341</v>
      </c>
      <c r="AM53" s="8">
        <v>0.5</v>
      </c>
      <c r="AN53" s="8">
        <v>2</v>
      </c>
      <c r="AO53" s="7">
        <v>0</v>
      </c>
      <c r="AP53" s="8">
        <f>AI53+AM53+AD53</f>
        <v>1</v>
      </c>
      <c r="AQ53" s="8">
        <v>1</v>
      </c>
      <c r="AR53" s="8">
        <v>0</v>
      </c>
      <c r="AS53" s="8">
        <f>AN53+AJ53+Z53+AE53+X53</f>
        <v>4.5</v>
      </c>
      <c r="AT53" s="8">
        <v>2</v>
      </c>
      <c r="AU53" s="8">
        <v>1</v>
      </c>
      <c r="AV53" s="8">
        <f>T53+AM53*2+AB53</f>
        <v>3</v>
      </c>
      <c r="AW53" s="8">
        <v>3</v>
      </c>
      <c r="AX53" s="12">
        <v>2</v>
      </c>
      <c r="AY53" s="7">
        <v>0</v>
      </c>
      <c r="AZ53" s="8" t="s">
        <v>228</v>
      </c>
      <c r="BA53" s="8" t="s">
        <v>228</v>
      </c>
      <c r="BB53" s="8" t="s">
        <v>228</v>
      </c>
      <c r="BC53" s="8"/>
      <c r="BD53" s="8">
        <v>0</v>
      </c>
      <c r="BE53" s="7" t="s">
        <v>210</v>
      </c>
      <c r="BF53" s="7" t="s">
        <v>210</v>
      </c>
      <c r="BG53" s="7" t="s">
        <v>210</v>
      </c>
      <c r="BH53" s="7">
        <v>0</v>
      </c>
      <c r="BI53" s="7"/>
      <c r="BJ53" s="7"/>
      <c r="BK53" s="8"/>
      <c r="BL53" s="8"/>
      <c r="BM53" s="8"/>
      <c r="BN53" s="8"/>
      <c r="BO53" s="8"/>
      <c r="BP53" s="8"/>
      <c r="BQ53" s="7"/>
      <c r="BR53" s="8"/>
      <c r="BS53" s="8"/>
      <c r="BT53" s="8"/>
      <c r="BU53" s="36"/>
      <c r="BV53" s="8"/>
      <c r="BW53" s="8"/>
      <c r="BX53" s="36"/>
      <c r="BY53" s="8"/>
      <c r="BZ53" s="8"/>
      <c r="CA53" s="8">
        <v>0</v>
      </c>
      <c r="CB53" s="9">
        <v>43312</v>
      </c>
      <c r="CC53" s="19">
        <f>(CB53-K53)/30</f>
        <v>136.5</v>
      </c>
      <c r="CD53" s="8">
        <v>0</v>
      </c>
      <c r="CE53" s="13">
        <v>43312</v>
      </c>
      <c r="CF53" s="19">
        <f>(CE53-K53)/30</f>
        <v>136.5</v>
      </c>
      <c r="CG53" s="8">
        <v>0</v>
      </c>
      <c r="CH53" s="13">
        <v>43312</v>
      </c>
      <c r="CI53" s="20">
        <f>(CH53-K53)/30</f>
        <v>136.5</v>
      </c>
      <c r="CJ53" s="36">
        <v>0</v>
      </c>
      <c r="CK53" s="13">
        <v>43312</v>
      </c>
      <c r="CL53" s="20">
        <f>(CK53-K53)/30</f>
        <v>136.5</v>
      </c>
      <c r="CM53" s="36">
        <v>0</v>
      </c>
      <c r="CN53" s="13">
        <v>43312</v>
      </c>
      <c r="CO53" s="20">
        <f>(CN53-K53)/30</f>
        <v>136.5</v>
      </c>
      <c r="CP53" s="20"/>
      <c r="CQ53" s="20"/>
      <c r="CR53" s="20"/>
      <c r="CS53" s="7">
        <v>0</v>
      </c>
      <c r="CT53" s="9">
        <v>43312</v>
      </c>
      <c r="CU53" s="14">
        <f>(CT53-K53)/30</f>
        <v>136.5</v>
      </c>
      <c r="CV53" s="7">
        <v>0</v>
      </c>
      <c r="CW53" s="9">
        <v>43312</v>
      </c>
      <c r="CX53" s="14">
        <f>(CW53-K53)/30</f>
        <v>136.5</v>
      </c>
      <c r="CY53" s="7">
        <v>0</v>
      </c>
      <c r="CZ53" s="9"/>
      <c r="DA53" s="14"/>
      <c r="DB53" s="11"/>
      <c r="DC53" s="34">
        <v>13.086432936924483</v>
      </c>
      <c r="DD53" s="7">
        <v>0</v>
      </c>
      <c r="DE53" s="7">
        <v>10.161207860310327</v>
      </c>
      <c r="DF53" s="7">
        <v>0.95263799804393978</v>
      </c>
      <c r="DG53" s="7">
        <v>2.3866714860634439</v>
      </c>
      <c r="DH53" s="15">
        <v>0.25881623096034378</v>
      </c>
      <c r="DI53" s="7">
        <v>0.15442732964086647</v>
      </c>
    </row>
    <row r="54" spans="1:113" ht="20.100000000000001" hidden="1" customHeight="1" x14ac:dyDescent="0.3">
      <c r="A54" s="7">
        <v>54</v>
      </c>
      <c r="B54" s="7" t="s">
        <v>351</v>
      </c>
      <c r="C54" s="7">
        <v>0</v>
      </c>
      <c r="D54" s="7" t="s">
        <v>52</v>
      </c>
      <c r="E54" s="7">
        <v>20938046</v>
      </c>
      <c r="F54" s="9">
        <v>17954</v>
      </c>
      <c r="G54" s="43">
        <v>60.389041095890413</v>
      </c>
      <c r="H54" s="43">
        <v>1</v>
      </c>
      <c r="I54" s="10">
        <v>1</v>
      </c>
      <c r="J54" s="8">
        <v>4</v>
      </c>
      <c r="K54" s="13">
        <v>39834</v>
      </c>
      <c r="L54" s="13">
        <v>39996</v>
      </c>
      <c r="M54" s="13">
        <f>L54-28+1</f>
        <v>39969</v>
      </c>
      <c r="N54" s="13">
        <f>L54+28-1</f>
        <v>40023</v>
      </c>
      <c r="O54" s="13" t="s">
        <v>330</v>
      </c>
      <c r="P54" s="13"/>
      <c r="Q54" s="13"/>
      <c r="R54" s="13"/>
      <c r="S54" s="13"/>
      <c r="T54" s="8">
        <v>0</v>
      </c>
      <c r="U54" s="8">
        <v>3010</v>
      </c>
      <c r="V54" s="8">
        <v>0</v>
      </c>
      <c r="W54" s="8">
        <v>1290</v>
      </c>
      <c r="X54" s="8">
        <v>0</v>
      </c>
      <c r="Y54" s="8">
        <v>10.6</v>
      </c>
      <c r="Z54" s="8">
        <v>0</v>
      </c>
      <c r="AA54" s="7">
        <v>0</v>
      </c>
      <c r="AB54" s="8">
        <v>0</v>
      </c>
      <c r="AC54" s="8">
        <v>23</v>
      </c>
      <c r="AD54" s="8">
        <v>0.5</v>
      </c>
      <c r="AE54" s="8">
        <v>1</v>
      </c>
      <c r="AF54" s="8">
        <v>1</v>
      </c>
      <c r="AG54" s="8">
        <v>2</v>
      </c>
      <c r="AH54" s="8">
        <v>0</v>
      </c>
      <c r="AI54" s="8">
        <v>0</v>
      </c>
      <c r="AJ54" s="8">
        <v>0</v>
      </c>
      <c r="AK54" s="8">
        <v>0</v>
      </c>
      <c r="AL54" s="18" t="s">
        <v>71</v>
      </c>
      <c r="AM54" s="8">
        <v>0</v>
      </c>
      <c r="AN54" s="8">
        <v>1</v>
      </c>
      <c r="AO54" s="8">
        <v>0</v>
      </c>
      <c r="AP54" s="8">
        <f>AI54+AM54+AD54</f>
        <v>0.5</v>
      </c>
      <c r="AQ54" s="8">
        <v>1</v>
      </c>
      <c r="AR54" s="8">
        <v>0</v>
      </c>
      <c r="AS54" s="8">
        <f>AN54+AJ54+Z54+AE54+X54</f>
        <v>2</v>
      </c>
      <c r="AT54" s="8">
        <v>1</v>
      </c>
      <c r="AU54" s="8">
        <v>0</v>
      </c>
      <c r="AV54" s="8">
        <f>T54+AM54*2+AB54</f>
        <v>0</v>
      </c>
      <c r="AW54" s="8">
        <v>0</v>
      </c>
      <c r="AX54" s="12">
        <v>0</v>
      </c>
      <c r="AY54" s="7">
        <v>1</v>
      </c>
      <c r="AZ54" s="9">
        <v>41015</v>
      </c>
      <c r="BA54" s="9" t="s">
        <v>331</v>
      </c>
      <c r="BB54" s="8" t="s">
        <v>94</v>
      </c>
      <c r="BC54" s="8">
        <v>1</v>
      </c>
      <c r="BD54" s="8">
        <v>0</v>
      </c>
      <c r="BE54" s="7" t="s">
        <v>210</v>
      </c>
      <c r="BF54" s="7" t="s">
        <v>210</v>
      </c>
      <c r="BG54" s="7" t="s">
        <v>210</v>
      </c>
      <c r="BH54" s="8">
        <v>1</v>
      </c>
      <c r="BI54" s="13">
        <f>BJ54-28+1</f>
        <v>41521</v>
      </c>
      <c r="BJ54" s="13">
        <v>41548</v>
      </c>
      <c r="BK54" s="9">
        <v>41555</v>
      </c>
      <c r="BL54" s="8">
        <v>1950</v>
      </c>
      <c r="BM54" s="8">
        <v>930</v>
      </c>
      <c r="BN54" s="8">
        <v>9.3000000000000007</v>
      </c>
      <c r="BO54" s="8">
        <v>5</v>
      </c>
      <c r="BP54" s="8">
        <v>0</v>
      </c>
      <c r="BQ54" s="7" t="s">
        <v>262</v>
      </c>
      <c r="BR54" s="8">
        <v>0</v>
      </c>
      <c r="BS54" s="13">
        <v>43312</v>
      </c>
      <c r="BT54" s="19">
        <f>(BS54-BK54)/30</f>
        <v>58.56666666666667</v>
      </c>
      <c r="BU54" s="36">
        <v>0</v>
      </c>
      <c r="BV54" s="13">
        <v>43312</v>
      </c>
      <c r="BW54" s="19">
        <f>(BV54-BK54)/30</f>
        <v>58.56666666666667</v>
      </c>
      <c r="BX54" s="36">
        <v>0</v>
      </c>
      <c r="BY54" s="13">
        <v>43312</v>
      </c>
      <c r="BZ54" s="19">
        <f>(BY54-BK54)/30</f>
        <v>58.56666666666667</v>
      </c>
      <c r="CA54" s="8">
        <v>0</v>
      </c>
      <c r="CB54" s="9">
        <v>43312</v>
      </c>
      <c r="CC54" s="19">
        <f>(CB54-K54)/30</f>
        <v>115.93333333333334</v>
      </c>
      <c r="CD54" s="8">
        <v>0</v>
      </c>
      <c r="CE54" s="13">
        <v>43312</v>
      </c>
      <c r="CF54" s="19">
        <f>(CE54-K54)/30</f>
        <v>115.93333333333334</v>
      </c>
      <c r="CG54" s="8">
        <v>0</v>
      </c>
      <c r="CH54" s="13">
        <v>43312</v>
      </c>
      <c r="CI54" s="20">
        <f>(CH54-K54)/30</f>
        <v>115.93333333333334</v>
      </c>
      <c r="CJ54" s="36">
        <v>0</v>
      </c>
      <c r="CK54" s="13">
        <v>43312</v>
      </c>
      <c r="CL54" s="20">
        <f>(CK54-K54)/30</f>
        <v>115.93333333333334</v>
      </c>
      <c r="CM54" s="36">
        <v>0</v>
      </c>
      <c r="CN54" s="13">
        <v>43312</v>
      </c>
      <c r="CO54" s="20">
        <f>(CN54-K54)/30</f>
        <v>115.93333333333334</v>
      </c>
      <c r="CP54" s="20"/>
      <c r="CQ54" s="20"/>
      <c r="CR54" s="20"/>
      <c r="CS54" s="7">
        <v>0</v>
      </c>
      <c r="CT54" s="9">
        <v>43312</v>
      </c>
      <c r="CU54" s="14">
        <f>(CT54-K54)/30</f>
        <v>115.93333333333334</v>
      </c>
      <c r="CV54" s="7">
        <v>0</v>
      </c>
      <c r="CW54" s="9">
        <v>41555</v>
      </c>
      <c r="CX54" s="14">
        <f>(CW54-K54)/30</f>
        <v>57.366666666666667</v>
      </c>
      <c r="CY54" s="7">
        <v>0</v>
      </c>
      <c r="CZ54" s="9">
        <v>43312</v>
      </c>
      <c r="DA54" s="14">
        <f>(CZ54-BK54)/30</f>
        <v>58.56666666666667</v>
      </c>
      <c r="DB54" s="11"/>
      <c r="DC54" s="34">
        <v>1.0754943904573799</v>
      </c>
      <c r="DD54" s="7">
        <v>0</v>
      </c>
      <c r="DE54" s="7">
        <v>16.392909168524852</v>
      </c>
      <c r="DF54" s="7">
        <v>0.38958228983025101</v>
      </c>
      <c r="DG54" s="7">
        <v>13.269112733031045</v>
      </c>
      <c r="DH54" s="15">
        <v>1.2570133745218268</v>
      </c>
      <c r="DI54" s="7">
        <v>0.39502065593168956</v>
      </c>
    </row>
    <row r="55" spans="1:113" s="21" customFormat="1" ht="20.100000000000001" hidden="1" customHeight="1" x14ac:dyDescent="0.3">
      <c r="A55" s="7">
        <v>55</v>
      </c>
      <c r="B55" s="7" t="s">
        <v>351</v>
      </c>
      <c r="C55" s="7">
        <v>0</v>
      </c>
      <c r="D55" s="7" t="s">
        <v>53</v>
      </c>
      <c r="E55" s="7">
        <v>24782602</v>
      </c>
      <c r="F55" s="9">
        <v>19219</v>
      </c>
      <c r="G55" s="43">
        <v>59.408219178082192</v>
      </c>
      <c r="H55" s="43">
        <v>1</v>
      </c>
      <c r="I55" s="10">
        <v>0</v>
      </c>
      <c r="J55" s="8">
        <v>4</v>
      </c>
      <c r="K55" s="13">
        <v>40623</v>
      </c>
      <c r="L55" s="13">
        <v>40903</v>
      </c>
      <c r="M55" s="13">
        <f>L55-28+1</f>
        <v>40876</v>
      </c>
      <c r="N55" s="13">
        <f>L55+28-1</f>
        <v>40930</v>
      </c>
      <c r="O55" s="13" t="s">
        <v>301</v>
      </c>
      <c r="P55" s="13"/>
      <c r="Q55" s="13"/>
      <c r="R55" s="13"/>
      <c r="S55" s="13"/>
      <c r="T55" s="8">
        <v>1</v>
      </c>
      <c r="U55" s="8">
        <v>1650</v>
      </c>
      <c r="V55" s="8">
        <v>2</v>
      </c>
      <c r="W55" s="8">
        <v>1040</v>
      </c>
      <c r="X55" s="8">
        <v>0</v>
      </c>
      <c r="Y55" s="8">
        <v>5.7</v>
      </c>
      <c r="Z55" s="8">
        <v>1.5</v>
      </c>
      <c r="AA55" s="8">
        <v>1</v>
      </c>
      <c r="AB55" s="8">
        <v>1</v>
      </c>
      <c r="AC55" s="8">
        <v>151</v>
      </c>
      <c r="AD55" s="8">
        <v>0.5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18" t="s">
        <v>229</v>
      </c>
      <c r="AM55" s="8">
        <v>0</v>
      </c>
      <c r="AN55" s="8">
        <v>0</v>
      </c>
      <c r="AO55" s="8">
        <v>0</v>
      </c>
      <c r="AP55" s="8">
        <f>AI55+AM55+AD55</f>
        <v>0.5</v>
      </c>
      <c r="AQ55" s="8">
        <v>1</v>
      </c>
      <c r="AR55" s="8">
        <v>0</v>
      </c>
      <c r="AS55" s="8">
        <f>AN55+AJ55+Z55+AE55+X55</f>
        <v>1.5</v>
      </c>
      <c r="AT55" s="8">
        <v>0</v>
      </c>
      <c r="AU55" s="8">
        <v>0</v>
      </c>
      <c r="AV55" s="8">
        <f>T55+AM55*2+AB55</f>
        <v>2</v>
      </c>
      <c r="AW55" s="8">
        <v>2</v>
      </c>
      <c r="AX55" s="12">
        <v>1</v>
      </c>
      <c r="AY55" s="7">
        <v>1</v>
      </c>
      <c r="AZ55" s="9">
        <v>41078</v>
      </c>
      <c r="BA55" s="9" t="s">
        <v>230</v>
      </c>
      <c r="BB55" s="8" t="s">
        <v>199</v>
      </c>
      <c r="BC55" s="8">
        <v>1</v>
      </c>
      <c r="BD55" s="8">
        <v>0</v>
      </c>
      <c r="BE55" s="7" t="s">
        <v>210</v>
      </c>
      <c r="BF55" s="7" t="s">
        <v>210</v>
      </c>
      <c r="BG55" s="7" t="s">
        <v>210</v>
      </c>
      <c r="BH55" s="7">
        <v>0</v>
      </c>
      <c r="BI55" s="7"/>
      <c r="BJ55" s="7"/>
      <c r="BK55" s="8"/>
      <c r="BL55" s="8"/>
      <c r="BM55" s="8"/>
      <c r="BN55" s="8"/>
      <c r="BO55" s="8"/>
      <c r="BP55" s="8"/>
      <c r="BQ55" s="7"/>
      <c r="BR55" s="8"/>
      <c r="BS55" s="8"/>
      <c r="BT55" s="8"/>
      <c r="BU55" s="36"/>
      <c r="BV55" s="8"/>
      <c r="BW55" s="8"/>
      <c r="BX55" s="36"/>
      <c r="BY55" s="8"/>
      <c r="BZ55" s="8"/>
      <c r="CA55" s="8">
        <v>2</v>
      </c>
      <c r="CB55" s="13">
        <v>41941</v>
      </c>
      <c r="CC55" s="19">
        <f>(CB55-K55)/30</f>
        <v>43.93333333333333</v>
      </c>
      <c r="CD55" s="8">
        <v>2</v>
      </c>
      <c r="CE55" s="13">
        <v>41941</v>
      </c>
      <c r="CF55" s="19">
        <f>(CE55-K55)/30</f>
        <v>43.93333333333333</v>
      </c>
      <c r="CG55" s="8">
        <v>0</v>
      </c>
      <c r="CH55" s="13">
        <v>43312</v>
      </c>
      <c r="CI55" s="20">
        <f>(CH55-K55)/30</f>
        <v>89.63333333333334</v>
      </c>
      <c r="CJ55" s="36">
        <v>2</v>
      </c>
      <c r="CK55" s="13">
        <v>41941</v>
      </c>
      <c r="CL55" s="20">
        <f>(CK55-K55)/30</f>
        <v>43.93333333333333</v>
      </c>
      <c r="CM55" s="36">
        <v>2</v>
      </c>
      <c r="CN55" s="13">
        <v>41941</v>
      </c>
      <c r="CO55" s="20">
        <f>(CN55-K55)/30</f>
        <v>43.93333333333333</v>
      </c>
      <c r="CP55" s="20"/>
      <c r="CQ55" s="20"/>
      <c r="CR55" s="20"/>
      <c r="CS55" s="7">
        <v>1</v>
      </c>
      <c r="CT55" s="9">
        <v>41941</v>
      </c>
      <c r="CU55" s="14">
        <f>(CT55-K55)/30</f>
        <v>43.93333333333333</v>
      </c>
      <c r="CV55" s="7">
        <v>1</v>
      </c>
      <c r="CW55" s="9">
        <v>41941</v>
      </c>
      <c r="CX55" s="14">
        <f>(CW55-K55)/30</f>
        <v>43.93333333333333</v>
      </c>
      <c r="CY55" s="7">
        <v>1</v>
      </c>
      <c r="CZ55" s="9"/>
      <c r="DA55" s="14"/>
      <c r="DB55" s="11"/>
      <c r="DC55" s="34">
        <v>12.33768660326354</v>
      </c>
      <c r="DD55" s="7">
        <v>0</v>
      </c>
      <c r="DE55" s="7">
        <v>18.635737383495311</v>
      </c>
      <c r="DF55" s="7">
        <v>0.84089641525371561</v>
      </c>
      <c r="DG55" s="7">
        <v>5.241573615433448</v>
      </c>
      <c r="DH55" s="15">
        <v>1.105730653320266</v>
      </c>
      <c r="DI55" s="7">
        <v>1.0388591032976646</v>
      </c>
    </row>
    <row r="56" spans="1:113" ht="20.100000000000001" hidden="1" customHeight="1" x14ac:dyDescent="0.3">
      <c r="A56" s="7">
        <v>56</v>
      </c>
      <c r="B56" s="7" t="s">
        <v>351</v>
      </c>
      <c r="C56" s="7">
        <v>0</v>
      </c>
      <c r="D56" s="7" t="s">
        <v>54</v>
      </c>
      <c r="E56" s="7">
        <v>26051031</v>
      </c>
      <c r="F56" s="9">
        <v>24746</v>
      </c>
      <c r="G56" s="43">
        <v>45.30684931506849</v>
      </c>
      <c r="H56" s="43">
        <v>0</v>
      </c>
      <c r="I56" s="10">
        <v>0</v>
      </c>
      <c r="J56" s="8">
        <v>4</v>
      </c>
      <c r="K56" s="13">
        <v>41253</v>
      </c>
      <c r="L56" s="13">
        <v>41283</v>
      </c>
      <c r="M56" s="13">
        <f>L56-28+1-21</f>
        <v>41235</v>
      </c>
      <c r="N56" s="13">
        <f>L56+28-1</f>
        <v>41310</v>
      </c>
      <c r="O56" s="13" t="s">
        <v>302</v>
      </c>
      <c r="P56" s="13"/>
      <c r="Q56" s="13"/>
      <c r="R56" s="13"/>
      <c r="S56" s="13"/>
      <c r="T56" s="8">
        <v>3</v>
      </c>
      <c r="U56" s="8">
        <v>1530</v>
      </c>
      <c r="V56" s="8">
        <v>18</v>
      </c>
      <c r="W56" s="8">
        <v>400</v>
      </c>
      <c r="X56" s="8">
        <v>0.5</v>
      </c>
      <c r="Y56" s="8">
        <v>7.5</v>
      </c>
      <c r="Z56" s="8">
        <v>1.5</v>
      </c>
      <c r="AA56" s="8">
        <v>1</v>
      </c>
      <c r="AB56" s="8">
        <v>1</v>
      </c>
      <c r="AC56" s="8">
        <v>14</v>
      </c>
      <c r="AD56" s="8">
        <v>0.5</v>
      </c>
      <c r="AE56" s="8">
        <v>1</v>
      </c>
      <c r="AF56" s="8">
        <v>1</v>
      </c>
      <c r="AG56" s="8">
        <v>19</v>
      </c>
      <c r="AH56" s="8">
        <v>1.5</v>
      </c>
      <c r="AI56" s="8">
        <v>1.5</v>
      </c>
      <c r="AJ56" s="8">
        <v>3</v>
      </c>
      <c r="AK56" s="8">
        <v>1</v>
      </c>
      <c r="AL56" s="18" t="s">
        <v>69</v>
      </c>
      <c r="AM56" s="8">
        <v>0</v>
      </c>
      <c r="AN56" s="8">
        <v>1</v>
      </c>
      <c r="AO56" s="8">
        <v>0</v>
      </c>
      <c r="AP56" s="8">
        <f>AI56+AM56+AD56</f>
        <v>2</v>
      </c>
      <c r="AQ56" s="8">
        <v>2</v>
      </c>
      <c r="AR56" s="8">
        <v>1</v>
      </c>
      <c r="AS56" s="8">
        <f>AN56+AJ56+Z56+AE56+X56</f>
        <v>7</v>
      </c>
      <c r="AT56" s="8">
        <v>4</v>
      </c>
      <c r="AU56" s="8">
        <v>2</v>
      </c>
      <c r="AV56" s="8">
        <f>T56+AM56*2+AB56</f>
        <v>4</v>
      </c>
      <c r="AW56" s="8">
        <v>3</v>
      </c>
      <c r="AX56" s="12">
        <v>2</v>
      </c>
      <c r="AY56" s="7">
        <v>2</v>
      </c>
      <c r="AZ56" s="9">
        <v>41289</v>
      </c>
      <c r="BA56" s="9" t="s">
        <v>231</v>
      </c>
      <c r="BB56" s="8" t="s">
        <v>198</v>
      </c>
      <c r="BC56" s="8">
        <v>0</v>
      </c>
      <c r="BD56" s="8">
        <v>0</v>
      </c>
      <c r="BE56" s="7" t="s">
        <v>210</v>
      </c>
      <c r="BF56" s="7" t="s">
        <v>210</v>
      </c>
      <c r="BG56" s="7" t="s">
        <v>210</v>
      </c>
      <c r="BH56" s="8">
        <v>1</v>
      </c>
      <c r="BI56" s="13">
        <f>BJ56-28+1</f>
        <v>41353</v>
      </c>
      <c r="BJ56" s="13">
        <v>41380</v>
      </c>
      <c r="BK56" s="9">
        <v>41386</v>
      </c>
      <c r="BL56" s="8">
        <v>980</v>
      </c>
      <c r="BM56" s="8">
        <v>290</v>
      </c>
      <c r="BN56" s="8">
        <v>7.2</v>
      </c>
      <c r="BO56" s="8">
        <v>5</v>
      </c>
      <c r="BP56" s="8">
        <v>0</v>
      </c>
      <c r="BQ56" s="7">
        <v>1</v>
      </c>
      <c r="BR56" s="8">
        <v>1</v>
      </c>
      <c r="BS56" s="13">
        <v>42751</v>
      </c>
      <c r="BT56" s="19">
        <f>(BS56-BK56)/30</f>
        <v>45.5</v>
      </c>
      <c r="BU56" s="36">
        <v>2</v>
      </c>
      <c r="BV56" s="13">
        <v>42751</v>
      </c>
      <c r="BW56" s="19">
        <f>(BV56-BK56)/30</f>
        <v>45.5</v>
      </c>
      <c r="BX56" s="36">
        <v>1</v>
      </c>
      <c r="BY56" s="13">
        <v>42751</v>
      </c>
      <c r="BZ56" s="19">
        <f>(BY56-BK56)/30</f>
        <v>45.5</v>
      </c>
      <c r="CA56" s="8">
        <v>1</v>
      </c>
      <c r="CB56" s="13">
        <v>42751</v>
      </c>
      <c r="CC56" s="19">
        <f>(CB56-K56)/30</f>
        <v>49.93333333333333</v>
      </c>
      <c r="CD56" s="8">
        <v>1</v>
      </c>
      <c r="CE56" s="9">
        <v>42751</v>
      </c>
      <c r="CF56" s="19">
        <f>(CE56-K56)/30</f>
        <v>49.93333333333333</v>
      </c>
      <c r="CG56" s="8">
        <v>1</v>
      </c>
      <c r="CH56" s="13">
        <v>42751</v>
      </c>
      <c r="CI56" s="20">
        <f>(CH56-K56)/30</f>
        <v>49.93333333333333</v>
      </c>
      <c r="CJ56" s="36">
        <v>1</v>
      </c>
      <c r="CK56" s="13">
        <v>42751</v>
      </c>
      <c r="CL56" s="20">
        <f>(CK56-K56)/30</f>
        <v>49.93333333333333</v>
      </c>
      <c r="CM56" s="36">
        <v>1</v>
      </c>
      <c r="CN56" s="13">
        <v>42751</v>
      </c>
      <c r="CO56" s="20">
        <f>(CN56-K56)/30</f>
        <v>49.93333333333333</v>
      </c>
      <c r="CP56" s="20"/>
      <c r="CQ56" s="20"/>
      <c r="CR56" s="20"/>
      <c r="CS56" s="7">
        <v>1</v>
      </c>
      <c r="CT56" s="9">
        <v>43208</v>
      </c>
      <c r="CU56" s="14">
        <f>(CT56-K56)/30</f>
        <v>65.166666666666671</v>
      </c>
      <c r="CV56" s="7">
        <v>0</v>
      </c>
      <c r="CW56" s="9">
        <v>41386</v>
      </c>
      <c r="CX56" s="14">
        <f>(CW56-K56)/30</f>
        <v>4.4333333333333336</v>
      </c>
      <c r="CY56" s="7">
        <v>1</v>
      </c>
      <c r="CZ56" s="9">
        <v>43208</v>
      </c>
      <c r="DA56" s="14">
        <f>(CZ56-BK56)/30</f>
        <v>60.733333333333334</v>
      </c>
      <c r="DB56" s="11"/>
      <c r="DC56" s="34">
        <v>23.022937280173178</v>
      </c>
      <c r="DD56" s="7">
        <v>1</v>
      </c>
      <c r="DE56" s="7">
        <v>10.740580022242103</v>
      </c>
      <c r="DF56" s="7">
        <v>4.2427509654728803</v>
      </c>
      <c r="DG56" s="7">
        <v>3.4701547486082789</v>
      </c>
      <c r="DH56" s="7"/>
      <c r="DI56" s="7">
        <v>0.2324512356532909</v>
      </c>
    </row>
    <row r="57" spans="1:113" ht="20.100000000000001" hidden="1" customHeight="1" x14ac:dyDescent="0.3">
      <c r="A57" s="7">
        <v>57</v>
      </c>
      <c r="B57" s="7" t="s">
        <v>351</v>
      </c>
      <c r="C57" s="7">
        <v>0</v>
      </c>
      <c r="D57" s="38" t="s">
        <v>55</v>
      </c>
      <c r="E57" s="7">
        <v>25839002</v>
      </c>
      <c r="F57" s="9">
        <v>18914</v>
      </c>
      <c r="G57" s="43">
        <v>61.131506849315066</v>
      </c>
      <c r="H57" s="43">
        <v>1</v>
      </c>
      <c r="I57" s="10">
        <v>1</v>
      </c>
      <c r="J57" s="8">
        <v>4</v>
      </c>
      <c r="K57" s="13">
        <v>41166</v>
      </c>
      <c r="L57" s="9">
        <v>41227</v>
      </c>
      <c r="M57" s="9">
        <f>L57-28+1</f>
        <v>41200</v>
      </c>
      <c r="N57" s="9">
        <f>L57+28-1</f>
        <v>41254</v>
      </c>
      <c r="O57" s="9" t="s">
        <v>304</v>
      </c>
      <c r="P57" s="9"/>
      <c r="Q57" s="9"/>
      <c r="R57" s="9"/>
      <c r="S57" s="9"/>
      <c r="T57" s="8">
        <v>2</v>
      </c>
      <c r="U57" s="8">
        <v>1800</v>
      </c>
      <c r="V57" s="8">
        <v>0</v>
      </c>
      <c r="W57" s="8">
        <v>190</v>
      </c>
      <c r="X57" s="8">
        <v>0.5</v>
      </c>
      <c r="Y57" s="8">
        <v>12.3</v>
      </c>
      <c r="Z57" s="8">
        <v>0</v>
      </c>
      <c r="AA57" s="7">
        <v>0</v>
      </c>
      <c r="AB57" s="8">
        <v>0</v>
      </c>
      <c r="AC57" s="8">
        <v>176</v>
      </c>
      <c r="AD57" s="8">
        <v>0</v>
      </c>
      <c r="AE57" s="8">
        <v>0</v>
      </c>
      <c r="AF57" s="8">
        <v>0</v>
      </c>
      <c r="AG57" s="8">
        <v>7</v>
      </c>
      <c r="AH57" s="7">
        <v>0.5</v>
      </c>
      <c r="AI57" s="7">
        <v>0.5</v>
      </c>
      <c r="AJ57" s="7">
        <v>2</v>
      </c>
      <c r="AK57" s="7">
        <v>1</v>
      </c>
      <c r="AL57" s="18" t="s">
        <v>87</v>
      </c>
      <c r="AM57" s="8">
        <v>0.5</v>
      </c>
      <c r="AN57" s="8">
        <v>3</v>
      </c>
      <c r="AO57" s="8">
        <v>0</v>
      </c>
      <c r="AP57" s="8">
        <f>AI57+AM57+AD57</f>
        <v>1</v>
      </c>
      <c r="AQ57" s="8">
        <v>1</v>
      </c>
      <c r="AR57" s="8">
        <v>0</v>
      </c>
      <c r="AS57" s="8">
        <f>AN57+AJ57+Z57+AE57+X57</f>
        <v>5.5</v>
      </c>
      <c r="AT57" s="8">
        <v>3</v>
      </c>
      <c r="AU57" s="8">
        <v>2</v>
      </c>
      <c r="AV57" s="8">
        <f>T57+AM57*2+AB57</f>
        <v>3</v>
      </c>
      <c r="AW57" s="8">
        <v>3</v>
      </c>
      <c r="AX57" s="12">
        <v>2</v>
      </c>
      <c r="AY57" s="8">
        <v>1</v>
      </c>
      <c r="AZ57" s="9">
        <v>41256</v>
      </c>
      <c r="BA57" s="9" t="s">
        <v>232</v>
      </c>
      <c r="BB57" s="8" t="s">
        <v>93</v>
      </c>
      <c r="BC57" s="8">
        <v>1</v>
      </c>
      <c r="BD57" s="8">
        <v>0</v>
      </c>
      <c r="BE57" s="7" t="s">
        <v>210</v>
      </c>
      <c r="BF57" s="7" t="s">
        <v>210</v>
      </c>
      <c r="BG57" s="7" t="s">
        <v>210</v>
      </c>
      <c r="BH57" s="8">
        <v>1</v>
      </c>
      <c r="BI57" s="13">
        <f>BJ57-28+1</f>
        <v>41952</v>
      </c>
      <c r="BJ57" s="13">
        <v>41979</v>
      </c>
      <c r="BK57" s="9">
        <v>41985</v>
      </c>
      <c r="BL57" s="8">
        <v>2190</v>
      </c>
      <c r="BM57" s="8">
        <v>1310</v>
      </c>
      <c r="BN57" s="8">
        <v>11.6</v>
      </c>
      <c r="BO57" s="8">
        <v>181</v>
      </c>
      <c r="BP57" s="8">
        <v>0</v>
      </c>
      <c r="BQ57" s="7">
        <v>2</v>
      </c>
      <c r="BR57" s="8">
        <v>0</v>
      </c>
      <c r="BS57" s="13">
        <v>43108</v>
      </c>
      <c r="BT57" s="19">
        <f>(BS57-BK57)/30</f>
        <v>37.43333333333333</v>
      </c>
      <c r="BU57" s="36">
        <v>0</v>
      </c>
      <c r="BV57" s="13">
        <v>43108</v>
      </c>
      <c r="BW57" s="19">
        <f>(BV57-BK57)/30</f>
        <v>37.43333333333333</v>
      </c>
      <c r="BX57" s="36">
        <v>0</v>
      </c>
      <c r="BY57" s="13">
        <v>43108</v>
      </c>
      <c r="BZ57" s="19">
        <f>(BY57-BK57)/30</f>
        <v>37.43333333333333</v>
      </c>
      <c r="CA57" s="8">
        <v>0</v>
      </c>
      <c r="CB57" s="13">
        <v>41227</v>
      </c>
      <c r="CC57" s="19">
        <f>(CB57-K57)/30</f>
        <v>2.0333333333333332</v>
      </c>
      <c r="CD57" s="8">
        <v>2</v>
      </c>
      <c r="CE57" s="9">
        <v>41985</v>
      </c>
      <c r="CF57" s="19">
        <f>(CE57-K57)/30</f>
        <v>27.3</v>
      </c>
      <c r="CG57" s="8">
        <v>0</v>
      </c>
      <c r="CH57" s="13">
        <v>43312</v>
      </c>
      <c r="CI57" s="20">
        <f>(CH57-K57)/30</f>
        <v>71.533333333333331</v>
      </c>
      <c r="CJ57" s="36">
        <v>0</v>
      </c>
      <c r="CK57" s="13">
        <v>43312</v>
      </c>
      <c r="CL57" s="20">
        <f>(CK57-K57)/30</f>
        <v>71.533333333333331</v>
      </c>
      <c r="CM57" s="36">
        <v>0</v>
      </c>
      <c r="CN57" s="13">
        <v>43312</v>
      </c>
      <c r="CO57" s="20">
        <f>(CN57-K57)/30</f>
        <v>71.533333333333331</v>
      </c>
      <c r="CP57" s="20"/>
      <c r="CQ57" s="20"/>
      <c r="CR57" s="20"/>
      <c r="CS57" s="7">
        <v>0</v>
      </c>
      <c r="CT57" s="9">
        <v>42834</v>
      </c>
      <c r="CU57" s="14">
        <f>(CT57-K57)/30</f>
        <v>55.6</v>
      </c>
      <c r="CV57" s="7">
        <v>0</v>
      </c>
      <c r="CW57" s="9">
        <v>41985</v>
      </c>
      <c r="CX57" s="14">
        <f>(CW57-K57)/30</f>
        <v>27.3</v>
      </c>
      <c r="CY57" s="7">
        <v>0</v>
      </c>
      <c r="CZ57" s="9">
        <v>42834</v>
      </c>
      <c r="DA57" s="14">
        <f>(CZ57-BK57)/30</f>
        <v>28.3</v>
      </c>
      <c r="DB57" s="11"/>
      <c r="DC57" s="34">
        <v>4.4846643121140426</v>
      </c>
      <c r="DD57" s="7">
        <v>0</v>
      </c>
      <c r="DE57" s="7">
        <v>4.4561082651110298E-3</v>
      </c>
      <c r="DF57" s="7">
        <v>1.6188844330948202</v>
      </c>
      <c r="DG57" s="7">
        <v>0.67595541651406377</v>
      </c>
      <c r="DH57" s="15">
        <v>3.7541769817791056E-7</v>
      </c>
      <c r="DI57" s="7">
        <v>1.4833470639851885E-2</v>
      </c>
    </row>
    <row r="58" spans="1:113" ht="20.100000000000001" hidden="1" customHeight="1" x14ac:dyDescent="0.3">
      <c r="A58" s="7">
        <v>58</v>
      </c>
      <c r="B58" s="7" t="s">
        <v>351</v>
      </c>
      <c r="C58" s="7">
        <v>0</v>
      </c>
      <c r="D58" s="7" t="s">
        <v>56</v>
      </c>
      <c r="E58" s="7">
        <v>30356166</v>
      </c>
      <c r="F58" s="9">
        <v>20830</v>
      </c>
      <c r="G58" s="43">
        <v>59.794520547945204</v>
      </c>
      <c r="H58" s="43">
        <v>1</v>
      </c>
      <c r="I58" s="10">
        <v>0</v>
      </c>
      <c r="J58" s="8">
        <v>4</v>
      </c>
      <c r="K58" s="13">
        <v>42632</v>
      </c>
      <c r="L58" s="9">
        <v>42655</v>
      </c>
      <c r="M58" s="13">
        <f>L58-28+1</f>
        <v>42628</v>
      </c>
      <c r="N58" s="13">
        <f>L58+28-1</f>
        <v>42682</v>
      </c>
      <c r="O58" s="9" t="s">
        <v>304</v>
      </c>
      <c r="P58" s="9"/>
      <c r="Q58" s="9"/>
      <c r="R58" s="9"/>
      <c r="S58" s="9"/>
      <c r="T58" s="8">
        <v>2</v>
      </c>
      <c r="U58" s="8">
        <v>8490</v>
      </c>
      <c r="V58" s="8">
        <v>3</v>
      </c>
      <c r="W58" s="8">
        <v>2480</v>
      </c>
      <c r="X58" s="8">
        <v>0</v>
      </c>
      <c r="Y58" s="8">
        <v>7.6</v>
      </c>
      <c r="Z58" s="8">
        <v>1.5</v>
      </c>
      <c r="AA58" s="8">
        <v>1</v>
      </c>
      <c r="AB58" s="8">
        <v>1</v>
      </c>
      <c r="AC58" s="8">
        <v>38</v>
      </c>
      <c r="AD58" s="8">
        <v>0.5</v>
      </c>
      <c r="AE58" s="8">
        <v>1</v>
      </c>
      <c r="AF58" s="8">
        <v>1</v>
      </c>
      <c r="AG58" s="8">
        <v>6</v>
      </c>
      <c r="AH58" s="7">
        <v>0.5</v>
      </c>
      <c r="AI58" s="7">
        <v>0.5</v>
      </c>
      <c r="AJ58" s="7">
        <v>2</v>
      </c>
      <c r="AK58" s="7">
        <v>1</v>
      </c>
      <c r="AL58" s="18" t="s">
        <v>69</v>
      </c>
      <c r="AM58" s="8">
        <v>0</v>
      </c>
      <c r="AN58" s="8">
        <v>1</v>
      </c>
      <c r="AO58" s="8">
        <v>0</v>
      </c>
      <c r="AP58" s="8">
        <f>AI58+AM58+AD58</f>
        <v>1</v>
      </c>
      <c r="AQ58" s="8">
        <v>1</v>
      </c>
      <c r="AR58" s="8">
        <v>0</v>
      </c>
      <c r="AS58" s="8">
        <f>AN58+AJ58+Z58+AE58+X58</f>
        <v>5.5</v>
      </c>
      <c r="AT58" s="8">
        <v>3</v>
      </c>
      <c r="AU58" s="8">
        <v>2</v>
      </c>
      <c r="AV58" s="8">
        <f>T58+AM58*2+AB58</f>
        <v>3</v>
      </c>
      <c r="AW58" s="8">
        <v>3</v>
      </c>
      <c r="AX58" s="12">
        <v>2</v>
      </c>
      <c r="AY58" s="7">
        <v>0</v>
      </c>
      <c r="AZ58" s="8" t="s">
        <v>263</v>
      </c>
      <c r="BA58" s="8" t="s">
        <v>263</v>
      </c>
      <c r="BB58" s="8" t="s">
        <v>263</v>
      </c>
      <c r="BC58" s="8"/>
      <c r="BD58" s="8">
        <v>0</v>
      </c>
      <c r="BE58" s="7" t="s">
        <v>210</v>
      </c>
      <c r="BF58" s="7" t="s">
        <v>210</v>
      </c>
      <c r="BG58" s="7" t="s">
        <v>210</v>
      </c>
      <c r="BH58" s="7">
        <v>0</v>
      </c>
      <c r="BI58" s="7"/>
      <c r="BJ58" s="7"/>
      <c r="BK58" s="8"/>
      <c r="BL58" s="8"/>
      <c r="BM58" s="8"/>
      <c r="BN58" s="8"/>
      <c r="BO58" s="8"/>
      <c r="BP58" s="8"/>
      <c r="BQ58" s="7"/>
      <c r="BR58" s="8"/>
      <c r="BS58" s="8"/>
      <c r="BT58" s="8"/>
      <c r="BU58" s="36"/>
      <c r="BV58" s="8"/>
      <c r="BW58" s="8"/>
      <c r="BX58" s="36"/>
      <c r="BY58" s="8"/>
      <c r="BZ58" s="8"/>
      <c r="CA58" s="8">
        <v>0</v>
      </c>
      <c r="CB58" s="13">
        <v>42653</v>
      </c>
      <c r="CC58" s="19">
        <f>(CB58-K58)/30</f>
        <v>0.7</v>
      </c>
      <c r="CD58" s="8">
        <v>0</v>
      </c>
      <c r="CE58" s="13">
        <v>42653</v>
      </c>
      <c r="CF58" s="19">
        <f>(CE58-K58)/30</f>
        <v>0.7</v>
      </c>
      <c r="CG58" s="8">
        <v>0</v>
      </c>
      <c r="CH58" s="13">
        <v>42711</v>
      </c>
      <c r="CI58" s="20">
        <f>(CH58-K58)/30</f>
        <v>2.6333333333333333</v>
      </c>
      <c r="CJ58" s="36">
        <v>0</v>
      </c>
      <c r="CK58" s="13">
        <v>42653</v>
      </c>
      <c r="CL58" s="20">
        <f>(CK58-K58)/30</f>
        <v>0.7</v>
      </c>
      <c r="CM58" s="36">
        <v>0</v>
      </c>
      <c r="CN58" s="13">
        <v>42653</v>
      </c>
      <c r="CO58" s="20">
        <f>(CN58-K58)/30</f>
        <v>0.7</v>
      </c>
      <c r="CP58" s="20"/>
      <c r="CQ58" s="20"/>
      <c r="CR58" s="20"/>
      <c r="CS58" s="7">
        <v>0</v>
      </c>
      <c r="CT58" s="9">
        <v>42711</v>
      </c>
      <c r="CU58" s="14">
        <f>(CT58-K58)/30</f>
        <v>2.6333333333333333</v>
      </c>
      <c r="CV58" s="7">
        <v>0</v>
      </c>
      <c r="CW58" s="9">
        <v>42711</v>
      </c>
      <c r="CX58" s="14">
        <f>(CW58-K58)/30</f>
        <v>2.6333333333333333</v>
      </c>
      <c r="CY58" s="7">
        <v>0</v>
      </c>
      <c r="CZ58" s="9"/>
      <c r="DA58" s="14"/>
      <c r="DB58" s="11" t="s">
        <v>267</v>
      </c>
      <c r="DC58" s="34">
        <v>11.471641984126624</v>
      </c>
      <c r="DD58" s="7">
        <v>0</v>
      </c>
      <c r="DE58" s="7">
        <v>8.1680970056575468</v>
      </c>
      <c r="DF58" s="7">
        <v>9.7135590751603811</v>
      </c>
      <c r="DG58" s="7">
        <v>1.1526863467988639</v>
      </c>
      <c r="DH58" s="15">
        <v>9.8491553067593092</v>
      </c>
      <c r="DI58" s="7">
        <v>0.32308820765937335</v>
      </c>
    </row>
    <row r="59" spans="1:113" ht="20.100000000000001" hidden="1" customHeight="1" x14ac:dyDescent="0.3">
      <c r="A59" s="7">
        <v>59</v>
      </c>
      <c r="B59" s="7" t="s">
        <v>351</v>
      </c>
      <c r="C59" s="7">
        <v>0</v>
      </c>
      <c r="D59" s="7" t="s">
        <v>57</v>
      </c>
      <c r="E59" s="7">
        <v>28766572</v>
      </c>
      <c r="F59" s="9">
        <v>22966</v>
      </c>
      <c r="G59" s="43">
        <v>52.542465753424658</v>
      </c>
      <c r="H59" s="43">
        <v>0</v>
      </c>
      <c r="I59" s="10">
        <v>0</v>
      </c>
      <c r="J59" s="8">
        <v>3</v>
      </c>
      <c r="K59" s="13">
        <v>42144</v>
      </c>
      <c r="L59" s="9">
        <v>42144</v>
      </c>
      <c r="M59" s="13">
        <f>L59-28+1</f>
        <v>42117</v>
      </c>
      <c r="N59" s="13">
        <f>L59+28-1</f>
        <v>42171</v>
      </c>
      <c r="O59" s="13" t="s">
        <v>301</v>
      </c>
      <c r="P59" s="13"/>
      <c r="Q59" s="13"/>
      <c r="R59" s="13"/>
      <c r="S59" s="13"/>
      <c r="T59" s="8">
        <v>1</v>
      </c>
      <c r="U59" s="8">
        <v>1490</v>
      </c>
      <c r="V59" s="8">
        <v>0</v>
      </c>
      <c r="W59" s="8">
        <v>279</v>
      </c>
      <c r="X59" s="8">
        <v>0.5</v>
      </c>
      <c r="Y59" s="8">
        <v>8.9</v>
      </c>
      <c r="Z59" s="8">
        <v>1</v>
      </c>
      <c r="AA59" s="8">
        <v>0</v>
      </c>
      <c r="AB59" s="8">
        <v>1</v>
      </c>
      <c r="AC59" s="8">
        <v>88</v>
      </c>
      <c r="AD59" s="8">
        <v>0.5</v>
      </c>
      <c r="AE59" s="8">
        <v>0.5</v>
      </c>
      <c r="AF59" s="8">
        <v>1</v>
      </c>
      <c r="AG59" s="8">
        <v>1</v>
      </c>
      <c r="AH59" s="8">
        <v>0</v>
      </c>
      <c r="AI59" s="8">
        <v>0</v>
      </c>
      <c r="AJ59" s="8">
        <v>0</v>
      </c>
      <c r="AK59" s="8">
        <v>0</v>
      </c>
      <c r="AL59" s="18" t="s">
        <v>344</v>
      </c>
      <c r="AM59" s="8">
        <v>0.5</v>
      </c>
      <c r="AN59" s="8">
        <v>2</v>
      </c>
      <c r="AO59" s="8">
        <v>0</v>
      </c>
      <c r="AP59" s="8">
        <f>AI59+AM59+AD59</f>
        <v>1</v>
      </c>
      <c r="AQ59" s="8">
        <v>1</v>
      </c>
      <c r="AR59" s="8">
        <v>0</v>
      </c>
      <c r="AS59" s="8">
        <f>AN59+AJ59+Z59+AE59+X59</f>
        <v>4</v>
      </c>
      <c r="AT59" s="8">
        <v>2</v>
      </c>
      <c r="AU59" s="8">
        <v>1</v>
      </c>
      <c r="AV59" s="8">
        <f>T59+AM59*2+AB59</f>
        <v>3</v>
      </c>
      <c r="AW59" s="8">
        <v>3</v>
      </c>
      <c r="AX59" s="12">
        <v>2</v>
      </c>
      <c r="AY59" s="7">
        <v>0</v>
      </c>
      <c r="AZ59" s="8" t="s">
        <v>233</v>
      </c>
      <c r="BA59" s="8" t="s">
        <v>233</v>
      </c>
      <c r="BB59" s="8" t="s">
        <v>233</v>
      </c>
      <c r="BC59" s="8"/>
      <c r="BD59" s="8">
        <v>0</v>
      </c>
      <c r="BE59" s="7" t="s">
        <v>210</v>
      </c>
      <c r="BF59" s="7" t="s">
        <v>210</v>
      </c>
      <c r="BG59" s="7" t="s">
        <v>210</v>
      </c>
      <c r="BH59" s="8">
        <v>1</v>
      </c>
      <c r="BI59" s="13">
        <f>BJ59-28+1</f>
        <v>42389</v>
      </c>
      <c r="BJ59" s="13">
        <v>42416</v>
      </c>
      <c r="BK59" s="9">
        <v>42422</v>
      </c>
      <c r="BL59" s="8">
        <v>1410</v>
      </c>
      <c r="BM59" s="8">
        <v>420</v>
      </c>
      <c r="BN59" s="8">
        <v>7.5</v>
      </c>
      <c r="BO59" s="8">
        <v>69</v>
      </c>
      <c r="BP59" s="8">
        <v>0</v>
      </c>
      <c r="BQ59" s="7">
        <v>3</v>
      </c>
      <c r="BR59" s="8">
        <v>0</v>
      </c>
      <c r="BS59" s="13">
        <v>43312</v>
      </c>
      <c r="BT59" s="19">
        <f>(BS59-BK59)/30</f>
        <v>29.666666666666668</v>
      </c>
      <c r="BU59" s="34">
        <v>0</v>
      </c>
      <c r="BV59" s="13">
        <v>43312</v>
      </c>
      <c r="BW59" s="19">
        <f>(BV59-BK59)/30</f>
        <v>29.666666666666668</v>
      </c>
      <c r="BX59" s="36">
        <v>0</v>
      </c>
      <c r="BY59" s="13">
        <v>43312</v>
      </c>
      <c r="BZ59" s="19">
        <f>(BY59-BK59)/30</f>
        <v>29.666666666666668</v>
      </c>
      <c r="CA59" s="8">
        <v>0</v>
      </c>
      <c r="CB59" s="13">
        <v>43312</v>
      </c>
      <c r="CC59" s="19">
        <f>(CB59-K59)/30</f>
        <v>38.93333333333333</v>
      </c>
      <c r="CD59" s="8">
        <v>0</v>
      </c>
      <c r="CE59" s="13">
        <v>43312</v>
      </c>
      <c r="CF59" s="19">
        <f>(CE59-K59)/30</f>
        <v>38.93333333333333</v>
      </c>
      <c r="CG59" s="8">
        <v>0</v>
      </c>
      <c r="CH59" s="13">
        <v>43312</v>
      </c>
      <c r="CI59" s="20">
        <f>(CH59-K59)/30</f>
        <v>38.93333333333333</v>
      </c>
      <c r="CJ59" s="36">
        <v>0</v>
      </c>
      <c r="CK59" s="13">
        <v>43312</v>
      </c>
      <c r="CL59" s="20">
        <f>(CK59-K59)/30</f>
        <v>38.93333333333333</v>
      </c>
      <c r="CM59" s="36">
        <v>0</v>
      </c>
      <c r="CN59" s="13">
        <v>43312</v>
      </c>
      <c r="CO59" s="20">
        <f>(CN59-K59)/30</f>
        <v>38.93333333333333</v>
      </c>
      <c r="CP59" s="20"/>
      <c r="CQ59" s="20"/>
      <c r="CR59" s="20"/>
      <c r="CS59" s="7">
        <v>0</v>
      </c>
      <c r="CT59" s="9">
        <v>43312</v>
      </c>
      <c r="CU59" s="14">
        <f>(CT59-K59)/30</f>
        <v>38.93333333333333</v>
      </c>
      <c r="CV59" s="7">
        <v>0</v>
      </c>
      <c r="CW59" s="9">
        <v>42422</v>
      </c>
      <c r="CX59" s="14">
        <f>(CW59-K59)/30</f>
        <v>9.2666666666666675</v>
      </c>
      <c r="CY59" s="7">
        <v>0</v>
      </c>
      <c r="CZ59" s="9">
        <v>43312</v>
      </c>
      <c r="DA59" s="14">
        <f>(CZ59-BK59)/30</f>
        <v>29.666666666666668</v>
      </c>
      <c r="DB59" s="11"/>
      <c r="DC59" s="34">
        <v>11.274566041136149</v>
      </c>
      <c r="DD59" s="7">
        <v>0</v>
      </c>
      <c r="DE59" s="7">
        <v>54.379839944873623</v>
      </c>
      <c r="DF59" s="7">
        <v>10.196485018554114</v>
      </c>
      <c r="DG59" s="7">
        <v>1.790050141855942</v>
      </c>
      <c r="DH59" s="15">
        <v>2.1140360811227579</v>
      </c>
      <c r="DI59" s="7">
        <v>2.0562276533121318</v>
      </c>
    </row>
    <row r="60" spans="1:113" ht="20.100000000000001" hidden="1" customHeight="1" x14ac:dyDescent="0.3">
      <c r="A60" s="7">
        <v>60</v>
      </c>
      <c r="B60" s="7" t="s">
        <v>351</v>
      </c>
      <c r="C60" s="7">
        <v>0</v>
      </c>
      <c r="D60" s="7" t="s">
        <v>58</v>
      </c>
      <c r="E60" s="7">
        <v>30091481</v>
      </c>
      <c r="F60" s="9">
        <v>25841</v>
      </c>
      <c r="G60" s="43">
        <v>45.92876712328767</v>
      </c>
      <c r="H60" s="43">
        <v>0</v>
      </c>
      <c r="I60" s="10">
        <v>0</v>
      </c>
      <c r="J60" s="8">
        <v>3</v>
      </c>
      <c r="K60" s="13">
        <v>42572</v>
      </c>
      <c r="L60" s="13">
        <v>42605</v>
      </c>
      <c r="M60" s="13">
        <f>L60-28+1</f>
        <v>42578</v>
      </c>
      <c r="N60" s="13">
        <f>L60+28-1</f>
        <v>42632</v>
      </c>
      <c r="O60" s="9" t="s">
        <v>304</v>
      </c>
      <c r="P60" s="9"/>
      <c r="Q60" s="9"/>
      <c r="R60" s="9"/>
      <c r="S60" s="9"/>
      <c r="T60" s="8">
        <v>2</v>
      </c>
      <c r="U60" s="8">
        <v>1240</v>
      </c>
      <c r="V60" s="8">
        <v>3</v>
      </c>
      <c r="W60" s="8">
        <v>110</v>
      </c>
      <c r="X60" s="8">
        <v>0.5</v>
      </c>
      <c r="Y60" s="8">
        <v>7.6</v>
      </c>
      <c r="Z60" s="8">
        <v>1.5</v>
      </c>
      <c r="AA60" s="8">
        <v>1</v>
      </c>
      <c r="AB60" s="8">
        <v>1</v>
      </c>
      <c r="AC60" s="8">
        <v>67</v>
      </c>
      <c r="AD60" s="8">
        <v>0.5</v>
      </c>
      <c r="AE60" s="8">
        <v>0.5</v>
      </c>
      <c r="AF60" s="8">
        <v>1</v>
      </c>
      <c r="AG60" s="8">
        <v>9</v>
      </c>
      <c r="AH60" s="7">
        <v>0.5</v>
      </c>
      <c r="AI60" s="7">
        <v>0.5</v>
      </c>
      <c r="AJ60" s="8">
        <v>2</v>
      </c>
      <c r="AK60" s="7">
        <v>1</v>
      </c>
      <c r="AL60" s="18" t="s">
        <v>268</v>
      </c>
      <c r="AM60" s="8">
        <v>0</v>
      </c>
      <c r="AN60" s="8">
        <v>1</v>
      </c>
      <c r="AO60" s="8">
        <v>0</v>
      </c>
      <c r="AP60" s="8">
        <f>AI60+AM60+AD60</f>
        <v>1</v>
      </c>
      <c r="AQ60" s="8">
        <v>1</v>
      </c>
      <c r="AR60" s="8">
        <v>0</v>
      </c>
      <c r="AS60" s="8">
        <f>AN60+AJ60+Z60+AE60+X60</f>
        <v>5.5</v>
      </c>
      <c r="AT60" s="8">
        <v>3</v>
      </c>
      <c r="AU60" s="8">
        <v>2</v>
      </c>
      <c r="AV60" s="8">
        <f>T60+AM60*2+AB60</f>
        <v>3</v>
      </c>
      <c r="AW60" s="8">
        <v>3</v>
      </c>
      <c r="AX60" s="12">
        <v>2</v>
      </c>
      <c r="AY60" s="7">
        <v>1</v>
      </c>
      <c r="AZ60" s="9">
        <v>42632</v>
      </c>
      <c r="BA60" s="9" t="s">
        <v>269</v>
      </c>
      <c r="BB60" s="8" t="s">
        <v>270</v>
      </c>
      <c r="BC60" s="8">
        <v>0</v>
      </c>
      <c r="BD60" s="8">
        <v>0</v>
      </c>
      <c r="BE60" s="7" t="s">
        <v>210</v>
      </c>
      <c r="BF60" s="7" t="s">
        <v>210</v>
      </c>
      <c r="BG60" s="7" t="s">
        <v>210</v>
      </c>
      <c r="BH60" s="7">
        <v>0</v>
      </c>
      <c r="BI60" s="7"/>
      <c r="BJ60" s="7"/>
      <c r="BK60" s="8"/>
      <c r="BL60" s="8"/>
      <c r="BM60" s="8"/>
      <c r="BN60" s="8"/>
      <c r="BO60" s="8"/>
      <c r="BP60" s="8"/>
      <c r="BQ60" s="7"/>
      <c r="BR60" s="8"/>
      <c r="BS60" s="8"/>
      <c r="BT60" s="8"/>
      <c r="BU60" s="36"/>
      <c r="BV60" s="8"/>
      <c r="BW60" s="8"/>
      <c r="BX60" s="36"/>
      <c r="BY60" s="8"/>
      <c r="BZ60" s="8"/>
      <c r="CA60" s="8">
        <v>0</v>
      </c>
      <c r="CB60" s="13">
        <v>42723</v>
      </c>
      <c r="CC60" s="19">
        <f>(CB60-K60)/30</f>
        <v>5.0333333333333332</v>
      </c>
      <c r="CD60" s="8">
        <v>0</v>
      </c>
      <c r="CE60" s="13">
        <v>42723</v>
      </c>
      <c r="CF60" s="19">
        <f>(CE60-K60)/30</f>
        <v>5.0333333333333332</v>
      </c>
      <c r="CG60" s="8">
        <v>0</v>
      </c>
      <c r="CH60" s="13">
        <v>42723</v>
      </c>
      <c r="CI60" s="20">
        <f>(CH60-K60)/30</f>
        <v>5.0333333333333332</v>
      </c>
      <c r="CJ60" s="36">
        <v>0</v>
      </c>
      <c r="CK60" s="13">
        <v>42723</v>
      </c>
      <c r="CL60" s="20">
        <f>(CK60-K60)/30</f>
        <v>5.0333333333333332</v>
      </c>
      <c r="CM60" s="36">
        <v>0</v>
      </c>
      <c r="CN60" s="13">
        <v>42723</v>
      </c>
      <c r="CO60" s="20">
        <f>(CN60-K60)/30</f>
        <v>5.0333333333333332</v>
      </c>
      <c r="CP60" s="20"/>
      <c r="CQ60" s="20"/>
      <c r="CR60" s="20"/>
      <c r="CS60" s="7">
        <v>0</v>
      </c>
      <c r="CT60" s="9">
        <v>42723</v>
      </c>
      <c r="CU60" s="14">
        <f>(CT60-K60)/30</f>
        <v>5.0333333333333332</v>
      </c>
      <c r="CV60" s="7">
        <v>0</v>
      </c>
      <c r="CW60" s="9">
        <v>42723</v>
      </c>
      <c r="CX60" s="14">
        <f>(CW60-K60)/30</f>
        <v>5.0333333333333332</v>
      </c>
      <c r="CY60" s="7">
        <v>0</v>
      </c>
      <c r="CZ60" s="9"/>
      <c r="DA60" s="14"/>
      <c r="DB60" s="11" t="s">
        <v>267</v>
      </c>
      <c r="DC60" s="34">
        <v>21.406840876577785</v>
      </c>
      <c r="DD60" s="7">
        <v>1</v>
      </c>
      <c r="DE60" s="7">
        <v>11.042538827173022</v>
      </c>
      <c r="DF60" s="7">
        <v>4.4229226132810799</v>
      </c>
      <c r="DG60" s="7">
        <v>27.954332669334267</v>
      </c>
      <c r="DH60" s="15">
        <v>3.1274785725143648</v>
      </c>
      <c r="DI60" s="7">
        <v>0.72447107727744109</v>
      </c>
    </row>
    <row r="61" spans="1:113" ht="20.100000000000001" hidden="1" customHeight="1" x14ac:dyDescent="0.3">
      <c r="A61" s="7">
        <v>61</v>
      </c>
      <c r="B61" s="7" t="s">
        <v>351</v>
      </c>
      <c r="C61" s="7">
        <v>0</v>
      </c>
      <c r="D61" s="7" t="s">
        <v>59</v>
      </c>
      <c r="E61" s="7">
        <v>15181637</v>
      </c>
      <c r="F61" s="9">
        <v>17098</v>
      </c>
      <c r="G61" s="43">
        <v>65.93424657534247</v>
      </c>
      <c r="H61" s="43">
        <v>1</v>
      </c>
      <c r="I61" s="10">
        <v>0</v>
      </c>
      <c r="J61" s="8">
        <v>4</v>
      </c>
      <c r="K61" s="13">
        <v>40858</v>
      </c>
      <c r="L61" s="9">
        <v>41164</v>
      </c>
      <c r="M61" s="13">
        <v>41118</v>
      </c>
      <c r="N61" s="13">
        <v>41172</v>
      </c>
      <c r="O61" s="13" t="s">
        <v>182</v>
      </c>
      <c r="P61" s="13"/>
      <c r="Q61" s="13"/>
      <c r="R61" s="13"/>
      <c r="S61" s="13"/>
      <c r="T61" s="8">
        <v>3</v>
      </c>
      <c r="U61" s="8">
        <v>9950</v>
      </c>
      <c r="V61" s="8">
        <v>11</v>
      </c>
      <c r="W61" s="8">
        <v>4270</v>
      </c>
      <c r="X61" s="8">
        <v>0</v>
      </c>
      <c r="Y61" s="8">
        <v>8.1999999999999993</v>
      </c>
      <c r="Z61" s="8">
        <v>1</v>
      </c>
      <c r="AA61" s="8">
        <v>0</v>
      </c>
      <c r="AB61" s="8">
        <v>0</v>
      </c>
      <c r="AC61" s="8">
        <v>47</v>
      </c>
      <c r="AD61" s="8">
        <v>0.5</v>
      </c>
      <c r="AE61" s="8">
        <v>1</v>
      </c>
      <c r="AF61" s="8">
        <v>1</v>
      </c>
      <c r="AG61" s="8">
        <v>15</v>
      </c>
      <c r="AH61" s="8">
        <v>1.5</v>
      </c>
      <c r="AI61" s="8">
        <v>1.5</v>
      </c>
      <c r="AJ61" s="8">
        <v>3</v>
      </c>
      <c r="AK61" s="8">
        <v>1</v>
      </c>
      <c r="AL61" s="18" t="s">
        <v>88</v>
      </c>
      <c r="AM61" s="8">
        <v>0.5</v>
      </c>
      <c r="AN61" s="8">
        <v>2</v>
      </c>
      <c r="AO61" s="8">
        <v>0</v>
      </c>
      <c r="AP61" s="8">
        <f>AI61+AM61+AD61</f>
        <v>2.5</v>
      </c>
      <c r="AQ61" s="8">
        <v>3</v>
      </c>
      <c r="AR61" s="8">
        <v>1</v>
      </c>
      <c r="AS61" s="8">
        <f>AN61+AJ61+Z61+AE61+X61</f>
        <v>7</v>
      </c>
      <c r="AT61" s="8">
        <v>4</v>
      </c>
      <c r="AU61" s="8">
        <v>2</v>
      </c>
      <c r="AV61" s="8">
        <f>T61+AM61*2+AB61</f>
        <v>4</v>
      </c>
      <c r="AW61" s="8">
        <v>3</v>
      </c>
      <c r="AX61" s="12">
        <v>2</v>
      </c>
      <c r="AY61" s="7">
        <v>1</v>
      </c>
      <c r="AZ61" s="9">
        <v>41172</v>
      </c>
      <c r="BA61" s="9" t="s">
        <v>235</v>
      </c>
      <c r="BB61" s="8" t="s">
        <v>234</v>
      </c>
      <c r="BC61" s="8">
        <v>1</v>
      </c>
      <c r="BD61" s="8">
        <v>0</v>
      </c>
      <c r="BE61" s="7" t="s">
        <v>210</v>
      </c>
      <c r="BF61" s="7" t="s">
        <v>210</v>
      </c>
      <c r="BG61" s="7" t="s">
        <v>210</v>
      </c>
      <c r="BH61" s="7">
        <v>0</v>
      </c>
      <c r="BI61" s="7"/>
      <c r="BJ61" s="7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36"/>
      <c r="BV61" s="8"/>
      <c r="BW61" s="8"/>
      <c r="BX61" s="36"/>
      <c r="BY61" s="8"/>
      <c r="BZ61" s="8"/>
      <c r="CA61" s="8">
        <v>0</v>
      </c>
      <c r="CB61" s="13">
        <v>41164</v>
      </c>
      <c r="CC61" s="19">
        <f>(CB61-K61)/30</f>
        <v>10.199999999999999</v>
      </c>
      <c r="CD61" s="8">
        <v>0</v>
      </c>
      <c r="CE61" s="13">
        <v>41164</v>
      </c>
      <c r="CF61" s="19">
        <f>(CE61-K61)/30</f>
        <v>10.199999999999999</v>
      </c>
      <c r="CG61" s="8">
        <v>0</v>
      </c>
      <c r="CH61" s="9">
        <v>41352</v>
      </c>
      <c r="CI61" s="20">
        <f>(CH61-K61)/30</f>
        <v>16.466666666666665</v>
      </c>
      <c r="CJ61" s="36">
        <v>0</v>
      </c>
      <c r="CK61" s="13">
        <v>41164</v>
      </c>
      <c r="CL61" s="20">
        <f>(CK61-K61)/30</f>
        <v>10.199999999999999</v>
      </c>
      <c r="CM61" s="36">
        <v>0</v>
      </c>
      <c r="CN61" s="13">
        <v>41164</v>
      </c>
      <c r="CO61" s="20">
        <f>(CN61-K61)/30</f>
        <v>10.199999999999999</v>
      </c>
      <c r="CP61" s="20"/>
      <c r="CQ61" s="20"/>
      <c r="CR61" s="20"/>
      <c r="CS61" s="7">
        <v>0</v>
      </c>
      <c r="CT61" s="9">
        <v>41352</v>
      </c>
      <c r="CU61" s="14">
        <f>(CT61-K61)/30</f>
        <v>16.466666666666665</v>
      </c>
      <c r="CV61" s="7">
        <v>0</v>
      </c>
      <c r="CW61" s="9">
        <v>41352</v>
      </c>
      <c r="CX61" s="14">
        <f>(CW61-K61)/30</f>
        <v>16.466666666666665</v>
      </c>
      <c r="CY61" s="7">
        <v>0</v>
      </c>
      <c r="CZ61" s="9"/>
      <c r="DA61" s="14"/>
      <c r="DB61" s="11" t="s">
        <v>236</v>
      </c>
      <c r="DC61" s="34"/>
      <c r="DD61" s="7"/>
      <c r="DE61" s="7">
        <v>3.1931935454265967</v>
      </c>
      <c r="DF61" s="7">
        <v>0.74742462431747014</v>
      </c>
      <c r="DG61" s="22">
        <v>1.500038989285821</v>
      </c>
      <c r="DH61" s="7"/>
      <c r="DI61" s="7">
        <v>1.1892071150027217</v>
      </c>
    </row>
    <row r="62" spans="1:113" ht="20.100000000000001" hidden="1" customHeight="1" x14ac:dyDescent="0.3">
      <c r="A62" s="7">
        <v>62</v>
      </c>
      <c r="B62" s="7" t="s">
        <v>351</v>
      </c>
      <c r="C62" s="7">
        <v>0</v>
      </c>
      <c r="D62" s="7" t="s">
        <v>60</v>
      </c>
      <c r="E62" s="7">
        <v>30110201</v>
      </c>
      <c r="F62" s="9">
        <v>21326</v>
      </c>
      <c r="G62" s="43">
        <v>58.301369863013697</v>
      </c>
      <c r="H62" s="43">
        <v>1</v>
      </c>
      <c r="I62" s="10">
        <v>0</v>
      </c>
      <c r="J62" s="8">
        <v>3</v>
      </c>
      <c r="K62" s="13">
        <v>42559</v>
      </c>
      <c r="L62" s="13">
        <v>42606</v>
      </c>
      <c r="M62" s="13">
        <f>L62-28+1</f>
        <v>42579</v>
      </c>
      <c r="N62" s="13">
        <f>L62+28-1</f>
        <v>42633</v>
      </c>
      <c r="O62" s="9" t="s">
        <v>304</v>
      </c>
      <c r="P62" s="9"/>
      <c r="Q62" s="9"/>
      <c r="R62" s="9"/>
      <c r="S62" s="9"/>
      <c r="T62" s="8">
        <v>2</v>
      </c>
      <c r="U62" s="8">
        <v>2370</v>
      </c>
      <c r="V62" s="8">
        <v>0</v>
      </c>
      <c r="W62" s="8">
        <v>1300</v>
      </c>
      <c r="X62" s="8">
        <v>0</v>
      </c>
      <c r="Y62" s="8">
        <v>7.1</v>
      </c>
      <c r="Z62" s="8">
        <v>1.5</v>
      </c>
      <c r="AA62" s="8">
        <v>1</v>
      </c>
      <c r="AB62" s="8">
        <v>1</v>
      </c>
      <c r="AC62" s="8">
        <v>43</v>
      </c>
      <c r="AD62" s="8">
        <v>0.5</v>
      </c>
      <c r="AE62" s="8">
        <v>1</v>
      </c>
      <c r="AF62" s="8">
        <v>1</v>
      </c>
      <c r="AG62" s="8">
        <v>7</v>
      </c>
      <c r="AH62" s="7">
        <v>0.5</v>
      </c>
      <c r="AI62" s="7">
        <v>0.5</v>
      </c>
      <c r="AJ62" s="8">
        <v>2</v>
      </c>
      <c r="AK62" s="7">
        <v>1</v>
      </c>
      <c r="AL62" s="18" t="s">
        <v>69</v>
      </c>
      <c r="AM62" s="8">
        <v>0</v>
      </c>
      <c r="AN62" s="8">
        <v>1</v>
      </c>
      <c r="AO62" s="8">
        <v>0</v>
      </c>
      <c r="AP62" s="8">
        <f>AI62+AM62+AD62</f>
        <v>1</v>
      </c>
      <c r="AQ62" s="8">
        <v>1</v>
      </c>
      <c r="AR62" s="8">
        <v>0</v>
      </c>
      <c r="AS62" s="8">
        <f>AN62+AJ62+Z62+AE62+X62</f>
        <v>5.5</v>
      </c>
      <c r="AT62" s="8">
        <v>3</v>
      </c>
      <c r="AU62" s="8">
        <v>2</v>
      </c>
      <c r="AV62" s="8">
        <f>T62+AM62*2+AB62</f>
        <v>3</v>
      </c>
      <c r="AW62" s="8">
        <v>3</v>
      </c>
      <c r="AX62" s="12">
        <v>2</v>
      </c>
      <c r="AY62" s="7">
        <v>1</v>
      </c>
      <c r="AZ62" s="9">
        <v>42656</v>
      </c>
      <c r="BA62" s="9" t="s">
        <v>238</v>
      </c>
      <c r="BB62" s="8" t="s">
        <v>204</v>
      </c>
      <c r="BC62" s="8">
        <v>1</v>
      </c>
      <c r="BD62" s="8">
        <v>0</v>
      </c>
      <c r="BE62" s="7" t="s">
        <v>210</v>
      </c>
      <c r="BF62" s="7" t="s">
        <v>210</v>
      </c>
      <c r="BG62" s="7" t="s">
        <v>210</v>
      </c>
      <c r="BH62" s="7">
        <v>1</v>
      </c>
      <c r="BI62" s="13">
        <f>BJ62-28+1</f>
        <v>42789</v>
      </c>
      <c r="BJ62" s="13">
        <v>42816</v>
      </c>
      <c r="BK62" s="13">
        <v>42822</v>
      </c>
      <c r="BL62" s="8">
        <v>2820</v>
      </c>
      <c r="BM62" s="8">
        <v>1130</v>
      </c>
      <c r="BN62" s="8">
        <v>9.9</v>
      </c>
      <c r="BO62" s="8">
        <v>29</v>
      </c>
      <c r="BP62" s="8">
        <v>0</v>
      </c>
      <c r="BQ62" s="7" t="s">
        <v>239</v>
      </c>
      <c r="BR62" s="8">
        <v>0</v>
      </c>
      <c r="BS62" s="13">
        <v>43179</v>
      </c>
      <c r="BT62" s="19">
        <f>(BS62-BK62)/30</f>
        <v>11.9</v>
      </c>
      <c r="BU62" s="36">
        <v>0</v>
      </c>
      <c r="BV62" s="13">
        <v>43179</v>
      </c>
      <c r="BW62" s="19">
        <f>(BV62-BK62)/30</f>
        <v>11.9</v>
      </c>
      <c r="BX62" s="36">
        <v>0</v>
      </c>
      <c r="BY62" s="13">
        <v>43179</v>
      </c>
      <c r="BZ62" s="19">
        <f>(BY62-BK62)/30</f>
        <v>11.9</v>
      </c>
      <c r="CA62" s="8">
        <v>0</v>
      </c>
      <c r="CB62" s="13">
        <v>43312</v>
      </c>
      <c r="CC62" s="19">
        <f>(CB62-K62)/30</f>
        <v>25.1</v>
      </c>
      <c r="CD62" s="8">
        <v>0</v>
      </c>
      <c r="CE62" s="13">
        <v>43312</v>
      </c>
      <c r="CF62" s="19">
        <f>(CE62-K62)/30</f>
        <v>25.1</v>
      </c>
      <c r="CG62" s="8">
        <v>0</v>
      </c>
      <c r="CH62" s="13">
        <v>43312</v>
      </c>
      <c r="CI62" s="20">
        <f>(CH62-K62)/30</f>
        <v>25.1</v>
      </c>
      <c r="CJ62" s="36">
        <v>0</v>
      </c>
      <c r="CK62" s="13">
        <v>43312</v>
      </c>
      <c r="CL62" s="20">
        <f>(CK62-K62)/30</f>
        <v>25.1</v>
      </c>
      <c r="CM62" s="36">
        <v>0</v>
      </c>
      <c r="CN62" s="13">
        <v>43312</v>
      </c>
      <c r="CO62" s="20">
        <f>(CN62-K62)/30</f>
        <v>25.1</v>
      </c>
      <c r="CP62" s="20"/>
      <c r="CQ62" s="20"/>
      <c r="CR62" s="20"/>
      <c r="CS62" s="7">
        <v>0</v>
      </c>
      <c r="CT62" s="9">
        <v>43312</v>
      </c>
      <c r="CU62" s="14">
        <f>(CT62-K62)/30</f>
        <v>25.1</v>
      </c>
      <c r="CV62" s="7">
        <v>0</v>
      </c>
      <c r="CW62" s="13">
        <v>42822</v>
      </c>
      <c r="CX62" s="14">
        <f>(CW62-K62)/30</f>
        <v>8.7666666666666675</v>
      </c>
      <c r="CY62" s="7">
        <v>0</v>
      </c>
      <c r="CZ62" s="9">
        <v>43312</v>
      </c>
      <c r="DA62" s="14">
        <f>(CZ62-BK62)/30</f>
        <v>16.333333333333332</v>
      </c>
      <c r="DB62" s="11"/>
      <c r="DC62" s="34">
        <v>11.274566041136174</v>
      </c>
      <c r="DD62" s="7">
        <v>0</v>
      </c>
      <c r="DE62" s="7">
        <v>29.446004819996102</v>
      </c>
      <c r="DF62" s="7">
        <v>7.3615012049990192</v>
      </c>
      <c r="DG62" s="7">
        <v>1.7171308728755112</v>
      </c>
      <c r="DH62" s="15">
        <v>9.6130883962148062</v>
      </c>
      <c r="DI62" s="7">
        <v>0.31208263722540391</v>
      </c>
    </row>
    <row r="63" spans="1:113" ht="20.100000000000001" hidden="1" customHeight="1" x14ac:dyDescent="0.3">
      <c r="A63" s="7">
        <v>63</v>
      </c>
      <c r="B63" s="7" t="s">
        <v>351</v>
      </c>
      <c r="C63" s="7">
        <v>0</v>
      </c>
      <c r="D63" s="7" t="s">
        <v>61</v>
      </c>
      <c r="E63" s="7">
        <v>29971770</v>
      </c>
      <c r="F63" s="9">
        <v>20643</v>
      </c>
      <c r="G63" s="43">
        <v>60.013698630136986</v>
      </c>
      <c r="H63" s="43">
        <v>1</v>
      </c>
      <c r="I63" s="10">
        <v>0</v>
      </c>
      <c r="J63" s="8">
        <v>4</v>
      </c>
      <c r="K63" s="13">
        <v>39147</v>
      </c>
      <c r="L63" s="13">
        <v>42548</v>
      </c>
      <c r="M63" s="13">
        <f>L63-28+1</f>
        <v>42521</v>
      </c>
      <c r="N63" s="13">
        <f>L63+28-1</f>
        <v>42575</v>
      </c>
      <c r="O63" s="13" t="s">
        <v>301</v>
      </c>
      <c r="P63" s="13"/>
      <c r="Q63" s="13"/>
      <c r="R63" s="13"/>
      <c r="S63" s="13"/>
      <c r="T63" s="8">
        <v>1</v>
      </c>
      <c r="U63" s="8">
        <v>1730</v>
      </c>
      <c r="V63" s="8">
        <v>0</v>
      </c>
      <c r="W63" s="8">
        <v>970</v>
      </c>
      <c r="X63" s="8">
        <v>0</v>
      </c>
      <c r="Y63" s="8">
        <v>6.6</v>
      </c>
      <c r="Z63" s="8">
        <v>1.5</v>
      </c>
      <c r="AA63" s="8">
        <v>1</v>
      </c>
      <c r="AB63" s="8">
        <v>1</v>
      </c>
      <c r="AC63" s="8">
        <v>137</v>
      </c>
      <c r="AD63" s="8">
        <v>0.5</v>
      </c>
      <c r="AE63" s="8">
        <v>0</v>
      </c>
      <c r="AF63" s="8">
        <v>0</v>
      </c>
      <c r="AG63" s="8">
        <v>1</v>
      </c>
      <c r="AH63" s="7">
        <v>0</v>
      </c>
      <c r="AI63" s="7">
        <v>0</v>
      </c>
      <c r="AJ63" s="8">
        <v>0</v>
      </c>
      <c r="AK63" s="7">
        <v>0</v>
      </c>
      <c r="AL63" s="18" t="s">
        <v>242</v>
      </c>
      <c r="AM63" s="8">
        <v>0.5</v>
      </c>
      <c r="AN63" s="8">
        <v>2</v>
      </c>
      <c r="AO63" s="8">
        <v>0</v>
      </c>
      <c r="AP63" s="8">
        <f>AI63+AM63+AD63</f>
        <v>1</v>
      </c>
      <c r="AQ63" s="8">
        <v>1</v>
      </c>
      <c r="AR63" s="8">
        <v>0</v>
      </c>
      <c r="AS63" s="8">
        <f>AN63+AJ63+Z63+AE63+X63</f>
        <v>3.5</v>
      </c>
      <c r="AT63" s="8">
        <v>2</v>
      </c>
      <c r="AU63" s="8">
        <v>1</v>
      </c>
      <c r="AV63" s="8">
        <f>T63+AM63*2+AB63</f>
        <v>3</v>
      </c>
      <c r="AW63" s="8">
        <v>3</v>
      </c>
      <c r="AX63" s="12">
        <v>2</v>
      </c>
      <c r="AY63" s="7">
        <v>1</v>
      </c>
      <c r="AZ63" s="13">
        <v>42633</v>
      </c>
      <c r="BA63" s="8" t="s">
        <v>240</v>
      </c>
      <c r="BB63" s="8" t="s">
        <v>241</v>
      </c>
      <c r="BC63" s="8">
        <v>0</v>
      </c>
      <c r="BD63" s="8">
        <v>0</v>
      </c>
      <c r="BE63" s="7" t="s">
        <v>210</v>
      </c>
      <c r="BF63" s="7" t="s">
        <v>210</v>
      </c>
      <c r="BG63" s="7" t="s">
        <v>210</v>
      </c>
      <c r="BH63" s="7">
        <v>1</v>
      </c>
      <c r="BI63" s="13">
        <f>BJ63-28+1</f>
        <v>42815</v>
      </c>
      <c r="BJ63" s="13">
        <v>42842</v>
      </c>
      <c r="BK63" s="13">
        <v>42849</v>
      </c>
      <c r="BL63" s="8">
        <v>1180</v>
      </c>
      <c r="BM63" s="8">
        <v>410</v>
      </c>
      <c r="BN63" s="8">
        <v>8</v>
      </c>
      <c r="BO63" s="8">
        <v>92</v>
      </c>
      <c r="BP63" s="8">
        <v>0</v>
      </c>
      <c r="BQ63" s="7">
        <v>3</v>
      </c>
      <c r="BR63" s="8">
        <v>2</v>
      </c>
      <c r="BS63" s="9">
        <v>42975</v>
      </c>
      <c r="BT63" s="19">
        <f>(BS63-BK63)/30</f>
        <v>4.2</v>
      </c>
      <c r="BU63" s="34">
        <v>1</v>
      </c>
      <c r="BV63" s="9">
        <v>42975</v>
      </c>
      <c r="BW63" s="19">
        <f>(BV63-BK63)/30</f>
        <v>4.2</v>
      </c>
      <c r="BX63" s="36">
        <v>1</v>
      </c>
      <c r="BY63" s="9">
        <v>42975</v>
      </c>
      <c r="BZ63" s="19">
        <f>(BY63-BK63)/30</f>
        <v>4.2</v>
      </c>
      <c r="CA63" s="7">
        <v>2</v>
      </c>
      <c r="CB63" s="9">
        <v>42975</v>
      </c>
      <c r="CC63" s="19">
        <f>(CB63-K63)/30</f>
        <v>127.6</v>
      </c>
      <c r="CD63" s="7">
        <v>2</v>
      </c>
      <c r="CE63" s="9">
        <v>42975</v>
      </c>
      <c r="CF63" s="19">
        <f>(CE63-K63)/30</f>
        <v>127.6</v>
      </c>
      <c r="CG63" s="8">
        <v>2</v>
      </c>
      <c r="CH63" s="13">
        <v>42975</v>
      </c>
      <c r="CI63" s="20">
        <f>(CH63-K63)/30</f>
        <v>127.6</v>
      </c>
      <c r="CJ63" s="36">
        <v>2</v>
      </c>
      <c r="CK63" s="13">
        <v>42975</v>
      </c>
      <c r="CL63" s="20">
        <f>(CK63-K63)/30</f>
        <v>127.6</v>
      </c>
      <c r="CM63" s="36">
        <v>2</v>
      </c>
      <c r="CN63" s="13">
        <v>42975</v>
      </c>
      <c r="CO63" s="20">
        <f>(CN63-K63)/30</f>
        <v>127.6</v>
      </c>
      <c r="CP63" s="20"/>
      <c r="CQ63" s="20"/>
      <c r="CR63" s="20"/>
      <c r="CS63" s="7">
        <v>1</v>
      </c>
      <c r="CT63" s="9">
        <v>42975</v>
      </c>
      <c r="CU63" s="14">
        <f>(CT63-K63)/30</f>
        <v>127.6</v>
      </c>
      <c r="CV63" s="7">
        <v>0</v>
      </c>
      <c r="CW63" s="13">
        <v>42849</v>
      </c>
      <c r="CX63" s="14">
        <f>(CW63-K63)/30</f>
        <v>123.4</v>
      </c>
      <c r="CY63" s="7">
        <v>1</v>
      </c>
      <c r="CZ63" s="9">
        <v>42975</v>
      </c>
      <c r="DA63" s="14">
        <f>(CZ63-BK63)/30</f>
        <v>4.2</v>
      </c>
      <c r="DB63" s="11"/>
      <c r="DC63" s="34">
        <v>4.1267327172054333</v>
      </c>
      <c r="DD63" s="7">
        <v>0</v>
      </c>
      <c r="DE63" s="7">
        <v>3.1821459350196699</v>
      </c>
      <c r="DF63" s="7">
        <v>9.64646262152608</v>
      </c>
      <c r="DG63" s="7">
        <v>3.6680161728186778</v>
      </c>
      <c r="DH63" s="15">
        <v>1.3195079107728929</v>
      </c>
      <c r="DI63" s="7">
        <v>0.26061644021028024</v>
      </c>
    </row>
    <row r="64" spans="1:113" ht="20.100000000000001" hidden="1" customHeight="1" x14ac:dyDescent="0.3">
      <c r="A64" s="7">
        <v>64</v>
      </c>
      <c r="B64" s="7" t="s">
        <v>351</v>
      </c>
      <c r="C64" s="7">
        <v>0</v>
      </c>
      <c r="D64" s="7" t="s">
        <v>62</v>
      </c>
      <c r="E64" s="7">
        <v>29043581</v>
      </c>
      <c r="F64" s="9">
        <v>26224</v>
      </c>
      <c r="G64" s="43">
        <v>44.684931506849317</v>
      </c>
      <c r="H64" s="43">
        <v>0</v>
      </c>
      <c r="I64" s="10">
        <v>1</v>
      </c>
      <c r="J64" s="8">
        <v>3</v>
      </c>
      <c r="K64" s="13">
        <v>42017</v>
      </c>
      <c r="L64" s="13">
        <v>42534</v>
      </c>
      <c r="M64" s="13">
        <f>L64-28+1</f>
        <v>42507</v>
      </c>
      <c r="N64" s="13">
        <f>L64+28-1</f>
        <v>42561</v>
      </c>
      <c r="O64" s="13" t="s">
        <v>301</v>
      </c>
      <c r="P64" s="13"/>
      <c r="Q64" s="13"/>
      <c r="R64" s="13"/>
      <c r="S64" s="13"/>
      <c r="T64" s="8">
        <v>1</v>
      </c>
      <c r="U64" s="8">
        <v>3680</v>
      </c>
      <c r="V64" s="8">
        <v>0</v>
      </c>
      <c r="W64" s="8">
        <v>1990</v>
      </c>
      <c r="X64" s="8">
        <v>0</v>
      </c>
      <c r="Y64" s="8">
        <v>9.6</v>
      </c>
      <c r="Z64" s="8">
        <v>1</v>
      </c>
      <c r="AA64" s="8">
        <v>0</v>
      </c>
      <c r="AB64" s="8">
        <v>0</v>
      </c>
      <c r="AC64" s="8">
        <v>72</v>
      </c>
      <c r="AD64" s="8">
        <v>0.5</v>
      </c>
      <c r="AE64" s="8">
        <v>0.5</v>
      </c>
      <c r="AF64" s="7">
        <v>1</v>
      </c>
      <c r="AG64" s="8">
        <v>2</v>
      </c>
      <c r="AH64" s="8">
        <v>0</v>
      </c>
      <c r="AI64" s="8">
        <v>0</v>
      </c>
      <c r="AJ64" s="8">
        <v>0</v>
      </c>
      <c r="AK64" s="8">
        <v>0</v>
      </c>
      <c r="AL64" s="18" t="s">
        <v>71</v>
      </c>
      <c r="AM64" s="8">
        <v>0</v>
      </c>
      <c r="AN64" s="8">
        <v>1</v>
      </c>
      <c r="AO64" s="8">
        <v>0</v>
      </c>
      <c r="AP64" s="8">
        <f>AI64+AM64+AD64</f>
        <v>0.5</v>
      </c>
      <c r="AQ64" s="8">
        <v>1</v>
      </c>
      <c r="AR64" s="8">
        <v>0</v>
      </c>
      <c r="AS64" s="8">
        <f>AN64+AJ64+Z64+AE64+X64</f>
        <v>2.5</v>
      </c>
      <c r="AT64" s="8">
        <v>1</v>
      </c>
      <c r="AU64" s="8">
        <v>0</v>
      </c>
      <c r="AV64" s="8">
        <f>T64+AM64*2+AB64</f>
        <v>1</v>
      </c>
      <c r="AW64" s="8">
        <v>1</v>
      </c>
      <c r="AX64" s="12">
        <v>0</v>
      </c>
      <c r="AY64" s="7">
        <v>0</v>
      </c>
      <c r="AZ64" s="8" t="s">
        <v>233</v>
      </c>
      <c r="BA64" s="8" t="s">
        <v>233</v>
      </c>
      <c r="BB64" s="8" t="s">
        <v>233</v>
      </c>
      <c r="BC64" s="8"/>
      <c r="BD64" s="8">
        <v>0</v>
      </c>
      <c r="BE64" s="7" t="s">
        <v>210</v>
      </c>
      <c r="BF64" s="7" t="s">
        <v>210</v>
      </c>
      <c r="BG64" s="7" t="s">
        <v>210</v>
      </c>
      <c r="BH64" s="7">
        <v>0</v>
      </c>
      <c r="BI64" s="7"/>
      <c r="BJ64" s="7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36"/>
      <c r="BV64" s="8"/>
      <c r="BW64" s="8"/>
      <c r="BX64" s="36"/>
      <c r="BY64" s="8"/>
      <c r="BZ64" s="8"/>
      <c r="CA64" s="8">
        <v>0</v>
      </c>
      <c r="CB64" s="13">
        <v>42612</v>
      </c>
      <c r="CC64" s="19">
        <f>(CB64-K64)/30</f>
        <v>19.833333333333332</v>
      </c>
      <c r="CD64" s="8">
        <v>0</v>
      </c>
      <c r="CE64" s="13">
        <v>42612</v>
      </c>
      <c r="CF64" s="19">
        <f>(CE64-K64)/30</f>
        <v>19.833333333333332</v>
      </c>
      <c r="CG64" s="8">
        <v>0</v>
      </c>
      <c r="CH64" s="13">
        <v>42612</v>
      </c>
      <c r="CI64" s="20">
        <f>(CH64-K64)/30</f>
        <v>19.833333333333332</v>
      </c>
      <c r="CJ64" s="36">
        <v>0</v>
      </c>
      <c r="CK64" s="13">
        <v>42612</v>
      </c>
      <c r="CL64" s="20">
        <f>(CK64-K64)/30</f>
        <v>19.833333333333332</v>
      </c>
      <c r="CM64" s="36">
        <v>0</v>
      </c>
      <c r="CN64" s="13">
        <v>42612</v>
      </c>
      <c r="CO64" s="20">
        <f>(CN64-K64)/30</f>
        <v>19.833333333333332</v>
      </c>
      <c r="CP64" s="20"/>
      <c r="CQ64" s="20"/>
      <c r="CR64" s="20"/>
      <c r="CS64" s="7">
        <v>0</v>
      </c>
      <c r="CT64" s="9">
        <v>42612</v>
      </c>
      <c r="CU64" s="14">
        <f>(CT64-K64)/30</f>
        <v>19.833333333333332</v>
      </c>
      <c r="CV64" s="7">
        <v>0</v>
      </c>
      <c r="CW64" s="9">
        <v>42612</v>
      </c>
      <c r="CX64" s="14">
        <f>(CW64-K64)/30</f>
        <v>19.833333333333332</v>
      </c>
      <c r="CY64" s="7">
        <v>0</v>
      </c>
      <c r="CZ64" s="9"/>
      <c r="DA64" s="14"/>
      <c r="DB64" s="11"/>
      <c r="DC64" s="34">
        <v>4.8567795375801817</v>
      </c>
      <c r="DD64" s="7">
        <v>0</v>
      </c>
      <c r="DE64" s="7">
        <v>17.93865724845617</v>
      </c>
      <c r="DF64" s="7">
        <v>2.8978843091097621</v>
      </c>
      <c r="DG64" s="7">
        <v>1.5052467474110682</v>
      </c>
      <c r="DH64" s="15">
        <v>3.6553258009175953</v>
      </c>
      <c r="DI64" s="7">
        <v>0.45691572511470069</v>
      </c>
    </row>
    <row r="65" spans="1:113" ht="20.100000000000001" hidden="1" customHeight="1" x14ac:dyDescent="0.3">
      <c r="A65" s="7">
        <v>65</v>
      </c>
      <c r="B65" s="7" t="s">
        <v>351</v>
      </c>
      <c r="C65" s="7">
        <v>0</v>
      </c>
      <c r="D65" s="7" t="s">
        <v>63</v>
      </c>
      <c r="E65" s="7">
        <v>24935744</v>
      </c>
      <c r="F65" s="9">
        <v>20845</v>
      </c>
      <c r="G65" s="43">
        <v>59.347945205479455</v>
      </c>
      <c r="H65" s="43">
        <v>1</v>
      </c>
      <c r="I65" s="10">
        <v>0</v>
      </c>
      <c r="J65" s="8">
        <v>3</v>
      </c>
      <c r="K65" s="13">
        <v>40938</v>
      </c>
      <c r="L65" s="13">
        <v>42507</v>
      </c>
      <c r="M65" s="13">
        <f>L65-28+1</f>
        <v>42480</v>
      </c>
      <c r="N65" s="13">
        <f>L65+28-1</f>
        <v>42534</v>
      </c>
      <c r="O65" s="13" t="s">
        <v>313</v>
      </c>
      <c r="P65" s="13"/>
      <c r="Q65" s="13"/>
      <c r="R65" s="13"/>
      <c r="S65" s="13"/>
      <c r="T65" s="8">
        <v>0</v>
      </c>
      <c r="U65" s="8">
        <v>4020</v>
      </c>
      <c r="V65" s="8">
        <v>0</v>
      </c>
      <c r="W65" s="8">
        <v>2970</v>
      </c>
      <c r="X65" s="8">
        <v>0</v>
      </c>
      <c r="Y65" s="8">
        <v>6.9</v>
      </c>
      <c r="Z65" s="8">
        <v>1.5</v>
      </c>
      <c r="AA65" s="8">
        <v>1</v>
      </c>
      <c r="AB65" s="8">
        <v>1</v>
      </c>
      <c r="AC65" s="8">
        <v>315</v>
      </c>
      <c r="AD65" s="8">
        <v>0</v>
      </c>
      <c r="AE65" s="8">
        <v>0</v>
      </c>
      <c r="AF65" s="8">
        <v>0</v>
      </c>
      <c r="AG65" s="8">
        <v>2</v>
      </c>
      <c r="AH65" s="8">
        <v>0</v>
      </c>
      <c r="AI65" s="8">
        <v>0</v>
      </c>
      <c r="AJ65" s="8">
        <v>0</v>
      </c>
      <c r="AK65" s="8">
        <v>0</v>
      </c>
      <c r="AL65" s="18" t="s">
        <v>69</v>
      </c>
      <c r="AM65" s="8">
        <v>0</v>
      </c>
      <c r="AN65" s="8">
        <v>1</v>
      </c>
      <c r="AO65" s="8">
        <v>0</v>
      </c>
      <c r="AP65" s="8">
        <f>AI65+AM65+AD65</f>
        <v>0</v>
      </c>
      <c r="AQ65" s="8">
        <v>0</v>
      </c>
      <c r="AR65" s="8">
        <v>0</v>
      </c>
      <c r="AS65" s="8">
        <f>AN65+AJ65+Z65+AE65+X65</f>
        <v>2.5</v>
      </c>
      <c r="AT65" s="8">
        <v>1</v>
      </c>
      <c r="AU65" s="8">
        <v>0</v>
      </c>
      <c r="AV65" s="8">
        <f>T65+AM65*2+AB65</f>
        <v>1</v>
      </c>
      <c r="AW65" s="8">
        <v>1</v>
      </c>
      <c r="AX65" s="12">
        <v>0</v>
      </c>
      <c r="AY65" s="7">
        <v>0</v>
      </c>
      <c r="AZ65" s="8" t="s">
        <v>243</v>
      </c>
      <c r="BA65" s="8" t="s">
        <v>243</v>
      </c>
      <c r="BB65" s="8" t="s">
        <v>243</v>
      </c>
      <c r="BC65" s="8"/>
      <c r="BD65" s="8">
        <v>0</v>
      </c>
      <c r="BE65" s="7" t="s">
        <v>210</v>
      </c>
      <c r="BF65" s="7" t="s">
        <v>210</v>
      </c>
      <c r="BG65" s="7" t="s">
        <v>210</v>
      </c>
      <c r="BH65" s="7">
        <v>0</v>
      </c>
      <c r="BI65" s="7"/>
      <c r="BJ65" s="7"/>
      <c r="BK65" s="8"/>
      <c r="BL65" s="8"/>
      <c r="BM65" s="8"/>
      <c r="BN65" s="8"/>
      <c r="BO65" s="8"/>
      <c r="BP65" s="8"/>
      <c r="BQ65" s="7"/>
      <c r="BR65" s="8"/>
      <c r="BS65" s="8"/>
      <c r="BT65" s="8"/>
      <c r="BU65" s="36"/>
      <c r="BV65" s="8"/>
      <c r="BW65" s="8"/>
      <c r="BX65" s="36"/>
      <c r="BY65" s="8"/>
      <c r="BZ65" s="8"/>
      <c r="CA65" s="8">
        <v>0</v>
      </c>
      <c r="CB65" s="13">
        <v>42506</v>
      </c>
      <c r="CC65" s="19">
        <f>(CB65-K65)/30</f>
        <v>52.266666666666666</v>
      </c>
      <c r="CD65" s="8">
        <v>0</v>
      </c>
      <c r="CE65" s="13">
        <v>42506</v>
      </c>
      <c r="CF65" s="19">
        <f>(CE65-K65)/30</f>
        <v>52.266666666666666</v>
      </c>
      <c r="CG65" s="8">
        <v>0</v>
      </c>
      <c r="CH65" s="13">
        <v>43312</v>
      </c>
      <c r="CI65" s="20">
        <f>(CH65-K65)/30</f>
        <v>79.13333333333334</v>
      </c>
      <c r="CJ65" s="36">
        <v>0</v>
      </c>
      <c r="CK65" s="13">
        <v>42506</v>
      </c>
      <c r="CL65" s="20">
        <f>(CK65-K65)/30</f>
        <v>52.266666666666666</v>
      </c>
      <c r="CM65" s="36">
        <v>0</v>
      </c>
      <c r="CN65" s="13">
        <v>42506</v>
      </c>
      <c r="CO65" s="20">
        <f>(CN65-K65)/30</f>
        <v>52.266666666666666</v>
      </c>
      <c r="CP65" s="20"/>
      <c r="CQ65" s="20"/>
      <c r="CR65" s="20"/>
      <c r="CS65" s="7">
        <v>0</v>
      </c>
      <c r="CT65" s="9">
        <v>43312</v>
      </c>
      <c r="CU65" s="14">
        <f>(CT65-K65)/30</f>
        <v>79.13333333333334</v>
      </c>
      <c r="CV65" s="7">
        <v>0</v>
      </c>
      <c r="CW65" s="9">
        <v>43312</v>
      </c>
      <c r="CX65" s="14">
        <f>(CW65-K65)/30</f>
        <v>79.13333333333334</v>
      </c>
      <c r="CY65" s="7">
        <v>0</v>
      </c>
      <c r="CZ65" s="9"/>
      <c r="DA65" s="14"/>
      <c r="DB65" s="11"/>
      <c r="DC65" s="34">
        <v>1.8725444948689827</v>
      </c>
      <c r="DD65" s="7">
        <v>0</v>
      </c>
      <c r="DE65" s="7">
        <v>56.297540859035891</v>
      </c>
      <c r="DF65" s="7">
        <v>3.9861610513114698</v>
      </c>
      <c r="DG65" s="7">
        <v>18.126142164732745</v>
      </c>
      <c r="DH65" s="15">
        <v>1.7471457918333837</v>
      </c>
      <c r="DI65" s="7">
        <v>0.27835540455717112</v>
      </c>
    </row>
    <row r="66" spans="1:113" ht="20.100000000000001" hidden="1" customHeight="1" x14ac:dyDescent="0.3">
      <c r="A66" s="7">
        <v>66</v>
      </c>
      <c r="B66" s="7" t="s">
        <v>351</v>
      </c>
      <c r="C66" s="7">
        <v>0</v>
      </c>
      <c r="D66" s="7" t="s">
        <v>64</v>
      </c>
      <c r="E66" s="7">
        <v>25808521</v>
      </c>
      <c r="F66" s="9">
        <v>16446</v>
      </c>
      <c r="G66" s="43">
        <v>70.597260273972609</v>
      </c>
      <c r="H66" s="43">
        <v>1</v>
      </c>
      <c r="I66" s="10">
        <v>0</v>
      </c>
      <c r="J66" s="8">
        <v>3</v>
      </c>
      <c r="K66" s="13">
        <v>41127</v>
      </c>
      <c r="L66" s="13">
        <v>42214</v>
      </c>
      <c r="M66" s="13">
        <f>L66-28+1</f>
        <v>42187</v>
      </c>
      <c r="N66" s="13">
        <f>L66+28-1</f>
        <v>42241</v>
      </c>
      <c r="O66" s="13" t="s">
        <v>117</v>
      </c>
      <c r="P66" s="13"/>
      <c r="Q66" s="13"/>
      <c r="R66" s="13"/>
      <c r="S66" s="13"/>
      <c r="T66" s="8">
        <v>2</v>
      </c>
      <c r="U66" s="8">
        <v>3400</v>
      </c>
      <c r="V66" s="8">
        <v>0</v>
      </c>
      <c r="W66" s="8">
        <v>310</v>
      </c>
      <c r="X66" s="8">
        <v>0.5</v>
      </c>
      <c r="Y66" s="8">
        <v>8.4</v>
      </c>
      <c r="Z66" s="8">
        <v>1</v>
      </c>
      <c r="AA66" s="7">
        <v>0</v>
      </c>
      <c r="AB66" s="8">
        <v>0</v>
      </c>
      <c r="AC66" s="8">
        <v>79</v>
      </c>
      <c r="AD66" s="8">
        <v>0.5</v>
      </c>
      <c r="AE66" s="8">
        <v>0.5</v>
      </c>
      <c r="AF66" s="8">
        <v>1</v>
      </c>
      <c r="AG66" s="8">
        <v>6</v>
      </c>
      <c r="AH66" s="8">
        <v>0.5</v>
      </c>
      <c r="AI66" s="8">
        <v>0.5</v>
      </c>
      <c r="AJ66" s="7">
        <v>2</v>
      </c>
      <c r="AK66" s="7">
        <v>1</v>
      </c>
      <c r="AL66" s="18" t="s">
        <v>89</v>
      </c>
      <c r="AM66" s="8">
        <v>0.5</v>
      </c>
      <c r="AN66" s="8">
        <v>2</v>
      </c>
      <c r="AO66" s="7">
        <v>0</v>
      </c>
      <c r="AP66" s="8">
        <f>AI66+AM66+AD66</f>
        <v>1.5</v>
      </c>
      <c r="AQ66" s="8">
        <v>2</v>
      </c>
      <c r="AR66" s="8">
        <v>1</v>
      </c>
      <c r="AS66" s="8">
        <f>AN66+AJ66+Z66+AE66+X66</f>
        <v>6</v>
      </c>
      <c r="AT66" s="8">
        <v>3</v>
      </c>
      <c r="AU66" s="8">
        <v>2</v>
      </c>
      <c r="AV66" s="8">
        <f>T66+AM66*2+AB66</f>
        <v>3</v>
      </c>
      <c r="AW66" s="8">
        <v>3</v>
      </c>
      <c r="AX66" s="12">
        <v>2</v>
      </c>
      <c r="AY66" s="7">
        <v>1</v>
      </c>
      <c r="AZ66" s="9">
        <v>42282</v>
      </c>
      <c r="BA66" s="9" t="s">
        <v>265</v>
      </c>
      <c r="BB66" s="8" t="s">
        <v>266</v>
      </c>
      <c r="BC66" s="8">
        <v>0</v>
      </c>
      <c r="BD66" s="8">
        <v>0</v>
      </c>
      <c r="BE66" s="7" t="s">
        <v>210</v>
      </c>
      <c r="BF66" s="7" t="s">
        <v>210</v>
      </c>
      <c r="BG66" s="7" t="s">
        <v>210</v>
      </c>
      <c r="BH66" s="7">
        <v>0</v>
      </c>
      <c r="BI66" s="7"/>
      <c r="BJ66" s="7"/>
      <c r="BK66" s="8"/>
      <c r="BL66" s="8"/>
      <c r="BM66" s="8"/>
      <c r="BN66" s="8"/>
      <c r="BO66" s="8"/>
      <c r="BP66" s="8"/>
      <c r="BQ66" s="7"/>
      <c r="BR66" s="8"/>
      <c r="BS66" s="8"/>
      <c r="BT66" s="8"/>
      <c r="BU66" s="36"/>
      <c r="BV66" s="8"/>
      <c r="BW66" s="8"/>
      <c r="BX66" s="36"/>
      <c r="BY66" s="8"/>
      <c r="BZ66" s="8"/>
      <c r="CA66" s="8">
        <v>1</v>
      </c>
      <c r="CB66" s="13">
        <v>42760</v>
      </c>
      <c r="CC66" s="19">
        <f>(CB66-K66)/30</f>
        <v>54.43333333333333</v>
      </c>
      <c r="CD66" s="8">
        <v>1</v>
      </c>
      <c r="CE66" s="13">
        <v>42760</v>
      </c>
      <c r="CF66" s="19">
        <f>(CE66-K66)/30</f>
        <v>54.43333333333333</v>
      </c>
      <c r="CG66" s="8">
        <v>1</v>
      </c>
      <c r="CH66" s="13">
        <v>42760</v>
      </c>
      <c r="CI66" s="20">
        <f>(CH66-K66)/30</f>
        <v>54.43333333333333</v>
      </c>
      <c r="CJ66" s="36">
        <v>1</v>
      </c>
      <c r="CK66" s="13">
        <v>42760</v>
      </c>
      <c r="CL66" s="20">
        <f>(CK66-K66)/30</f>
        <v>54.43333333333333</v>
      </c>
      <c r="CM66" s="36">
        <v>1</v>
      </c>
      <c r="CN66" s="13">
        <v>42760</v>
      </c>
      <c r="CO66" s="20">
        <f>(CN66-K66)/30</f>
        <v>54.43333333333333</v>
      </c>
      <c r="CP66" s="20"/>
      <c r="CQ66" s="20"/>
      <c r="CR66" s="20"/>
      <c r="CS66" s="7">
        <v>0</v>
      </c>
      <c r="CT66" s="9">
        <v>43312</v>
      </c>
      <c r="CU66" s="14">
        <f>(CT66-K66)/30</f>
        <v>72.833333333333329</v>
      </c>
      <c r="CV66" s="7">
        <v>0</v>
      </c>
      <c r="CW66" s="9">
        <v>43312</v>
      </c>
      <c r="CX66" s="14">
        <f>(CW66-K66)/30</f>
        <v>72.833333333333329</v>
      </c>
      <c r="CY66" s="7">
        <v>0</v>
      </c>
      <c r="CZ66" s="9"/>
      <c r="DA66" s="14"/>
      <c r="DB66" s="11"/>
      <c r="DC66" s="34">
        <v>6.4980191708498687</v>
      </c>
      <c r="DD66" s="7">
        <v>0</v>
      </c>
      <c r="DE66" s="7">
        <v>6.9885831673335481</v>
      </c>
      <c r="DF66" s="7">
        <v>1.5855682732205698</v>
      </c>
      <c r="DG66" s="7">
        <v>2.2815274317368468</v>
      </c>
      <c r="DH66" s="15">
        <v>1.2226402776920662</v>
      </c>
      <c r="DI66" s="7">
        <v>0.21389875642065082</v>
      </c>
    </row>
    <row r="67" spans="1:113" ht="20.100000000000001" hidden="1" customHeight="1" x14ac:dyDescent="0.3">
      <c r="A67" s="7">
        <v>67</v>
      </c>
      <c r="B67" s="7" t="s">
        <v>351</v>
      </c>
      <c r="C67" s="7">
        <v>0</v>
      </c>
      <c r="D67" s="7" t="s">
        <v>65</v>
      </c>
      <c r="E67" s="7">
        <v>28578200</v>
      </c>
      <c r="F67" s="9">
        <v>19108</v>
      </c>
      <c r="G67" s="43">
        <v>63.145205479452052</v>
      </c>
      <c r="H67" s="43">
        <v>1</v>
      </c>
      <c r="I67" s="10">
        <v>0</v>
      </c>
      <c r="J67" s="8">
        <v>3</v>
      </c>
      <c r="K67" s="13">
        <v>42061</v>
      </c>
      <c r="L67" s="13">
        <v>42156</v>
      </c>
      <c r="M67" s="13">
        <f>L67-28+1</f>
        <v>42129</v>
      </c>
      <c r="N67" s="13">
        <f>L67+28-1</f>
        <v>42183</v>
      </c>
      <c r="O67" s="9" t="s">
        <v>343</v>
      </c>
      <c r="P67" s="9"/>
      <c r="Q67" s="9"/>
      <c r="R67" s="9"/>
      <c r="S67" s="9"/>
      <c r="T67" s="8">
        <v>2</v>
      </c>
      <c r="U67" s="8">
        <v>1020</v>
      </c>
      <c r="V67" s="8">
        <v>0</v>
      </c>
      <c r="W67" s="8">
        <v>340</v>
      </c>
      <c r="X67" s="8">
        <v>0.5</v>
      </c>
      <c r="Y67" s="8">
        <v>8</v>
      </c>
      <c r="Z67" s="8">
        <v>1</v>
      </c>
      <c r="AA67" s="8">
        <v>0</v>
      </c>
      <c r="AB67" s="8">
        <v>1</v>
      </c>
      <c r="AC67" s="8">
        <v>40</v>
      </c>
      <c r="AD67" s="8">
        <v>0.5</v>
      </c>
      <c r="AE67" s="8">
        <v>1</v>
      </c>
      <c r="AF67" s="8">
        <v>1</v>
      </c>
      <c r="AG67" s="8">
        <v>5</v>
      </c>
      <c r="AH67" s="7">
        <v>0.5</v>
      </c>
      <c r="AI67" s="7">
        <v>0.5</v>
      </c>
      <c r="AJ67" s="7">
        <v>2</v>
      </c>
      <c r="AK67" s="7">
        <v>1</v>
      </c>
      <c r="AL67" s="18" t="s">
        <v>90</v>
      </c>
      <c r="AM67" s="8">
        <v>0.5</v>
      </c>
      <c r="AN67" s="8">
        <v>2</v>
      </c>
      <c r="AO67" s="8">
        <v>0</v>
      </c>
      <c r="AP67" s="8">
        <f>AI67+AM67+AD67</f>
        <v>1.5</v>
      </c>
      <c r="AQ67" s="8">
        <v>2</v>
      </c>
      <c r="AR67" s="8">
        <v>1</v>
      </c>
      <c r="AS67" s="8">
        <f>AN67+AJ67+Z67+AE67+X67</f>
        <v>6.5</v>
      </c>
      <c r="AT67" s="8">
        <v>4</v>
      </c>
      <c r="AU67" s="8">
        <v>2</v>
      </c>
      <c r="AV67" s="8">
        <f>T67+AM67*2+AB67</f>
        <v>4</v>
      </c>
      <c r="AW67" s="8">
        <v>3</v>
      </c>
      <c r="AX67" s="12">
        <v>2</v>
      </c>
      <c r="AY67" s="7">
        <v>0</v>
      </c>
      <c r="AZ67" s="8" t="s">
        <v>243</v>
      </c>
      <c r="BA67" s="8" t="s">
        <v>243</v>
      </c>
      <c r="BB67" s="8" t="s">
        <v>243</v>
      </c>
      <c r="BC67" s="8"/>
      <c r="BD67" s="8">
        <v>0</v>
      </c>
      <c r="BE67" s="7" t="s">
        <v>210</v>
      </c>
      <c r="BF67" s="7" t="s">
        <v>210</v>
      </c>
      <c r="BG67" s="7" t="s">
        <v>210</v>
      </c>
      <c r="BH67" s="8">
        <v>1</v>
      </c>
      <c r="BI67" s="13">
        <f>BJ67-28+1</f>
        <v>42176</v>
      </c>
      <c r="BJ67" s="13">
        <v>42203</v>
      </c>
      <c r="BK67" s="9">
        <v>42209</v>
      </c>
      <c r="BL67" s="8">
        <v>2080</v>
      </c>
      <c r="BM67" s="8">
        <v>940</v>
      </c>
      <c r="BN67" s="8">
        <v>7.5</v>
      </c>
      <c r="BO67" s="8">
        <v>15</v>
      </c>
      <c r="BP67" s="8">
        <v>0</v>
      </c>
      <c r="BQ67" s="7">
        <v>5</v>
      </c>
      <c r="BR67" s="8">
        <v>0</v>
      </c>
      <c r="BS67" s="13">
        <v>43312</v>
      </c>
      <c r="BT67" s="19">
        <f>(BS67-BK67)/30</f>
        <v>36.766666666666666</v>
      </c>
      <c r="BU67" s="36">
        <v>0</v>
      </c>
      <c r="BV67" s="13">
        <v>43312</v>
      </c>
      <c r="BW67" s="19">
        <f>(BV67-BK67)/30</f>
        <v>36.766666666666666</v>
      </c>
      <c r="BX67" s="36">
        <v>0</v>
      </c>
      <c r="BY67" s="13">
        <v>43312</v>
      </c>
      <c r="BZ67" s="19">
        <f>(BY67-BK67)/30</f>
        <v>36.766666666666666</v>
      </c>
      <c r="CA67" s="8">
        <v>0</v>
      </c>
      <c r="CB67" s="13">
        <v>43312</v>
      </c>
      <c r="CC67" s="19">
        <f>(CB67-K67)/30</f>
        <v>41.7</v>
      </c>
      <c r="CD67" s="8">
        <v>0</v>
      </c>
      <c r="CE67" s="13">
        <v>43312</v>
      </c>
      <c r="CF67" s="19">
        <f>(CE67-K67)/30</f>
        <v>41.7</v>
      </c>
      <c r="CG67" s="8">
        <v>0</v>
      </c>
      <c r="CH67" s="13">
        <v>43312</v>
      </c>
      <c r="CI67" s="20">
        <f>(CH67-K67)/30</f>
        <v>41.7</v>
      </c>
      <c r="CJ67" s="36">
        <v>0</v>
      </c>
      <c r="CK67" s="13">
        <v>43312</v>
      </c>
      <c r="CL67" s="20">
        <f>(CK67-K67)/30</f>
        <v>41.7</v>
      </c>
      <c r="CM67" s="36">
        <v>0</v>
      </c>
      <c r="CN67" s="13">
        <v>43312</v>
      </c>
      <c r="CO67" s="20">
        <f>(CN67-K67)/30</f>
        <v>41.7</v>
      </c>
      <c r="CP67" s="20"/>
      <c r="CQ67" s="20"/>
      <c r="CR67" s="20"/>
      <c r="CS67" s="7">
        <v>0</v>
      </c>
      <c r="CT67" s="9">
        <v>43312</v>
      </c>
      <c r="CU67" s="14">
        <f>(CT67-K67)/30</f>
        <v>41.7</v>
      </c>
      <c r="CV67" s="7">
        <v>0</v>
      </c>
      <c r="CW67" s="9">
        <v>42209</v>
      </c>
      <c r="CX67" s="14">
        <f>(CW67-K67)/30</f>
        <v>4.9333333333333336</v>
      </c>
      <c r="CY67" s="7">
        <v>0</v>
      </c>
      <c r="CZ67" s="9">
        <v>43312</v>
      </c>
      <c r="DA67" s="14">
        <f>(CZ67-BK67)/30</f>
        <v>36.766666666666666</v>
      </c>
      <c r="DB67" s="11"/>
      <c r="DC67" s="34"/>
      <c r="DD67" s="7"/>
      <c r="DE67" s="7"/>
      <c r="DF67" s="7">
        <v>11.119345758738678</v>
      </c>
      <c r="DG67" s="7">
        <v>1.8340080864093404</v>
      </c>
      <c r="DH67" s="7"/>
      <c r="DI67" s="7">
        <v>0.96593632892484504</v>
      </c>
    </row>
    <row r="68" spans="1:113" ht="20.100000000000001" hidden="1" customHeight="1" x14ac:dyDescent="0.3">
      <c r="A68" s="7">
        <v>68</v>
      </c>
      <c r="B68" s="7" t="s">
        <v>351</v>
      </c>
      <c r="C68" s="7">
        <v>0</v>
      </c>
      <c r="D68" s="7" t="s">
        <v>66</v>
      </c>
      <c r="E68" s="7">
        <v>27846993</v>
      </c>
      <c r="F68" s="9">
        <v>25324</v>
      </c>
      <c r="G68" s="43">
        <v>47.402739726027399</v>
      </c>
      <c r="H68" s="43">
        <v>0</v>
      </c>
      <c r="I68" s="10">
        <v>1</v>
      </c>
      <c r="J68" s="7">
        <v>3</v>
      </c>
      <c r="K68" s="9">
        <v>41835</v>
      </c>
      <c r="L68" s="13">
        <v>42626</v>
      </c>
      <c r="M68" s="13">
        <f>L68-28+1</f>
        <v>42599</v>
      </c>
      <c r="N68" s="13">
        <f>L68+28-1</f>
        <v>42653</v>
      </c>
      <c r="O68" s="9" t="s">
        <v>304</v>
      </c>
      <c r="P68" s="9"/>
      <c r="Q68" s="9"/>
      <c r="R68" s="9"/>
      <c r="S68" s="9"/>
      <c r="T68" s="8">
        <v>2</v>
      </c>
      <c r="U68" s="8">
        <v>1430</v>
      </c>
      <c r="V68" s="8">
        <v>0</v>
      </c>
      <c r="W68" s="8">
        <v>160</v>
      </c>
      <c r="X68" s="8">
        <v>0.5</v>
      </c>
      <c r="Y68" s="8">
        <v>8.9</v>
      </c>
      <c r="Z68" s="8">
        <v>1</v>
      </c>
      <c r="AA68" s="8">
        <v>0</v>
      </c>
      <c r="AB68" s="8">
        <v>1</v>
      </c>
      <c r="AC68" s="8">
        <v>191</v>
      </c>
      <c r="AD68" s="8">
        <v>0.5</v>
      </c>
      <c r="AE68" s="8">
        <v>0</v>
      </c>
      <c r="AF68" s="8">
        <v>0</v>
      </c>
      <c r="AG68" s="8">
        <v>5</v>
      </c>
      <c r="AH68" s="7">
        <v>0.5</v>
      </c>
      <c r="AI68" s="7">
        <v>0.5</v>
      </c>
      <c r="AJ68" s="8">
        <v>2</v>
      </c>
      <c r="AK68" s="8">
        <v>1</v>
      </c>
      <c r="AL68" s="18" t="s">
        <v>91</v>
      </c>
      <c r="AM68" s="8">
        <v>0.5</v>
      </c>
      <c r="AN68" s="8">
        <v>2</v>
      </c>
      <c r="AO68" s="7">
        <v>0</v>
      </c>
      <c r="AP68" s="8">
        <f>AI68+AM68+AD68</f>
        <v>1.5</v>
      </c>
      <c r="AQ68" s="8">
        <v>2</v>
      </c>
      <c r="AR68" s="8">
        <v>1</v>
      </c>
      <c r="AS68" s="8">
        <f>AN68+AJ68+Z68+AE68+X68</f>
        <v>5.5</v>
      </c>
      <c r="AT68" s="8">
        <v>3</v>
      </c>
      <c r="AU68" s="8">
        <v>2</v>
      </c>
      <c r="AV68" s="8">
        <f>T68+AM68*2+AB68</f>
        <v>4</v>
      </c>
      <c r="AW68" s="8">
        <v>3</v>
      </c>
      <c r="AX68" s="12">
        <v>2</v>
      </c>
      <c r="AY68" s="7">
        <v>0</v>
      </c>
      <c r="AZ68" s="8" t="s">
        <v>243</v>
      </c>
      <c r="BA68" s="8" t="s">
        <v>243</v>
      </c>
      <c r="BB68" s="8" t="s">
        <v>243</v>
      </c>
      <c r="BC68" s="8"/>
      <c r="BD68" s="8">
        <v>0</v>
      </c>
      <c r="BE68" s="7" t="s">
        <v>210</v>
      </c>
      <c r="BF68" s="7" t="s">
        <v>210</v>
      </c>
      <c r="BG68" s="7" t="s">
        <v>210</v>
      </c>
      <c r="BH68" s="7">
        <v>1</v>
      </c>
      <c r="BI68" s="13">
        <f>BJ68-28+1</f>
        <v>42767</v>
      </c>
      <c r="BJ68" s="13">
        <v>42794</v>
      </c>
      <c r="BK68" s="13">
        <v>42800</v>
      </c>
      <c r="BL68" s="8">
        <v>1250</v>
      </c>
      <c r="BM68" s="8">
        <v>250</v>
      </c>
      <c r="BN68" s="8">
        <v>8.1</v>
      </c>
      <c r="BO68" s="8">
        <v>165</v>
      </c>
      <c r="BP68" s="8">
        <v>0</v>
      </c>
      <c r="BQ68" s="7">
        <v>1</v>
      </c>
      <c r="BR68" s="8">
        <v>0</v>
      </c>
      <c r="BS68" s="13">
        <v>43312</v>
      </c>
      <c r="BT68" s="19">
        <f>(BS68-BK68)/30</f>
        <v>17.066666666666666</v>
      </c>
      <c r="BU68" s="36">
        <v>0</v>
      </c>
      <c r="BV68" s="13">
        <v>43312</v>
      </c>
      <c r="BW68" s="19">
        <f>(BV68-BK68)/30</f>
        <v>17.066666666666666</v>
      </c>
      <c r="BX68" s="36">
        <v>0</v>
      </c>
      <c r="BY68" s="13">
        <v>43312</v>
      </c>
      <c r="BZ68" s="19">
        <f>(BY68-BK68)/30</f>
        <v>17.066666666666666</v>
      </c>
      <c r="CA68" s="8">
        <v>0</v>
      </c>
      <c r="CB68" s="13">
        <v>43236</v>
      </c>
      <c r="CC68" s="19">
        <f>(CB68-K68)/30</f>
        <v>46.7</v>
      </c>
      <c r="CD68" s="8">
        <v>0</v>
      </c>
      <c r="CE68" s="13">
        <v>43236</v>
      </c>
      <c r="CF68" s="19">
        <f>(CE68-K68)/30</f>
        <v>46.7</v>
      </c>
      <c r="CG68" s="8">
        <v>0</v>
      </c>
      <c r="CH68" s="13">
        <v>43312</v>
      </c>
      <c r="CI68" s="20">
        <f>(CH68-K68)/30</f>
        <v>49.233333333333334</v>
      </c>
      <c r="CJ68" s="36">
        <v>0</v>
      </c>
      <c r="CK68" s="13">
        <v>43236</v>
      </c>
      <c r="CL68" s="20">
        <f>(CK68-K68)/30</f>
        <v>46.7</v>
      </c>
      <c r="CM68" s="36">
        <v>0</v>
      </c>
      <c r="CN68" s="13">
        <v>43236</v>
      </c>
      <c r="CO68" s="20">
        <f>(CN68-K68)/30</f>
        <v>46.7</v>
      </c>
      <c r="CP68" s="20"/>
      <c r="CQ68" s="20"/>
      <c r="CR68" s="20"/>
      <c r="CS68" s="7">
        <v>0</v>
      </c>
      <c r="CT68" s="9">
        <v>43312</v>
      </c>
      <c r="CU68" s="14">
        <f>(CT68-K68)/30</f>
        <v>49.233333333333334</v>
      </c>
      <c r="CV68" s="7">
        <v>0</v>
      </c>
      <c r="CW68" s="13">
        <v>42800</v>
      </c>
      <c r="CX68" s="14">
        <f>(CW68-K68)/30</f>
        <v>32.166666666666664</v>
      </c>
      <c r="CY68" s="7">
        <v>0</v>
      </c>
      <c r="CZ68" s="9">
        <v>43312</v>
      </c>
      <c r="DA68" s="14">
        <f>(CZ68-BK68)/30</f>
        <v>17.066666666666666</v>
      </c>
      <c r="DB68" s="11"/>
      <c r="DC68" s="34">
        <v>1.6358041171155644</v>
      </c>
      <c r="DD68" s="7">
        <v>0</v>
      </c>
      <c r="DE68" s="7">
        <v>36.252284329465617</v>
      </c>
      <c r="DF68" s="7">
        <v>0.74483873156135172</v>
      </c>
      <c r="DG68" s="7">
        <v>5.5789746654016144</v>
      </c>
      <c r="DH68" s="15">
        <v>2.3456698984637576</v>
      </c>
      <c r="DI68" s="7">
        <v>0.30460256591879858</v>
      </c>
    </row>
    <row r="69" spans="1:113" ht="20.100000000000001" hidden="1" customHeight="1" x14ac:dyDescent="0.3">
      <c r="A69" s="7">
        <v>69</v>
      </c>
      <c r="B69" s="7" t="s">
        <v>351</v>
      </c>
      <c r="C69" s="7">
        <v>0</v>
      </c>
      <c r="D69" s="7" t="s">
        <v>67</v>
      </c>
      <c r="E69" s="7">
        <v>25350143</v>
      </c>
      <c r="F69" s="9">
        <v>18664</v>
      </c>
      <c r="G69" s="43">
        <v>61.413698630136984</v>
      </c>
      <c r="H69" s="43">
        <v>1</v>
      </c>
      <c r="I69" s="10">
        <v>1</v>
      </c>
      <c r="J69" s="7">
        <v>4</v>
      </c>
      <c r="K69" s="9">
        <v>40977</v>
      </c>
      <c r="L69" s="13">
        <v>41080</v>
      </c>
      <c r="M69" s="13">
        <f>L69-28+1</f>
        <v>41053</v>
      </c>
      <c r="N69" s="13">
        <f>L69+28-1</f>
        <v>41107</v>
      </c>
      <c r="O69" s="13" t="s">
        <v>302</v>
      </c>
      <c r="P69" s="13"/>
      <c r="Q69" s="13"/>
      <c r="R69" s="13"/>
      <c r="S69" s="13"/>
      <c r="T69" s="8">
        <v>3</v>
      </c>
      <c r="U69" s="8">
        <v>3260</v>
      </c>
      <c r="V69" s="8">
        <v>2</v>
      </c>
      <c r="W69" s="8">
        <v>70</v>
      </c>
      <c r="X69" s="8">
        <v>0.5</v>
      </c>
      <c r="Y69" s="8">
        <v>7.4</v>
      </c>
      <c r="Z69" s="8">
        <v>1.5</v>
      </c>
      <c r="AA69" s="8">
        <v>1</v>
      </c>
      <c r="AB69" s="8">
        <v>1</v>
      </c>
      <c r="AC69" s="8">
        <v>53</v>
      </c>
      <c r="AD69" s="8">
        <v>0.5</v>
      </c>
      <c r="AE69" s="8">
        <v>0.5</v>
      </c>
      <c r="AF69" s="8">
        <v>1</v>
      </c>
      <c r="AG69" s="8">
        <v>2</v>
      </c>
      <c r="AH69" s="7">
        <v>0</v>
      </c>
      <c r="AI69" s="7">
        <v>0</v>
      </c>
      <c r="AJ69" s="8">
        <v>0</v>
      </c>
      <c r="AK69" s="7">
        <v>0</v>
      </c>
      <c r="AL69" s="18" t="s">
        <v>194</v>
      </c>
      <c r="AM69" s="8">
        <v>0</v>
      </c>
      <c r="AN69" s="8">
        <v>1</v>
      </c>
      <c r="AO69" s="8">
        <v>0</v>
      </c>
      <c r="AP69" s="8">
        <f>AI69+AM69+AD69</f>
        <v>0.5</v>
      </c>
      <c r="AQ69" s="8">
        <v>1</v>
      </c>
      <c r="AR69" s="8">
        <v>0</v>
      </c>
      <c r="AS69" s="8">
        <f>AN69+AJ69+Z69+AE69+X69</f>
        <v>3.5</v>
      </c>
      <c r="AT69" s="8">
        <v>2</v>
      </c>
      <c r="AU69" s="8">
        <v>1</v>
      </c>
      <c r="AV69" s="8">
        <f>T69+AM69*2+AB69</f>
        <v>4</v>
      </c>
      <c r="AW69" s="8">
        <v>3</v>
      </c>
      <c r="AX69" s="12">
        <v>2</v>
      </c>
      <c r="AY69" s="7">
        <v>1</v>
      </c>
      <c r="AZ69" s="9">
        <v>41113</v>
      </c>
      <c r="BA69" s="9" t="s">
        <v>244</v>
      </c>
      <c r="BB69" s="8" t="s">
        <v>245</v>
      </c>
      <c r="BC69" s="8">
        <v>1</v>
      </c>
      <c r="BD69" s="8">
        <v>0</v>
      </c>
      <c r="BE69" s="7" t="s">
        <v>210</v>
      </c>
      <c r="BF69" s="7" t="s">
        <v>210</v>
      </c>
      <c r="BG69" s="7" t="s">
        <v>210</v>
      </c>
      <c r="BH69" s="7">
        <v>0</v>
      </c>
      <c r="BI69" s="7"/>
      <c r="BJ69" s="7"/>
      <c r="BK69" s="8"/>
      <c r="BL69" s="8"/>
      <c r="BM69" s="8"/>
      <c r="BN69" s="8"/>
      <c r="BO69" s="8"/>
      <c r="BP69" s="8"/>
      <c r="BQ69" s="7"/>
      <c r="BR69" s="8"/>
      <c r="BS69" s="8"/>
      <c r="BT69" s="8"/>
      <c r="BU69" s="36"/>
      <c r="BV69" s="8"/>
      <c r="BW69" s="8"/>
      <c r="BX69" s="36"/>
      <c r="BY69" s="8"/>
      <c r="BZ69" s="8"/>
      <c r="CA69" s="8">
        <v>1</v>
      </c>
      <c r="CB69" s="13">
        <v>41596</v>
      </c>
      <c r="CC69" s="19">
        <f>(CB69-K69)/30</f>
        <v>20.633333333333333</v>
      </c>
      <c r="CD69" s="8">
        <v>1</v>
      </c>
      <c r="CE69" s="13">
        <v>41596</v>
      </c>
      <c r="CF69" s="19">
        <f>(CE69-K69)/30</f>
        <v>20.633333333333333</v>
      </c>
      <c r="CG69" s="8">
        <v>1</v>
      </c>
      <c r="CH69" s="13">
        <v>41596</v>
      </c>
      <c r="CI69" s="20">
        <f>(CH69-K69)/30</f>
        <v>20.633333333333333</v>
      </c>
      <c r="CJ69" s="36">
        <v>1</v>
      </c>
      <c r="CK69" s="13">
        <v>41596</v>
      </c>
      <c r="CL69" s="20">
        <f>(CK69-K69)/30</f>
        <v>20.633333333333333</v>
      </c>
      <c r="CM69" s="36">
        <v>1</v>
      </c>
      <c r="CN69" s="13">
        <v>41596</v>
      </c>
      <c r="CO69" s="20">
        <f>(CN69-K69)/30</f>
        <v>20.633333333333333</v>
      </c>
      <c r="CP69" s="20"/>
      <c r="CQ69" s="20"/>
      <c r="CR69" s="20"/>
      <c r="CS69" s="7">
        <v>1</v>
      </c>
      <c r="CT69" s="9">
        <v>41772</v>
      </c>
      <c r="CU69" s="14">
        <f>(CT69-K69)/30</f>
        <v>26.5</v>
      </c>
      <c r="CV69" s="7">
        <v>1</v>
      </c>
      <c r="CW69" s="9">
        <v>41772</v>
      </c>
      <c r="CX69" s="14">
        <f>(CW69-K69)/30</f>
        <v>26.5</v>
      </c>
      <c r="CY69" s="7">
        <v>1</v>
      </c>
      <c r="CZ69" s="9"/>
      <c r="DA69" s="14"/>
      <c r="DB69" s="11"/>
      <c r="DC69" s="34">
        <v>3.5308119851626225</v>
      </c>
      <c r="DD69" s="7">
        <v>0</v>
      </c>
      <c r="DE69" s="7">
        <v>10.231884650219452</v>
      </c>
      <c r="DF69" s="7">
        <v>1.2058078276907616</v>
      </c>
      <c r="DG69" s="7">
        <v>7.6741129546021325</v>
      </c>
      <c r="DH69" s="15">
        <v>1.4793875092488384</v>
      </c>
      <c r="DI69" s="7">
        <v>0.82931954581444378</v>
      </c>
    </row>
    <row r="70" spans="1:113" ht="20.100000000000001" hidden="1" customHeight="1" x14ac:dyDescent="0.3">
      <c r="A70" s="7">
        <v>70</v>
      </c>
      <c r="B70" s="7" t="s">
        <v>351</v>
      </c>
      <c r="C70" s="7">
        <v>0</v>
      </c>
      <c r="D70" s="8" t="s">
        <v>102</v>
      </c>
      <c r="E70" s="7">
        <v>30679864</v>
      </c>
      <c r="F70" s="9">
        <v>27108</v>
      </c>
      <c r="G70" s="43">
        <v>42.88219178082192</v>
      </c>
      <c r="H70" s="43">
        <v>0</v>
      </c>
      <c r="I70" s="10">
        <v>0</v>
      </c>
      <c r="J70" s="8">
        <v>3</v>
      </c>
      <c r="K70" s="13">
        <v>42746</v>
      </c>
      <c r="L70" s="9">
        <v>42760</v>
      </c>
      <c r="M70" s="13">
        <f>L70-28+1</f>
        <v>42733</v>
      </c>
      <c r="N70" s="13">
        <f>L70+28-1</f>
        <v>42787</v>
      </c>
      <c r="O70" s="9" t="s">
        <v>304</v>
      </c>
      <c r="P70" s="9"/>
      <c r="Q70" s="9"/>
      <c r="R70" s="9"/>
      <c r="S70" s="9"/>
      <c r="T70" s="8">
        <v>2</v>
      </c>
      <c r="U70" s="8">
        <v>1920</v>
      </c>
      <c r="V70" s="8">
        <v>1</v>
      </c>
      <c r="W70" s="8">
        <v>340</v>
      </c>
      <c r="X70" s="8">
        <v>0.5</v>
      </c>
      <c r="Y70" s="8">
        <v>6.7</v>
      </c>
      <c r="Z70" s="8">
        <v>1.5</v>
      </c>
      <c r="AA70" s="8">
        <v>1</v>
      </c>
      <c r="AB70" s="8">
        <v>1</v>
      </c>
      <c r="AC70" s="8">
        <v>41</v>
      </c>
      <c r="AD70" s="8">
        <v>0.5</v>
      </c>
      <c r="AE70" s="8">
        <v>1</v>
      </c>
      <c r="AF70" s="8">
        <v>1</v>
      </c>
      <c r="AG70" s="7">
        <v>8</v>
      </c>
      <c r="AH70" s="7">
        <v>0.5</v>
      </c>
      <c r="AI70" s="7">
        <v>0.5</v>
      </c>
      <c r="AJ70" s="8">
        <v>2</v>
      </c>
      <c r="AK70" s="8">
        <v>1</v>
      </c>
      <c r="AL70" s="11" t="s">
        <v>120</v>
      </c>
      <c r="AM70" s="7">
        <v>1</v>
      </c>
      <c r="AN70" s="7">
        <v>3</v>
      </c>
      <c r="AO70" s="7">
        <v>1</v>
      </c>
      <c r="AP70" s="8">
        <f>AI70+AM70+AD70</f>
        <v>2</v>
      </c>
      <c r="AQ70" s="8">
        <v>2</v>
      </c>
      <c r="AR70" s="8">
        <v>1</v>
      </c>
      <c r="AS70" s="8">
        <f>AN70+AJ70+Z70+AE70+X70</f>
        <v>8</v>
      </c>
      <c r="AT70" s="8">
        <v>4</v>
      </c>
      <c r="AU70" s="8">
        <v>2</v>
      </c>
      <c r="AV70" s="8">
        <f>T70+AM70*2+AB70</f>
        <v>5</v>
      </c>
      <c r="AW70" s="8">
        <v>4</v>
      </c>
      <c r="AX70" s="12">
        <v>2</v>
      </c>
      <c r="AY70" s="7">
        <v>0</v>
      </c>
      <c r="AZ70" s="7" t="s">
        <v>246</v>
      </c>
      <c r="BA70" s="7" t="s">
        <v>246</v>
      </c>
      <c r="BB70" s="7" t="s">
        <v>246</v>
      </c>
      <c r="BC70" s="7"/>
      <c r="BD70" s="8">
        <v>0</v>
      </c>
      <c r="BE70" s="7" t="s">
        <v>210</v>
      </c>
      <c r="BF70" s="7" t="s">
        <v>210</v>
      </c>
      <c r="BG70" s="7" t="s">
        <v>210</v>
      </c>
      <c r="BH70" s="7">
        <v>1</v>
      </c>
      <c r="BI70" s="13">
        <f>BJ70-28+1</f>
        <v>42948</v>
      </c>
      <c r="BJ70" s="13">
        <v>42975</v>
      </c>
      <c r="BK70" s="9">
        <v>42950</v>
      </c>
      <c r="BL70" s="7">
        <v>3710</v>
      </c>
      <c r="BM70" s="7">
        <v>3260</v>
      </c>
      <c r="BN70" s="7">
        <v>5.7</v>
      </c>
      <c r="BO70" s="7">
        <v>13</v>
      </c>
      <c r="BP70" s="8">
        <v>0</v>
      </c>
      <c r="BQ70" s="7">
        <v>13</v>
      </c>
      <c r="BR70" s="8">
        <v>0</v>
      </c>
      <c r="BS70" s="13">
        <v>43312</v>
      </c>
      <c r="BT70" s="19">
        <f>(BS70-BK70)/30</f>
        <v>12.066666666666666</v>
      </c>
      <c r="BU70" s="36">
        <v>0</v>
      </c>
      <c r="BV70" s="13">
        <v>43312</v>
      </c>
      <c r="BW70" s="19">
        <f>(BV70-BK70)/30</f>
        <v>12.066666666666666</v>
      </c>
      <c r="BX70" s="36">
        <v>0</v>
      </c>
      <c r="BY70" s="13">
        <v>43312</v>
      </c>
      <c r="BZ70" s="19">
        <f>(BY70-BK70)/30</f>
        <v>12.066666666666666</v>
      </c>
      <c r="CA70" s="8">
        <v>0</v>
      </c>
      <c r="CB70" s="13">
        <v>43312</v>
      </c>
      <c r="CC70" s="19">
        <f>(CB70-K70)/30</f>
        <v>18.866666666666667</v>
      </c>
      <c r="CD70" s="8">
        <v>0</v>
      </c>
      <c r="CE70" s="13">
        <v>43312</v>
      </c>
      <c r="CF70" s="19">
        <f>(CE70-K70)/30</f>
        <v>18.866666666666667</v>
      </c>
      <c r="CG70" s="8">
        <v>0</v>
      </c>
      <c r="CH70" s="13">
        <v>43312</v>
      </c>
      <c r="CI70" s="20">
        <f>(CH70-K70)/30</f>
        <v>18.866666666666667</v>
      </c>
      <c r="CJ70" s="36">
        <v>0</v>
      </c>
      <c r="CK70" s="13">
        <v>43312</v>
      </c>
      <c r="CL70" s="20">
        <f>(CK70-K70)/30</f>
        <v>18.866666666666667</v>
      </c>
      <c r="CM70" s="36">
        <v>0</v>
      </c>
      <c r="CN70" s="13">
        <v>43312</v>
      </c>
      <c r="CO70" s="20">
        <f>(CN70-K70)/30</f>
        <v>18.866666666666667</v>
      </c>
      <c r="CP70" s="20"/>
      <c r="CQ70" s="20"/>
      <c r="CR70" s="20"/>
      <c r="CS70" s="7">
        <v>0</v>
      </c>
      <c r="CT70" s="9">
        <v>43312</v>
      </c>
      <c r="CU70" s="14">
        <f>(CT70-K70)/30</f>
        <v>18.866666666666667</v>
      </c>
      <c r="CV70" s="7">
        <v>0</v>
      </c>
      <c r="CW70" s="9">
        <v>42950</v>
      </c>
      <c r="CX70" s="14">
        <f>(CW70-K70)/30</f>
        <v>6.8</v>
      </c>
      <c r="CY70" s="7">
        <v>0</v>
      </c>
      <c r="CZ70" s="9">
        <v>43312</v>
      </c>
      <c r="DA70" s="14">
        <f>(CZ70-BK70)/30</f>
        <v>12.066666666666666</v>
      </c>
      <c r="DB70" s="11"/>
      <c r="DC70" s="34">
        <v>13.784738555392288</v>
      </c>
      <c r="DD70" s="7">
        <v>1</v>
      </c>
      <c r="DE70" s="7">
        <v>9.126109726947389</v>
      </c>
      <c r="DF70" s="7">
        <v>7.6741129546021325</v>
      </c>
      <c r="DG70" s="22">
        <v>1.5209787532410075</v>
      </c>
      <c r="DH70" s="15">
        <v>15.999999999999982</v>
      </c>
      <c r="DI70" s="7">
        <v>1.0316831793013608</v>
      </c>
    </row>
    <row r="71" spans="1:113" ht="20.100000000000001" hidden="1" customHeight="1" x14ac:dyDescent="0.3">
      <c r="A71" s="7">
        <v>71</v>
      </c>
      <c r="B71" s="7" t="s">
        <v>351</v>
      </c>
      <c r="C71" s="7">
        <v>0</v>
      </c>
      <c r="D71" s="8" t="s">
        <v>115</v>
      </c>
      <c r="E71" s="7">
        <v>30653106</v>
      </c>
      <c r="F71" s="9">
        <v>20882</v>
      </c>
      <c r="G71" s="43">
        <v>59.956164383561642</v>
      </c>
      <c r="H71" s="43">
        <v>1</v>
      </c>
      <c r="I71" s="10">
        <v>0</v>
      </c>
      <c r="J71" s="8" t="s">
        <v>263</v>
      </c>
      <c r="K71" s="13">
        <v>42724</v>
      </c>
      <c r="L71" s="9">
        <v>42766</v>
      </c>
      <c r="M71" s="13">
        <v>42719</v>
      </c>
      <c r="N71" s="13">
        <v>42779</v>
      </c>
      <c r="O71" s="13" t="s">
        <v>302</v>
      </c>
      <c r="P71" s="13"/>
      <c r="Q71" s="13"/>
      <c r="R71" s="13"/>
      <c r="S71" s="13"/>
      <c r="T71" s="8">
        <v>3</v>
      </c>
      <c r="U71" s="8">
        <v>1410</v>
      </c>
      <c r="V71" s="8">
        <v>0</v>
      </c>
      <c r="W71" s="8">
        <v>440</v>
      </c>
      <c r="X71" s="8">
        <v>0.5</v>
      </c>
      <c r="Y71" s="8">
        <v>8.4</v>
      </c>
      <c r="Z71" s="8">
        <v>1</v>
      </c>
      <c r="AA71" s="8">
        <v>0</v>
      </c>
      <c r="AB71" s="8">
        <v>0</v>
      </c>
      <c r="AC71" s="8">
        <v>48</v>
      </c>
      <c r="AD71" s="8">
        <v>0.5</v>
      </c>
      <c r="AE71" s="8">
        <v>1</v>
      </c>
      <c r="AF71" s="8">
        <v>1</v>
      </c>
      <c r="AG71" s="7">
        <v>15</v>
      </c>
      <c r="AH71" s="8">
        <v>1.5</v>
      </c>
      <c r="AI71" s="8">
        <v>1.5</v>
      </c>
      <c r="AJ71" s="8">
        <v>3</v>
      </c>
      <c r="AK71" s="7">
        <v>1</v>
      </c>
      <c r="AL71" s="11" t="s">
        <v>69</v>
      </c>
      <c r="AM71" s="7">
        <v>0</v>
      </c>
      <c r="AN71" s="7">
        <v>1</v>
      </c>
      <c r="AO71" s="7">
        <v>0</v>
      </c>
      <c r="AP71" s="8">
        <f>AI71+AM71+AD71</f>
        <v>2</v>
      </c>
      <c r="AQ71" s="8">
        <v>2</v>
      </c>
      <c r="AR71" s="8">
        <v>1</v>
      </c>
      <c r="AS71" s="8">
        <f>AN71+AJ71+Z71+AE71+X71</f>
        <v>6.5</v>
      </c>
      <c r="AT71" s="8">
        <v>4</v>
      </c>
      <c r="AU71" s="8">
        <v>2</v>
      </c>
      <c r="AV71" s="8">
        <f>T71+AM71*2+AB71</f>
        <v>3</v>
      </c>
      <c r="AW71" s="8">
        <v>3</v>
      </c>
      <c r="AX71" s="12">
        <v>2</v>
      </c>
      <c r="AY71" s="7">
        <v>1</v>
      </c>
      <c r="AZ71" s="9">
        <v>42779</v>
      </c>
      <c r="BA71" s="9" t="s">
        <v>247</v>
      </c>
      <c r="BB71" s="7" t="s">
        <v>198</v>
      </c>
      <c r="BC71" s="7">
        <v>0</v>
      </c>
      <c r="BD71" s="8">
        <v>0</v>
      </c>
      <c r="BE71" s="7" t="s">
        <v>210</v>
      </c>
      <c r="BF71" s="7" t="s">
        <v>210</v>
      </c>
      <c r="BG71" s="7" t="s">
        <v>210</v>
      </c>
      <c r="BH71" s="7">
        <v>1</v>
      </c>
      <c r="BI71" s="13">
        <f>BJ71-28+1</f>
        <v>42936</v>
      </c>
      <c r="BJ71" s="13">
        <v>42963</v>
      </c>
      <c r="BK71" s="9">
        <v>42969</v>
      </c>
      <c r="BL71" s="7">
        <v>1020</v>
      </c>
      <c r="BM71" s="7">
        <v>400</v>
      </c>
      <c r="BN71" s="7">
        <v>6.3</v>
      </c>
      <c r="BO71" s="7">
        <v>20</v>
      </c>
      <c r="BP71" s="8">
        <v>0</v>
      </c>
      <c r="BQ71" s="7">
        <v>1</v>
      </c>
      <c r="BR71" s="8">
        <v>0</v>
      </c>
      <c r="BS71" s="13">
        <v>43312</v>
      </c>
      <c r="BT71" s="19">
        <f>(BS71-BK71)/30</f>
        <v>11.433333333333334</v>
      </c>
      <c r="BU71" s="36">
        <v>0</v>
      </c>
      <c r="BV71" s="13">
        <v>43312</v>
      </c>
      <c r="BW71" s="19">
        <f>(BV71-BK71)/30</f>
        <v>11.433333333333334</v>
      </c>
      <c r="BX71" s="36">
        <v>0</v>
      </c>
      <c r="BY71" s="13">
        <v>43312</v>
      </c>
      <c r="BZ71" s="19">
        <f>(BY71-BK71)/30</f>
        <v>11.433333333333334</v>
      </c>
      <c r="CA71" s="8">
        <v>0</v>
      </c>
      <c r="CB71" s="13">
        <v>43312</v>
      </c>
      <c r="CC71" s="19">
        <f>(CB71-K71)/30</f>
        <v>19.600000000000001</v>
      </c>
      <c r="CD71" s="8">
        <v>0</v>
      </c>
      <c r="CE71" s="13">
        <v>43312</v>
      </c>
      <c r="CF71" s="19">
        <f>(CE71-K71)/30</f>
        <v>19.600000000000001</v>
      </c>
      <c r="CG71" s="8">
        <v>0</v>
      </c>
      <c r="CH71" s="13">
        <v>43312</v>
      </c>
      <c r="CI71" s="20">
        <f>(CH71-K71)/30</f>
        <v>19.600000000000001</v>
      </c>
      <c r="CJ71" s="36">
        <v>0</v>
      </c>
      <c r="CK71" s="13">
        <v>43312</v>
      </c>
      <c r="CL71" s="20">
        <f>(CK71-K71)/30</f>
        <v>19.600000000000001</v>
      </c>
      <c r="CM71" s="36">
        <v>0</v>
      </c>
      <c r="CN71" s="13">
        <v>43312</v>
      </c>
      <c r="CO71" s="20">
        <f>(CN71-K71)/30</f>
        <v>19.600000000000001</v>
      </c>
      <c r="CP71" s="20"/>
      <c r="CQ71" s="20"/>
      <c r="CR71" s="20"/>
      <c r="CS71" s="7">
        <v>0</v>
      </c>
      <c r="CT71" s="9">
        <v>43312</v>
      </c>
      <c r="CU71" s="14">
        <f>(CT71-K71)/30</f>
        <v>19.600000000000001</v>
      </c>
      <c r="CV71" s="7">
        <v>0</v>
      </c>
      <c r="CW71" s="9">
        <v>42969</v>
      </c>
      <c r="CX71" s="14">
        <f>(CW71-K71)/30</f>
        <v>8.1666666666666661</v>
      </c>
      <c r="CY71" s="7">
        <v>0</v>
      </c>
      <c r="CZ71" s="9">
        <v>43312</v>
      </c>
      <c r="DA71" s="14">
        <f>(CZ71-BK71)/30</f>
        <v>11.433333333333334</v>
      </c>
      <c r="DB71" s="11"/>
      <c r="DC71" s="34">
        <v>26.082314636884004</v>
      </c>
      <c r="DD71" s="7">
        <v>1</v>
      </c>
      <c r="DE71" s="7">
        <v>1.5000389892858184</v>
      </c>
      <c r="DF71" s="7">
        <v>23.752377130064797</v>
      </c>
      <c r="DG71" s="7">
        <v>0.77646887500103923</v>
      </c>
      <c r="DH71" s="15">
        <v>8.4561443244910457</v>
      </c>
      <c r="DI71" s="7">
        <v>0.60291630995554468</v>
      </c>
    </row>
    <row r="72" spans="1:113" ht="20.100000000000001" hidden="1" customHeight="1" x14ac:dyDescent="0.3">
      <c r="A72" s="7">
        <v>72</v>
      </c>
      <c r="B72" s="7" t="s">
        <v>351</v>
      </c>
      <c r="C72" s="7">
        <v>0</v>
      </c>
      <c r="D72" s="8" t="s">
        <v>111</v>
      </c>
      <c r="E72" s="7">
        <v>30655552</v>
      </c>
      <c r="F72" s="9">
        <v>25371</v>
      </c>
      <c r="G72" s="43">
        <v>47.660273972602738</v>
      </c>
      <c r="H72" s="43">
        <v>0</v>
      </c>
      <c r="I72" s="10">
        <v>1</v>
      </c>
      <c r="J72" s="8">
        <v>3</v>
      </c>
      <c r="K72" s="13">
        <v>42615</v>
      </c>
      <c r="L72" s="9">
        <v>42767</v>
      </c>
      <c r="M72" s="13">
        <f>L72-28+1</f>
        <v>42740</v>
      </c>
      <c r="N72" s="13">
        <f>L72+28-1</f>
        <v>42794</v>
      </c>
      <c r="O72" s="13" t="s">
        <v>333</v>
      </c>
      <c r="P72" s="13"/>
      <c r="Q72" s="13"/>
      <c r="R72" s="13"/>
      <c r="S72" s="13"/>
      <c r="T72" s="8">
        <v>0</v>
      </c>
      <c r="U72" s="8">
        <v>2420</v>
      </c>
      <c r="V72" s="8">
        <v>0</v>
      </c>
      <c r="W72" s="8">
        <v>530</v>
      </c>
      <c r="X72" s="8">
        <v>0.5</v>
      </c>
      <c r="Y72" s="8">
        <v>8.9</v>
      </c>
      <c r="Z72" s="8">
        <v>1</v>
      </c>
      <c r="AA72" s="8">
        <v>0</v>
      </c>
      <c r="AB72" s="8">
        <v>0</v>
      </c>
      <c r="AC72" s="8">
        <v>94</v>
      </c>
      <c r="AD72" s="8">
        <v>0.5</v>
      </c>
      <c r="AE72" s="8">
        <v>0.5</v>
      </c>
      <c r="AF72" s="8">
        <v>1</v>
      </c>
      <c r="AG72" s="7">
        <v>1</v>
      </c>
      <c r="AH72" s="7">
        <v>0</v>
      </c>
      <c r="AI72" s="7">
        <v>0</v>
      </c>
      <c r="AJ72" s="7">
        <v>0</v>
      </c>
      <c r="AK72" s="7">
        <v>0</v>
      </c>
      <c r="AL72" s="11" t="s">
        <v>125</v>
      </c>
      <c r="AM72" s="8">
        <v>1</v>
      </c>
      <c r="AN72" s="7">
        <v>3</v>
      </c>
      <c r="AO72" s="7">
        <v>1</v>
      </c>
      <c r="AP72" s="8">
        <f>AI72+AM72+AD72</f>
        <v>1.5</v>
      </c>
      <c r="AQ72" s="8">
        <v>2</v>
      </c>
      <c r="AR72" s="8">
        <v>1</v>
      </c>
      <c r="AS72" s="8">
        <f>AN72+AJ72+Z72+AE72+X72</f>
        <v>5</v>
      </c>
      <c r="AT72" s="8">
        <v>3</v>
      </c>
      <c r="AU72" s="8">
        <v>2</v>
      </c>
      <c r="AV72" s="8">
        <f>T72+AM72*2+AB72</f>
        <v>2</v>
      </c>
      <c r="AW72" s="8">
        <v>2</v>
      </c>
      <c r="AX72" s="12">
        <v>1</v>
      </c>
      <c r="AY72" s="7">
        <v>0</v>
      </c>
      <c r="AZ72" s="7" t="s">
        <v>246</v>
      </c>
      <c r="BA72" s="7" t="s">
        <v>246</v>
      </c>
      <c r="BB72" s="7" t="s">
        <v>246</v>
      </c>
      <c r="BC72" s="7"/>
      <c r="BD72" s="8">
        <v>0</v>
      </c>
      <c r="BE72" s="7" t="s">
        <v>210</v>
      </c>
      <c r="BF72" s="7" t="s">
        <v>210</v>
      </c>
      <c r="BG72" s="7" t="s">
        <v>210</v>
      </c>
      <c r="BH72" s="7">
        <v>1</v>
      </c>
      <c r="BI72" s="13">
        <f>BJ72-28+1</f>
        <v>42935</v>
      </c>
      <c r="BJ72" s="13">
        <v>42962</v>
      </c>
      <c r="BK72" s="9">
        <v>42968</v>
      </c>
      <c r="BL72" s="7">
        <v>2100</v>
      </c>
      <c r="BM72" s="7">
        <v>690</v>
      </c>
      <c r="BN72" s="7">
        <v>8.1</v>
      </c>
      <c r="BO72" s="7">
        <v>92</v>
      </c>
      <c r="BP72" s="8">
        <v>0</v>
      </c>
      <c r="BQ72" s="7">
        <v>1</v>
      </c>
      <c r="BR72" s="8">
        <v>0</v>
      </c>
      <c r="BS72" s="13">
        <v>43312</v>
      </c>
      <c r="BT72" s="19">
        <f>(BS72-BK72)/30</f>
        <v>11.466666666666667</v>
      </c>
      <c r="BU72" s="36">
        <v>0</v>
      </c>
      <c r="BV72" s="13">
        <v>43312</v>
      </c>
      <c r="BW72" s="19">
        <f>(BV72-BK72)/30</f>
        <v>11.466666666666667</v>
      </c>
      <c r="BX72" s="36">
        <v>0</v>
      </c>
      <c r="BY72" s="13">
        <v>43312</v>
      </c>
      <c r="BZ72" s="19">
        <f>(BY72-BK72)/30</f>
        <v>11.466666666666667</v>
      </c>
      <c r="CA72" s="8">
        <v>0</v>
      </c>
      <c r="CB72" s="13">
        <v>43312</v>
      </c>
      <c r="CC72" s="19">
        <f>(CB72-K72)/30</f>
        <v>23.233333333333334</v>
      </c>
      <c r="CD72" s="8">
        <v>0</v>
      </c>
      <c r="CE72" s="13">
        <v>43312</v>
      </c>
      <c r="CF72" s="19">
        <f>(CE72-K72)/30</f>
        <v>23.233333333333334</v>
      </c>
      <c r="CG72" s="8">
        <v>0</v>
      </c>
      <c r="CH72" s="13">
        <v>43312</v>
      </c>
      <c r="CI72" s="20">
        <f>(CH72-K72)/30</f>
        <v>23.233333333333334</v>
      </c>
      <c r="CJ72" s="36">
        <v>0</v>
      </c>
      <c r="CK72" s="13">
        <v>43312</v>
      </c>
      <c r="CL72" s="20">
        <f>(CK72-K72)/30</f>
        <v>23.233333333333334</v>
      </c>
      <c r="CM72" s="36">
        <v>0</v>
      </c>
      <c r="CN72" s="13">
        <v>43312</v>
      </c>
      <c r="CO72" s="20">
        <f>(CN72-K72)/30</f>
        <v>23.233333333333334</v>
      </c>
      <c r="CP72" s="20"/>
      <c r="CQ72" s="20"/>
      <c r="CR72" s="20"/>
      <c r="CS72" s="7">
        <v>0</v>
      </c>
      <c r="CT72" s="9">
        <v>43312</v>
      </c>
      <c r="CU72" s="14">
        <f>(CT72-K72)/30</f>
        <v>23.233333333333334</v>
      </c>
      <c r="CV72" s="7">
        <v>0</v>
      </c>
      <c r="CW72" s="9">
        <v>42968</v>
      </c>
      <c r="CX72" s="14">
        <f>(CW72-K72)/30</f>
        <v>11.766666666666667</v>
      </c>
      <c r="CY72" s="7">
        <v>0</v>
      </c>
      <c r="CZ72" s="9">
        <v>43312</v>
      </c>
      <c r="DA72" s="14">
        <f>(CZ72-BK72)/30</f>
        <v>11.466666666666667</v>
      </c>
      <c r="DB72" s="11"/>
      <c r="DC72" s="34">
        <v>15.242207968703008</v>
      </c>
      <c r="DD72" s="7">
        <v>1</v>
      </c>
      <c r="DE72" s="7">
        <v>8.0492601844364187E-2</v>
      </c>
      <c r="DF72" s="7">
        <v>6.0839150129640425</v>
      </c>
      <c r="DG72" s="7">
        <v>0.4146597729072215</v>
      </c>
      <c r="DH72" s="15">
        <v>7.5422762873459215</v>
      </c>
      <c r="DI72" s="7">
        <v>8.7173271451169848E-2</v>
      </c>
    </row>
    <row r="73" spans="1:113" ht="20.100000000000001" hidden="1" customHeight="1" x14ac:dyDescent="0.3">
      <c r="A73" s="7">
        <v>73</v>
      </c>
      <c r="B73" s="7" t="s">
        <v>351</v>
      </c>
      <c r="C73" s="7">
        <v>0</v>
      </c>
      <c r="D73" s="8" t="s">
        <v>110</v>
      </c>
      <c r="E73" s="7">
        <v>30576092</v>
      </c>
      <c r="F73" s="9">
        <v>24606</v>
      </c>
      <c r="G73" s="43">
        <v>49.643835616438359</v>
      </c>
      <c r="H73" s="43">
        <v>0</v>
      </c>
      <c r="I73" s="10">
        <v>0</v>
      </c>
      <c r="J73" s="8">
        <v>3</v>
      </c>
      <c r="K73" s="13">
        <v>42725</v>
      </c>
      <c r="L73" s="9">
        <v>42726</v>
      </c>
      <c r="M73" s="13">
        <f>L73-28+1</f>
        <v>42699</v>
      </c>
      <c r="N73" s="13">
        <f>L73+28-1</f>
        <v>42753</v>
      </c>
      <c r="O73" s="9" t="s">
        <v>304</v>
      </c>
      <c r="P73" s="9"/>
      <c r="Q73" s="9"/>
      <c r="R73" s="9"/>
      <c r="S73" s="9"/>
      <c r="T73" s="8">
        <v>2</v>
      </c>
      <c r="U73" s="8">
        <v>1260</v>
      </c>
      <c r="V73" s="8">
        <v>0</v>
      </c>
      <c r="W73" s="8">
        <v>780</v>
      </c>
      <c r="X73" s="8">
        <v>0.5</v>
      </c>
      <c r="Y73" s="8">
        <v>8.3000000000000007</v>
      </c>
      <c r="Z73" s="8">
        <v>1</v>
      </c>
      <c r="AA73" s="8">
        <v>0</v>
      </c>
      <c r="AB73" s="8">
        <v>0</v>
      </c>
      <c r="AC73" s="8">
        <v>18</v>
      </c>
      <c r="AD73" s="8">
        <v>0.5</v>
      </c>
      <c r="AE73" s="8">
        <v>1</v>
      </c>
      <c r="AF73" s="8">
        <v>1</v>
      </c>
      <c r="AG73" s="7">
        <v>6</v>
      </c>
      <c r="AH73" s="7">
        <v>0.5</v>
      </c>
      <c r="AI73" s="7">
        <v>0.5</v>
      </c>
      <c r="AJ73" s="8">
        <v>2</v>
      </c>
      <c r="AK73" s="8">
        <v>1</v>
      </c>
      <c r="AL73" s="11" t="s">
        <v>124</v>
      </c>
      <c r="AM73" s="8">
        <v>0.5</v>
      </c>
      <c r="AN73" s="7">
        <v>2</v>
      </c>
      <c r="AO73" s="8">
        <v>0</v>
      </c>
      <c r="AP73" s="8">
        <f>AI73+AM73+AD73</f>
        <v>1.5</v>
      </c>
      <c r="AQ73" s="8">
        <v>2</v>
      </c>
      <c r="AR73" s="8">
        <v>1</v>
      </c>
      <c r="AS73" s="8">
        <f>AN73+AJ73+Z73+AE73+X73</f>
        <v>6.5</v>
      </c>
      <c r="AT73" s="8">
        <v>4</v>
      </c>
      <c r="AU73" s="8">
        <v>2</v>
      </c>
      <c r="AV73" s="8">
        <f>T73+AM73*2+AB73</f>
        <v>3</v>
      </c>
      <c r="AW73" s="8">
        <v>3</v>
      </c>
      <c r="AX73" s="12">
        <v>2</v>
      </c>
      <c r="AY73" s="7">
        <v>0</v>
      </c>
      <c r="AZ73" s="7" t="s">
        <v>246</v>
      </c>
      <c r="BA73" s="7" t="s">
        <v>246</v>
      </c>
      <c r="BB73" s="7" t="s">
        <v>246</v>
      </c>
      <c r="BC73" s="7"/>
      <c r="BD73" s="8">
        <v>0</v>
      </c>
      <c r="BE73" s="7" t="s">
        <v>210</v>
      </c>
      <c r="BF73" s="7" t="s">
        <v>210</v>
      </c>
      <c r="BG73" s="7" t="s">
        <v>210</v>
      </c>
      <c r="BH73" s="7">
        <v>0</v>
      </c>
      <c r="BI73" s="7"/>
      <c r="BJ73" s="7"/>
      <c r="BK73" s="7"/>
      <c r="BL73" s="7"/>
      <c r="BM73" s="7"/>
      <c r="BN73" s="7"/>
      <c r="BO73" s="7"/>
      <c r="BP73" s="8"/>
      <c r="BQ73" s="7"/>
      <c r="BR73" s="8"/>
      <c r="BS73" s="8"/>
      <c r="BT73" s="8"/>
      <c r="BU73" s="36"/>
      <c r="BV73" s="8"/>
      <c r="BW73" s="8"/>
      <c r="BX73" s="36"/>
      <c r="BY73" s="8"/>
      <c r="BZ73" s="8"/>
      <c r="CA73" s="8">
        <v>0</v>
      </c>
      <c r="CB73" s="13">
        <v>43312</v>
      </c>
      <c r="CC73" s="19">
        <f>(CB73-K73)/30</f>
        <v>19.566666666666666</v>
      </c>
      <c r="CD73" s="8">
        <v>0</v>
      </c>
      <c r="CE73" s="13">
        <v>43312</v>
      </c>
      <c r="CF73" s="19">
        <f>(CE73-K73)/30</f>
        <v>19.566666666666666</v>
      </c>
      <c r="CG73" s="8">
        <v>0</v>
      </c>
      <c r="CH73" s="13">
        <v>43312</v>
      </c>
      <c r="CI73" s="20">
        <f>(CH73-K73)/30</f>
        <v>19.566666666666666</v>
      </c>
      <c r="CJ73" s="36">
        <v>0</v>
      </c>
      <c r="CK73" s="13">
        <v>43312</v>
      </c>
      <c r="CL73" s="20">
        <f>(CK73-K73)/30</f>
        <v>19.566666666666666</v>
      </c>
      <c r="CM73" s="36">
        <v>0</v>
      </c>
      <c r="CN73" s="13">
        <v>43312</v>
      </c>
      <c r="CO73" s="20">
        <f>(CN73-K73)/30</f>
        <v>19.566666666666666</v>
      </c>
      <c r="CP73" s="20"/>
      <c r="CQ73" s="20"/>
      <c r="CR73" s="20"/>
      <c r="CS73" s="7">
        <v>0</v>
      </c>
      <c r="CT73" s="9">
        <v>43312</v>
      </c>
      <c r="CU73" s="14">
        <f>(CT73-K73)/30</f>
        <v>19.566666666666666</v>
      </c>
      <c r="CV73" s="7">
        <v>0</v>
      </c>
      <c r="CW73" s="9">
        <v>43312</v>
      </c>
      <c r="CX73" s="14">
        <f>(CW73-K73)/30</f>
        <v>19.566666666666666</v>
      </c>
      <c r="CY73" s="7">
        <v>0</v>
      </c>
      <c r="CZ73" s="9"/>
      <c r="DA73" s="14"/>
      <c r="DB73" s="11"/>
      <c r="DC73" s="34">
        <v>17.753111553085475</v>
      </c>
      <c r="DD73" s="7">
        <v>1</v>
      </c>
      <c r="DE73" s="7">
        <v>14.470070040977404</v>
      </c>
      <c r="DF73" s="7">
        <v>14.621303203670402</v>
      </c>
      <c r="DG73" s="7">
        <v>4.6913397969275117</v>
      </c>
      <c r="DH73" s="15">
        <v>14.172280305637715</v>
      </c>
      <c r="DI73" s="7">
        <v>1.351938629224557</v>
      </c>
    </row>
    <row r="74" spans="1:113" ht="20.100000000000001" hidden="1" customHeight="1" x14ac:dyDescent="0.3">
      <c r="A74" s="7">
        <v>74</v>
      </c>
      <c r="B74" s="7" t="s">
        <v>351</v>
      </c>
      <c r="C74" s="7">
        <v>0</v>
      </c>
      <c r="D74" s="39" t="s">
        <v>107</v>
      </c>
      <c r="E74" s="7">
        <v>30482715</v>
      </c>
      <c r="F74" s="9">
        <v>27687</v>
      </c>
      <c r="G74" s="43">
        <v>41.386301369863013</v>
      </c>
      <c r="H74" s="43">
        <v>0</v>
      </c>
      <c r="I74" s="10">
        <v>1</v>
      </c>
      <c r="J74" s="8">
        <v>3</v>
      </c>
      <c r="K74" s="13">
        <v>42453</v>
      </c>
      <c r="L74" s="9">
        <v>42793</v>
      </c>
      <c r="M74" s="13">
        <f>L74-28+1</f>
        <v>42766</v>
      </c>
      <c r="N74" s="13">
        <f>L74+28-1</f>
        <v>42820</v>
      </c>
      <c r="O74" s="13" t="s">
        <v>301</v>
      </c>
      <c r="P74" s="13"/>
      <c r="Q74" s="13"/>
      <c r="R74" s="13"/>
      <c r="S74" s="13"/>
      <c r="T74" s="8">
        <v>1</v>
      </c>
      <c r="U74" s="8">
        <v>4020</v>
      </c>
      <c r="V74" s="8">
        <v>0</v>
      </c>
      <c r="W74" s="8">
        <v>1450</v>
      </c>
      <c r="X74" s="8">
        <v>0</v>
      </c>
      <c r="Y74" s="8">
        <v>7.7</v>
      </c>
      <c r="Z74" s="8">
        <v>1.5</v>
      </c>
      <c r="AA74" s="8">
        <v>1</v>
      </c>
      <c r="AB74" s="8">
        <v>1</v>
      </c>
      <c r="AC74" s="8">
        <v>228</v>
      </c>
      <c r="AD74" s="8">
        <v>0.5</v>
      </c>
      <c r="AE74" s="8">
        <v>0</v>
      </c>
      <c r="AF74" s="8">
        <v>0</v>
      </c>
      <c r="AG74" s="7">
        <v>3</v>
      </c>
      <c r="AH74" s="7">
        <v>0</v>
      </c>
      <c r="AI74" s="7">
        <v>0</v>
      </c>
      <c r="AJ74" s="8">
        <v>1</v>
      </c>
      <c r="AK74" s="7">
        <v>0</v>
      </c>
      <c r="AL74" s="11" t="s">
        <v>122</v>
      </c>
      <c r="AM74" s="7">
        <v>1</v>
      </c>
      <c r="AN74" s="7">
        <v>4</v>
      </c>
      <c r="AO74" s="8">
        <v>1</v>
      </c>
      <c r="AP74" s="8">
        <f>AI74+AM74+AD74</f>
        <v>1.5</v>
      </c>
      <c r="AQ74" s="8">
        <v>2</v>
      </c>
      <c r="AR74" s="8">
        <v>1</v>
      </c>
      <c r="AS74" s="8">
        <f>AN74+AJ74+Z74+AE74+X74</f>
        <v>6.5</v>
      </c>
      <c r="AT74" s="8">
        <v>4</v>
      </c>
      <c r="AU74" s="8">
        <v>2</v>
      </c>
      <c r="AV74" s="8">
        <f>T74+AM74*2+AB74</f>
        <v>4</v>
      </c>
      <c r="AW74" s="8">
        <v>3</v>
      </c>
      <c r="AX74" s="12">
        <v>2</v>
      </c>
      <c r="AY74" s="7">
        <v>0</v>
      </c>
      <c r="AZ74" s="7" t="s">
        <v>246</v>
      </c>
      <c r="BA74" s="7" t="s">
        <v>246</v>
      </c>
      <c r="BB74" s="7" t="s">
        <v>246</v>
      </c>
      <c r="BC74" s="7"/>
      <c r="BD74" s="8">
        <v>0</v>
      </c>
      <c r="BE74" s="7" t="s">
        <v>210</v>
      </c>
      <c r="BF74" s="7" t="s">
        <v>210</v>
      </c>
      <c r="BG74" s="7" t="s">
        <v>210</v>
      </c>
      <c r="BH74" s="7">
        <v>0</v>
      </c>
      <c r="BI74" s="7"/>
      <c r="BJ74" s="7"/>
      <c r="BK74" s="7"/>
      <c r="BL74" s="7"/>
      <c r="BM74" s="7"/>
      <c r="BN74" s="7"/>
      <c r="BO74" s="7"/>
      <c r="BP74" s="8"/>
      <c r="BQ74" s="7"/>
      <c r="BR74" s="8"/>
      <c r="BS74" s="8"/>
      <c r="BT74" s="8"/>
      <c r="BU74" s="36"/>
      <c r="BV74" s="8"/>
      <c r="BW74" s="8"/>
      <c r="BX74" s="36"/>
      <c r="BY74" s="8"/>
      <c r="BZ74" s="8"/>
      <c r="CA74" s="8">
        <v>0</v>
      </c>
      <c r="CB74" s="13">
        <v>42999</v>
      </c>
      <c r="CC74" s="19">
        <f>(CB74-K74)/30</f>
        <v>18.2</v>
      </c>
      <c r="CD74" s="8">
        <v>0</v>
      </c>
      <c r="CE74" s="13">
        <v>42999</v>
      </c>
      <c r="CF74" s="19">
        <f>(CE74-K74)/30</f>
        <v>18.2</v>
      </c>
      <c r="CG74" s="8">
        <v>2</v>
      </c>
      <c r="CH74" s="13">
        <v>43007</v>
      </c>
      <c r="CI74" s="20">
        <f>(CH74-K74)/30</f>
        <v>18.466666666666665</v>
      </c>
      <c r="CJ74" s="36">
        <v>1</v>
      </c>
      <c r="CK74" s="13">
        <v>42999</v>
      </c>
      <c r="CL74" s="20">
        <f>(CK74-K74)/30</f>
        <v>18.2</v>
      </c>
      <c r="CM74" s="36">
        <v>1</v>
      </c>
      <c r="CN74" s="13">
        <v>42999</v>
      </c>
      <c r="CO74" s="20">
        <f>(CN74-K74)/30</f>
        <v>18.2</v>
      </c>
      <c r="CP74" s="20"/>
      <c r="CQ74" s="20"/>
      <c r="CR74" s="20"/>
      <c r="CS74" s="7">
        <v>1</v>
      </c>
      <c r="CT74" s="9">
        <v>43007</v>
      </c>
      <c r="CU74" s="14">
        <f>(CT74-K74)/30</f>
        <v>18.466666666666665</v>
      </c>
      <c r="CV74" s="7">
        <v>1</v>
      </c>
      <c r="CW74" s="9">
        <v>43007</v>
      </c>
      <c r="CX74" s="14">
        <f>(CW74-K74)/30</f>
        <v>18.466666666666665</v>
      </c>
      <c r="CY74" s="7">
        <v>1</v>
      </c>
      <c r="CZ74" s="9"/>
      <c r="DA74" s="14"/>
      <c r="DB74" s="11"/>
      <c r="DC74" s="34">
        <v>19.630159636060807</v>
      </c>
      <c r="DD74" s="7">
        <v>1</v>
      </c>
      <c r="DE74" s="7">
        <v>19.427118150320748</v>
      </c>
      <c r="DF74" s="7">
        <v>17.938657248456138</v>
      </c>
      <c r="DG74" s="7">
        <v>2.2657677705915944</v>
      </c>
      <c r="DH74" s="15">
        <v>24.000623828573019</v>
      </c>
      <c r="DI74" s="7">
        <v>1.2440372310151608</v>
      </c>
    </row>
    <row r="75" spans="1:113" ht="20.100000000000001" hidden="1" customHeight="1" x14ac:dyDescent="0.3">
      <c r="A75" s="7">
        <v>75</v>
      </c>
      <c r="B75" s="7" t="s">
        <v>351</v>
      </c>
      <c r="C75" s="7">
        <v>0</v>
      </c>
      <c r="D75" s="8" t="s">
        <v>109</v>
      </c>
      <c r="E75" s="7">
        <v>30589032</v>
      </c>
      <c r="F75" s="9">
        <v>17175</v>
      </c>
      <c r="G75" s="43">
        <v>70.019178082191786</v>
      </c>
      <c r="H75" s="43">
        <v>1</v>
      </c>
      <c r="I75" s="10">
        <v>0</v>
      </c>
      <c r="J75" s="8">
        <v>3</v>
      </c>
      <c r="K75" s="13">
        <v>42732</v>
      </c>
      <c r="L75" s="9">
        <v>42732</v>
      </c>
      <c r="M75" s="13">
        <f>L75-28+1</f>
        <v>42705</v>
      </c>
      <c r="N75" s="13">
        <f>L75+28-1</f>
        <v>42759</v>
      </c>
      <c r="O75" s="13" t="s">
        <v>311</v>
      </c>
      <c r="P75" s="13"/>
      <c r="Q75" s="13"/>
      <c r="R75" s="13"/>
      <c r="S75" s="13"/>
      <c r="T75" s="8">
        <v>0</v>
      </c>
      <c r="U75" s="8">
        <v>3970</v>
      </c>
      <c r="V75" s="8">
        <v>0</v>
      </c>
      <c r="W75" s="8">
        <v>1350</v>
      </c>
      <c r="X75" s="8">
        <v>0</v>
      </c>
      <c r="Y75" s="8">
        <v>7.3</v>
      </c>
      <c r="Z75" s="8">
        <v>1.5</v>
      </c>
      <c r="AA75" s="8">
        <v>1</v>
      </c>
      <c r="AB75" s="8">
        <v>1</v>
      </c>
      <c r="AC75" s="8">
        <v>413</v>
      </c>
      <c r="AD75" s="8">
        <v>0.5</v>
      </c>
      <c r="AE75" s="8">
        <v>0</v>
      </c>
      <c r="AF75" s="8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11" t="s">
        <v>123</v>
      </c>
      <c r="AM75" s="8">
        <v>0.5</v>
      </c>
      <c r="AN75" s="7">
        <v>2</v>
      </c>
      <c r="AO75" s="8">
        <v>0</v>
      </c>
      <c r="AP75" s="8">
        <f>AI75+AM75+AD75</f>
        <v>1</v>
      </c>
      <c r="AQ75" s="8">
        <v>1</v>
      </c>
      <c r="AR75" s="8">
        <v>0</v>
      </c>
      <c r="AS75" s="8">
        <f>AN75+AJ75+Z75+AE75+X75</f>
        <v>3.5</v>
      </c>
      <c r="AT75" s="8">
        <v>2</v>
      </c>
      <c r="AU75" s="8">
        <v>1</v>
      </c>
      <c r="AV75" s="8">
        <f>T75+AM75*2+AB75</f>
        <v>2</v>
      </c>
      <c r="AW75" s="8">
        <v>2</v>
      </c>
      <c r="AX75" s="12">
        <v>1</v>
      </c>
      <c r="AY75" s="7">
        <v>0</v>
      </c>
      <c r="AZ75" s="7" t="s">
        <v>248</v>
      </c>
      <c r="BA75" s="7" t="s">
        <v>248</v>
      </c>
      <c r="BB75" s="7" t="s">
        <v>248</v>
      </c>
      <c r="BC75" s="7"/>
      <c r="BD75" s="7">
        <v>0</v>
      </c>
      <c r="BE75" s="7" t="s">
        <v>210</v>
      </c>
      <c r="BF75" s="7" t="s">
        <v>210</v>
      </c>
      <c r="BG75" s="7" t="s">
        <v>210</v>
      </c>
      <c r="BH75" s="7">
        <v>0</v>
      </c>
      <c r="BI75" s="7"/>
      <c r="BJ75" s="7"/>
      <c r="BK75" s="7"/>
      <c r="BL75" s="7"/>
      <c r="BM75" s="7"/>
      <c r="BN75" s="7"/>
      <c r="BO75" s="7"/>
      <c r="BP75" s="8"/>
      <c r="BQ75" s="7"/>
      <c r="BR75" s="8"/>
      <c r="BS75" s="8"/>
      <c r="BT75" s="8"/>
      <c r="BU75" s="36"/>
      <c r="BV75" s="8"/>
      <c r="BW75" s="8"/>
      <c r="BX75" s="36"/>
      <c r="BY75" s="8"/>
      <c r="BZ75" s="8"/>
      <c r="CA75" s="8">
        <v>0</v>
      </c>
      <c r="CB75" s="13">
        <v>42933</v>
      </c>
      <c r="CC75" s="19">
        <f>(CB75-K75)/30</f>
        <v>6.7</v>
      </c>
      <c r="CD75" s="8">
        <v>0</v>
      </c>
      <c r="CE75" s="13">
        <v>42933</v>
      </c>
      <c r="CF75" s="19">
        <f>(CE75-K75)/30</f>
        <v>6.7</v>
      </c>
      <c r="CG75" s="8">
        <v>0</v>
      </c>
      <c r="CH75" s="13">
        <v>42933</v>
      </c>
      <c r="CI75" s="20">
        <f>(CH75-K75)/30</f>
        <v>6.7</v>
      </c>
      <c r="CJ75" s="36">
        <v>0</v>
      </c>
      <c r="CK75" s="13">
        <v>42933</v>
      </c>
      <c r="CL75" s="20">
        <f>(CK75-K75)/30</f>
        <v>6.7</v>
      </c>
      <c r="CM75" s="36">
        <v>0</v>
      </c>
      <c r="CN75" s="13">
        <v>42933</v>
      </c>
      <c r="CO75" s="20">
        <f>(CN75-K75)/30</f>
        <v>6.7</v>
      </c>
      <c r="CP75" s="20"/>
      <c r="CQ75" s="20"/>
      <c r="CR75" s="20"/>
      <c r="CS75" s="7">
        <v>0</v>
      </c>
      <c r="CT75" s="9">
        <v>42933</v>
      </c>
      <c r="CU75" s="14">
        <f>(CT75-K75)/30</f>
        <v>6.7</v>
      </c>
      <c r="CV75" s="7">
        <v>0</v>
      </c>
      <c r="CW75" s="9">
        <v>42933</v>
      </c>
      <c r="CX75" s="14">
        <f>(CW75-K75)/30</f>
        <v>6.7</v>
      </c>
      <c r="CY75" s="7">
        <v>0</v>
      </c>
      <c r="CZ75" s="9"/>
      <c r="DA75" s="14"/>
      <c r="DB75" s="11"/>
      <c r="DC75" s="34">
        <v>16.737359036680459</v>
      </c>
      <c r="DD75" s="7">
        <v>1</v>
      </c>
      <c r="DE75" s="7">
        <v>13.086432936924496</v>
      </c>
      <c r="DF75" s="7">
        <v>5.4831312199188105</v>
      </c>
      <c r="DG75" s="7">
        <v>1.2141948843950463</v>
      </c>
      <c r="DH75" s="15">
        <v>15.508637070961008</v>
      </c>
      <c r="DI75" s="7">
        <v>0.19751438891109263</v>
      </c>
    </row>
    <row r="76" spans="1:113" ht="20.100000000000001" hidden="1" customHeight="1" x14ac:dyDescent="0.3">
      <c r="A76" s="7">
        <v>76</v>
      </c>
      <c r="B76" s="7" t="s">
        <v>351</v>
      </c>
      <c r="C76" s="7">
        <v>0</v>
      </c>
      <c r="D76" s="8" t="s">
        <v>101</v>
      </c>
      <c r="E76" s="7">
        <v>30446755</v>
      </c>
      <c r="F76" s="9">
        <v>26614</v>
      </c>
      <c r="G76" s="43">
        <v>44.008219178082193</v>
      </c>
      <c r="H76" s="43">
        <v>0</v>
      </c>
      <c r="I76" s="10">
        <v>1</v>
      </c>
      <c r="J76" s="8">
        <v>3</v>
      </c>
      <c r="K76" s="13">
        <v>42674</v>
      </c>
      <c r="L76" s="9">
        <v>42677</v>
      </c>
      <c r="M76" s="13">
        <f>L76-28+1</f>
        <v>42650</v>
      </c>
      <c r="N76" s="13">
        <f>L76+28-1</f>
        <v>42704</v>
      </c>
      <c r="O76" s="9" t="s">
        <v>304</v>
      </c>
      <c r="P76" s="9"/>
      <c r="Q76" s="9"/>
      <c r="R76" s="9"/>
      <c r="S76" s="9"/>
      <c r="T76" s="8">
        <v>2</v>
      </c>
      <c r="U76" s="8">
        <v>880</v>
      </c>
      <c r="V76" s="8">
        <v>2</v>
      </c>
      <c r="W76" s="8">
        <v>140</v>
      </c>
      <c r="X76" s="8">
        <v>0.5</v>
      </c>
      <c r="Y76" s="8">
        <v>7.2</v>
      </c>
      <c r="Z76" s="8">
        <v>1.5</v>
      </c>
      <c r="AA76" s="8">
        <v>1</v>
      </c>
      <c r="AB76" s="8">
        <v>1</v>
      </c>
      <c r="AC76" s="8">
        <v>12</v>
      </c>
      <c r="AD76" s="8">
        <v>0.5</v>
      </c>
      <c r="AE76" s="7">
        <v>1</v>
      </c>
      <c r="AF76" s="7">
        <v>1</v>
      </c>
      <c r="AG76" s="7">
        <v>7</v>
      </c>
      <c r="AH76" s="7">
        <v>0.5</v>
      </c>
      <c r="AI76" s="7">
        <v>0.5</v>
      </c>
      <c r="AJ76" s="8">
        <v>2</v>
      </c>
      <c r="AK76" s="8">
        <v>1</v>
      </c>
      <c r="AL76" s="11" t="s">
        <v>71</v>
      </c>
      <c r="AM76" s="7">
        <v>0</v>
      </c>
      <c r="AN76" s="7">
        <v>1</v>
      </c>
      <c r="AO76" s="7">
        <v>0</v>
      </c>
      <c r="AP76" s="8">
        <f>AI76+AM76+AD76</f>
        <v>1</v>
      </c>
      <c r="AQ76" s="8">
        <v>1</v>
      </c>
      <c r="AR76" s="8">
        <v>0</v>
      </c>
      <c r="AS76" s="8">
        <f>AN76+AJ76+Z76+AE76+X76</f>
        <v>6</v>
      </c>
      <c r="AT76" s="8">
        <v>3</v>
      </c>
      <c r="AU76" s="8">
        <v>2</v>
      </c>
      <c r="AV76" s="8">
        <f>T76+AM76*2+AB76</f>
        <v>3</v>
      </c>
      <c r="AW76" s="8">
        <v>3</v>
      </c>
      <c r="AX76" s="12">
        <v>2</v>
      </c>
      <c r="AY76" s="7">
        <v>0</v>
      </c>
      <c r="AZ76" s="7" t="s">
        <v>248</v>
      </c>
      <c r="BA76" s="7" t="s">
        <v>248</v>
      </c>
      <c r="BB76" s="7" t="s">
        <v>248</v>
      </c>
      <c r="BC76" s="7"/>
      <c r="BD76" s="8">
        <v>0</v>
      </c>
      <c r="BE76" s="7" t="s">
        <v>210</v>
      </c>
      <c r="BF76" s="7" t="s">
        <v>210</v>
      </c>
      <c r="BG76" s="7" t="s">
        <v>210</v>
      </c>
      <c r="BH76" s="8">
        <v>1</v>
      </c>
      <c r="BI76" s="13">
        <f>BJ76-28+1</f>
        <v>42774</v>
      </c>
      <c r="BJ76" s="13">
        <v>42801</v>
      </c>
      <c r="BK76" s="9">
        <v>42807</v>
      </c>
      <c r="BL76" s="7">
        <v>1090</v>
      </c>
      <c r="BM76" s="7">
        <v>140</v>
      </c>
      <c r="BN76" s="7">
        <v>7.3</v>
      </c>
      <c r="BO76" s="7">
        <v>9</v>
      </c>
      <c r="BP76" s="7">
        <v>9</v>
      </c>
      <c r="BQ76" s="7">
        <v>13</v>
      </c>
      <c r="BR76" s="7">
        <v>1</v>
      </c>
      <c r="BS76" s="9">
        <v>43032</v>
      </c>
      <c r="BT76" s="19">
        <f>(BS76-BK76)/30</f>
        <v>7.5</v>
      </c>
      <c r="BU76" s="34">
        <v>2</v>
      </c>
      <c r="BV76" s="9">
        <v>43032</v>
      </c>
      <c r="BW76" s="19">
        <f>(BV76-BK76)/30</f>
        <v>7.5</v>
      </c>
      <c r="BX76" s="36">
        <v>1</v>
      </c>
      <c r="BY76" s="9">
        <v>43032</v>
      </c>
      <c r="BZ76" s="19">
        <f>(BY76-BK76)/30</f>
        <v>7.5</v>
      </c>
      <c r="CA76" s="7">
        <v>1</v>
      </c>
      <c r="CB76" s="9">
        <v>43039</v>
      </c>
      <c r="CC76" s="19">
        <f>(CB76-K76)/30</f>
        <v>12.166666666666666</v>
      </c>
      <c r="CD76" s="7">
        <v>1</v>
      </c>
      <c r="CE76" s="9">
        <v>43039</v>
      </c>
      <c r="CF76" s="19">
        <f>(CE76-K76)/30</f>
        <v>12.166666666666666</v>
      </c>
      <c r="CG76" s="8">
        <v>1</v>
      </c>
      <c r="CH76" s="13">
        <v>43039</v>
      </c>
      <c r="CI76" s="20">
        <f>(CH76-K76)/30</f>
        <v>12.166666666666666</v>
      </c>
      <c r="CJ76" s="36">
        <v>1</v>
      </c>
      <c r="CK76" s="13">
        <v>43039</v>
      </c>
      <c r="CL76" s="20">
        <f>(CK76-K76)/30</f>
        <v>12.166666666666666</v>
      </c>
      <c r="CM76" s="36">
        <v>1</v>
      </c>
      <c r="CN76" s="13">
        <v>43039</v>
      </c>
      <c r="CO76" s="20">
        <f>(CN76-K76)/30</f>
        <v>12.166666666666666</v>
      </c>
      <c r="CP76" s="20"/>
      <c r="CQ76" s="20"/>
      <c r="CR76" s="20"/>
      <c r="CS76" s="7">
        <v>0</v>
      </c>
      <c r="CT76" s="9">
        <v>43312</v>
      </c>
      <c r="CU76" s="14">
        <f>(CT76-K76)/30</f>
        <v>21.266666666666666</v>
      </c>
      <c r="CV76" s="7">
        <v>0</v>
      </c>
      <c r="CW76" s="9">
        <v>42807</v>
      </c>
      <c r="CX76" s="14">
        <f>(CW76-K76)/30</f>
        <v>4.4333333333333336</v>
      </c>
      <c r="CY76" s="7">
        <v>0</v>
      </c>
      <c r="CZ76" s="9">
        <v>43312</v>
      </c>
      <c r="DA76" s="14">
        <f>(CZ76-BK76)/30</f>
        <v>16.833333333333332</v>
      </c>
      <c r="DB76" s="11"/>
      <c r="DC76" s="34">
        <v>6.8923692776961465</v>
      </c>
      <c r="DD76" s="7">
        <v>0</v>
      </c>
      <c r="DE76" s="7">
        <v>8.6638003642074093</v>
      </c>
      <c r="DF76" s="7">
        <v>2.7702189362218474</v>
      </c>
      <c r="DG76" s="7">
        <v>1.2968395546510083</v>
      </c>
      <c r="DH76" s="15">
        <v>5.1337035902516108</v>
      </c>
      <c r="DI76" s="7">
        <v>0.16379917548229594</v>
      </c>
    </row>
    <row r="77" spans="1:113" ht="20.100000000000001" hidden="1" customHeight="1" x14ac:dyDescent="0.3">
      <c r="A77" s="7">
        <v>77</v>
      </c>
      <c r="B77" s="7" t="s">
        <v>351</v>
      </c>
      <c r="C77" s="7">
        <v>0</v>
      </c>
      <c r="D77" s="8" t="s">
        <v>99</v>
      </c>
      <c r="E77" s="7">
        <v>30811374</v>
      </c>
      <c r="F77" s="9">
        <v>26134</v>
      </c>
      <c r="G77" s="43">
        <v>45.720547945205482</v>
      </c>
      <c r="H77" s="43">
        <v>0</v>
      </c>
      <c r="I77" s="10">
        <v>1</v>
      </c>
      <c r="J77" s="8">
        <v>4</v>
      </c>
      <c r="K77" s="13">
        <v>42790</v>
      </c>
      <c r="L77" s="9">
        <v>42822</v>
      </c>
      <c r="M77" s="13">
        <v>42736</v>
      </c>
      <c r="N77" s="13">
        <v>42828</v>
      </c>
      <c r="O77" s="13" t="s">
        <v>302</v>
      </c>
      <c r="P77" s="13"/>
      <c r="Q77" s="13"/>
      <c r="R77" s="13"/>
      <c r="S77" s="13"/>
      <c r="T77" s="8">
        <v>3</v>
      </c>
      <c r="U77" s="8">
        <v>2690</v>
      </c>
      <c r="V77" s="8">
        <v>0</v>
      </c>
      <c r="W77" s="8">
        <v>530</v>
      </c>
      <c r="X77" s="8">
        <v>0.5</v>
      </c>
      <c r="Y77" s="8">
        <v>9.9</v>
      </c>
      <c r="Z77" s="8">
        <v>1</v>
      </c>
      <c r="AA77" s="7">
        <v>0</v>
      </c>
      <c r="AB77" s="8">
        <v>0</v>
      </c>
      <c r="AC77" s="8">
        <v>184</v>
      </c>
      <c r="AD77" s="8">
        <v>0.5</v>
      </c>
      <c r="AE77" s="8">
        <v>0</v>
      </c>
      <c r="AF77" s="8">
        <v>0</v>
      </c>
      <c r="AG77" s="7">
        <v>13</v>
      </c>
      <c r="AH77" s="7">
        <v>1.5</v>
      </c>
      <c r="AI77" s="7">
        <v>1.5</v>
      </c>
      <c r="AJ77" s="8">
        <v>3</v>
      </c>
      <c r="AK77" s="7">
        <v>1</v>
      </c>
      <c r="AL77" s="11" t="s">
        <v>127</v>
      </c>
      <c r="AM77" s="8">
        <v>0.5</v>
      </c>
      <c r="AN77" s="7">
        <v>2</v>
      </c>
      <c r="AO77" s="8">
        <v>0</v>
      </c>
      <c r="AP77" s="8">
        <f>AI77+AM77+AD77</f>
        <v>2.5</v>
      </c>
      <c r="AQ77" s="8">
        <v>3</v>
      </c>
      <c r="AR77" s="8">
        <v>1</v>
      </c>
      <c r="AS77" s="8">
        <f>AN77+AJ77+Z77+AE77+X77</f>
        <v>6.5</v>
      </c>
      <c r="AT77" s="8">
        <v>4</v>
      </c>
      <c r="AU77" s="8">
        <v>2</v>
      </c>
      <c r="AV77" s="8">
        <f>T77+AM77*2+AB77</f>
        <v>4</v>
      </c>
      <c r="AW77" s="8">
        <v>3</v>
      </c>
      <c r="AX77" s="12">
        <v>2</v>
      </c>
      <c r="AY77" s="7">
        <v>1</v>
      </c>
      <c r="AZ77" s="9">
        <v>42828</v>
      </c>
      <c r="BA77" s="9" t="s">
        <v>249</v>
      </c>
      <c r="BB77" s="7" t="s">
        <v>250</v>
      </c>
      <c r="BC77" s="7">
        <v>1</v>
      </c>
      <c r="BD77" s="8">
        <v>0</v>
      </c>
      <c r="BE77" s="7" t="s">
        <v>210</v>
      </c>
      <c r="BF77" s="7" t="s">
        <v>210</v>
      </c>
      <c r="BG77" s="7" t="s">
        <v>210</v>
      </c>
      <c r="BH77" s="7">
        <v>1</v>
      </c>
      <c r="BI77" s="13">
        <f>BJ77-28+1</f>
        <v>43034</v>
      </c>
      <c r="BJ77" s="13">
        <v>43061</v>
      </c>
      <c r="BK77" s="9">
        <v>43067</v>
      </c>
      <c r="BL77" s="7">
        <v>2800</v>
      </c>
      <c r="BM77" s="7">
        <v>1180</v>
      </c>
      <c r="BN77" s="7">
        <v>10</v>
      </c>
      <c r="BO77" s="7">
        <v>180</v>
      </c>
      <c r="BP77" s="8">
        <v>0</v>
      </c>
      <c r="BQ77" s="7">
        <v>3</v>
      </c>
      <c r="BR77" s="8">
        <v>1</v>
      </c>
      <c r="BS77" s="13">
        <v>43255</v>
      </c>
      <c r="BT77" s="19">
        <f>(BS77-BK77)/30</f>
        <v>6.2666666666666666</v>
      </c>
      <c r="BU77" s="36">
        <v>2</v>
      </c>
      <c r="BV77" s="13">
        <v>43255</v>
      </c>
      <c r="BW77" s="19">
        <f>(BV77-BK77)/30</f>
        <v>6.2666666666666666</v>
      </c>
      <c r="BX77" s="36">
        <v>1</v>
      </c>
      <c r="BY77" s="13">
        <v>43255</v>
      </c>
      <c r="BZ77" s="19">
        <f>(BY77-BK77)/30</f>
        <v>6.2666666666666666</v>
      </c>
      <c r="CA77" s="8">
        <v>1</v>
      </c>
      <c r="CB77" s="13">
        <v>43425</v>
      </c>
      <c r="CC77" s="19">
        <f>(CB77-K77)/30</f>
        <v>21.166666666666668</v>
      </c>
      <c r="CD77" s="8">
        <v>1</v>
      </c>
      <c r="CE77" s="13">
        <v>43425</v>
      </c>
      <c r="CF77" s="19">
        <f>(CE77-K77)/30</f>
        <v>21.166666666666668</v>
      </c>
      <c r="CG77" s="8">
        <v>0</v>
      </c>
      <c r="CH77" s="13">
        <v>43312</v>
      </c>
      <c r="CI77" s="20">
        <f>(CH77-K77)/30</f>
        <v>17.399999999999999</v>
      </c>
      <c r="CJ77" s="36">
        <v>0</v>
      </c>
      <c r="CK77" s="13">
        <v>43312</v>
      </c>
      <c r="CL77" s="20">
        <f>(CK77-K77)/30</f>
        <v>17.399999999999999</v>
      </c>
      <c r="CM77" s="36">
        <v>0</v>
      </c>
      <c r="CN77" s="13">
        <v>43312</v>
      </c>
      <c r="CO77" s="20">
        <f>(CN77-K77)/30</f>
        <v>17.399999999999999</v>
      </c>
      <c r="CP77" s="20"/>
      <c r="CQ77" s="20"/>
      <c r="CR77" s="20"/>
      <c r="CS77" s="7">
        <v>0</v>
      </c>
      <c r="CT77" s="9">
        <v>43312</v>
      </c>
      <c r="CU77" s="14">
        <f>(CT77-K77)/30</f>
        <v>17.399999999999999</v>
      </c>
      <c r="CV77" s="7">
        <v>0</v>
      </c>
      <c r="CW77" s="9">
        <v>43067</v>
      </c>
      <c r="CX77" s="14">
        <f>(CW77-K77)/30</f>
        <v>9.2333333333333325</v>
      </c>
      <c r="CY77" s="7">
        <v>0</v>
      </c>
      <c r="CZ77" s="9">
        <v>43312</v>
      </c>
      <c r="DA77" s="14">
        <f>(CZ77-BK77)/30</f>
        <v>8.1666666666666661</v>
      </c>
      <c r="DB77" s="11"/>
      <c r="DC77" s="34">
        <v>17.387757800416917</v>
      </c>
      <c r="DD77" s="7">
        <v>1</v>
      </c>
      <c r="DE77" s="7">
        <v>8.1964545842624101</v>
      </c>
      <c r="DF77" s="7">
        <v>9.9520932263877437</v>
      </c>
      <c r="DG77" s="7">
        <v>1.6701758388567389</v>
      </c>
      <c r="DH77" s="15">
        <v>15.189473935208296</v>
      </c>
      <c r="DI77" s="7">
        <v>0.2491350657069672</v>
      </c>
    </row>
    <row r="78" spans="1:113" ht="20.100000000000001" hidden="1" customHeight="1" x14ac:dyDescent="0.3">
      <c r="A78" s="7">
        <v>78</v>
      </c>
      <c r="B78" s="7" t="s">
        <v>351</v>
      </c>
      <c r="C78" s="7">
        <v>0</v>
      </c>
      <c r="D78" s="8" t="s">
        <v>108</v>
      </c>
      <c r="E78" s="7">
        <v>30499140</v>
      </c>
      <c r="F78" s="9">
        <v>19040</v>
      </c>
      <c r="G78" s="43">
        <v>64.912328767123284</v>
      </c>
      <c r="H78" s="43">
        <v>1</v>
      </c>
      <c r="I78" s="10">
        <v>0</v>
      </c>
      <c r="J78" s="8">
        <v>3</v>
      </c>
      <c r="K78" s="13">
        <v>42682</v>
      </c>
      <c r="L78" s="9">
        <v>42733</v>
      </c>
      <c r="M78" s="13">
        <f>L78-28+1</f>
        <v>42706</v>
      </c>
      <c r="N78" s="13">
        <f>L78+28-1</f>
        <v>42760</v>
      </c>
      <c r="O78" s="9" t="s">
        <v>304</v>
      </c>
      <c r="P78" s="9"/>
      <c r="Q78" s="9"/>
      <c r="R78" s="9"/>
      <c r="S78" s="9"/>
      <c r="T78" s="8">
        <v>2</v>
      </c>
      <c r="U78" s="8">
        <v>9680</v>
      </c>
      <c r="V78" s="8">
        <v>0</v>
      </c>
      <c r="W78" s="8">
        <v>6000</v>
      </c>
      <c r="X78" s="8">
        <v>0</v>
      </c>
      <c r="Y78" s="8">
        <v>11.8</v>
      </c>
      <c r="Z78" s="8">
        <v>0</v>
      </c>
      <c r="AA78" s="8">
        <v>0</v>
      </c>
      <c r="AB78" s="8">
        <v>0</v>
      </c>
      <c r="AC78" s="8">
        <v>79</v>
      </c>
      <c r="AD78" s="8">
        <v>0</v>
      </c>
      <c r="AE78" s="8">
        <v>0.5</v>
      </c>
      <c r="AF78" s="8">
        <v>1</v>
      </c>
      <c r="AG78" s="7">
        <v>7</v>
      </c>
      <c r="AH78" s="7">
        <v>0.5</v>
      </c>
      <c r="AI78" s="7">
        <v>0.5</v>
      </c>
      <c r="AJ78" s="7">
        <v>2</v>
      </c>
      <c r="AK78" s="7">
        <v>1</v>
      </c>
      <c r="AL78" s="11" t="s">
        <v>314</v>
      </c>
      <c r="AM78" s="8">
        <v>1</v>
      </c>
      <c r="AN78" s="7">
        <v>4</v>
      </c>
      <c r="AO78" s="8">
        <v>1</v>
      </c>
      <c r="AP78" s="8">
        <f>AI78+AM78+AD78</f>
        <v>1.5</v>
      </c>
      <c r="AQ78" s="8">
        <v>2</v>
      </c>
      <c r="AR78" s="8">
        <v>1</v>
      </c>
      <c r="AS78" s="8">
        <f>AN78+AJ78+Z78+AE78+X78</f>
        <v>6.5</v>
      </c>
      <c r="AT78" s="8">
        <v>4</v>
      </c>
      <c r="AU78" s="8">
        <v>2</v>
      </c>
      <c r="AV78" s="8">
        <f>T78+AM78*2+AB78</f>
        <v>4</v>
      </c>
      <c r="AW78" s="8">
        <v>3</v>
      </c>
      <c r="AX78" s="12">
        <v>2</v>
      </c>
      <c r="AY78" s="7">
        <v>1</v>
      </c>
      <c r="AZ78" s="9">
        <v>42786</v>
      </c>
      <c r="BA78" s="9" t="s">
        <v>264</v>
      </c>
      <c r="BB78" s="7" t="s">
        <v>225</v>
      </c>
      <c r="BC78" s="7">
        <v>0</v>
      </c>
      <c r="BD78" s="8">
        <v>0</v>
      </c>
      <c r="BE78" s="7" t="s">
        <v>210</v>
      </c>
      <c r="BF78" s="7" t="s">
        <v>210</v>
      </c>
      <c r="BG78" s="7" t="s">
        <v>210</v>
      </c>
      <c r="BH78" s="7">
        <v>0</v>
      </c>
      <c r="BI78" s="7"/>
      <c r="BJ78" s="7"/>
      <c r="BK78" s="7"/>
      <c r="BL78" s="7"/>
      <c r="BM78" s="7"/>
      <c r="BN78" s="7"/>
      <c r="BO78" s="7"/>
      <c r="BP78" s="7"/>
      <c r="BQ78" s="7"/>
      <c r="BR78" s="8"/>
      <c r="BS78" s="8"/>
      <c r="BT78" s="8"/>
      <c r="BU78" s="36"/>
      <c r="BV78" s="8"/>
      <c r="BW78" s="8"/>
      <c r="BX78" s="36"/>
      <c r="BY78" s="8"/>
      <c r="BZ78" s="8"/>
      <c r="CA78" s="8">
        <v>0</v>
      </c>
      <c r="CB78" s="13">
        <v>42719</v>
      </c>
      <c r="CC78" s="19">
        <f>(CB78-K78)/30</f>
        <v>1.2333333333333334</v>
      </c>
      <c r="CD78" s="8">
        <v>0</v>
      </c>
      <c r="CE78" s="13">
        <v>42719</v>
      </c>
      <c r="CF78" s="19">
        <f>(CE78-K78)/30</f>
        <v>1.2333333333333334</v>
      </c>
      <c r="CG78" s="8">
        <v>0</v>
      </c>
      <c r="CH78" s="13">
        <v>43009</v>
      </c>
      <c r="CI78" s="20">
        <f>(CH78-K78)/30</f>
        <v>10.9</v>
      </c>
      <c r="CJ78" s="36">
        <v>2</v>
      </c>
      <c r="CK78" s="13">
        <v>43009</v>
      </c>
      <c r="CL78" s="20">
        <f>(CK78-K78)/30</f>
        <v>10.9</v>
      </c>
      <c r="CM78" s="36">
        <v>2</v>
      </c>
      <c r="CN78" s="13">
        <v>43009</v>
      </c>
      <c r="CO78" s="20">
        <f>(CN78-K78)/30</f>
        <v>10.9</v>
      </c>
      <c r="CP78" s="20"/>
      <c r="CQ78" s="20"/>
      <c r="CR78" s="20"/>
      <c r="CS78" s="7">
        <v>1</v>
      </c>
      <c r="CT78" s="9">
        <v>43009</v>
      </c>
      <c r="CU78" s="14">
        <f>(CT78-K78)/30</f>
        <v>10.9</v>
      </c>
      <c r="CV78" s="7">
        <v>1</v>
      </c>
      <c r="CW78" s="9">
        <v>43009</v>
      </c>
      <c r="CX78" s="14">
        <f>(CW78-K78)/30</f>
        <v>10.9</v>
      </c>
      <c r="CY78" s="7">
        <v>1</v>
      </c>
      <c r="CZ78" s="9"/>
      <c r="DA78" s="14"/>
      <c r="DB78" s="11"/>
      <c r="DC78" s="34">
        <v>39.533396388061654</v>
      </c>
      <c r="DD78" s="7">
        <v>1</v>
      </c>
      <c r="DE78" s="7">
        <v>9.3502179884899697</v>
      </c>
      <c r="DF78" s="7">
        <v>9.5798296369514482</v>
      </c>
      <c r="DG78" s="7">
        <v>3.6300766212686466</v>
      </c>
      <c r="DH78" s="15">
        <v>15.189473935208296</v>
      </c>
      <c r="DI78" s="7">
        <v>0.22144643276964759</v>
      </c>
    </row>
    <row r="79" spans="1:113" ht="20.100000000000001" hidden="1" customHeight="1" x14ac:dyDescent="0.3">
      <c r="A79" s="7">
        <v>79</v>
      </c>
      <c r="B79" s="7" t="s">
        <v>351</v>
      </c>
      <c r="C79" s="7">
        <v>0</v>
      </c>
      <c r="D79" s="39" t="s">
        <v>103</v>
      </c>
      <c r="E79" s="7">
        <v>28656880</v>
      </c>
      <c r="F79" s="9">
        <v>18893</v>
      </c>
      <c r="G79" s="43">
        <v>65.504109589041093</v>
      </c>
      <c r="H79" s="43">
        <v>1</v>
      </c>
      <c r="I79" s="10">
        <v>0</v>
      </c>
      <c r="J79" s="8">
        <v>3</v>
      </c>
      <c r="K79" s="13">
        <v>43086</v>
      </c>
      <c r="L79" s="9">
        <v>42802</v>
      </c>
      <c r="M79" s="13">
        <f>L79-28+1-5</f>
        <v>42770</v>
      </c>
      <c r="N79" s="13">
        <f>L79+28-1</f>
        <v>42829</v>
      </c>
      <c r="O79" s="13" t="s">
        <v>302</v>
      </c>
      <c r="P79" s="13"/>
      <c r="Q79" s="13"/>
      <c r="R79" s="13"/>
      <c r="S79" s="13"/>
      <c r="T79" s="8">
        <v>3</v>
      </c>
      <c r="U79" s="8">
        <v>2210</v>
      </c>
      <c r="V79" s="8">
        <v>0</v>
      </c>
      <c r="W79" s="8">
        <v>230</v>
      </c>
      <c r="X79" s="8">
        <v>0.5</v>
      </c>
      <c r="Y79" s="8">
        <v>9.5</v>
      </c>
      <c r="Z79" s="8">
        <v>1</v>
      </c>
      <c r="AA79" s="7">
        <v>0</v>
      </c>
      <c r="AB79" s="8">
        <v>0</v>
      </c>
      <c r="AC79" s="8">
        <v>66</v>
      </c>
      <c r="AD79" s="8">
        <v>0.5</v>
      </c>
      <c r="AE79" s="8">
        <v>0.5</v>
      </c>
      <c r="AF79" s="8">
        <v>1</v>
      </c>
      <c r="AG79" s="7">
        <v>15</v>
      </c>
      <c r="AH79" s="8">
        <v>1.5</v>
      </c>
      <c r="AI79" s="8">
        <v>1.5</v>
      </c>
      <c r="AJ79" s="8">
        <v>3</v>
      </c>
      <c r="AK79" s="7">
        <v>1</v>
      </c>
      <c r="AL79" s="11" t="s">
        <v>315</v>
      </c>
      <c r="AM79" s="7">
        <v>1</v>
      </c>
      <c r="AN79" s="7">
        <v>4</v>
      </c>
      <c r="AO79" s="8">
        <v>1</v>
      </c>
      <c r="AP79" s="8">
        <f>AI79+AM79+AD79</f>
        <v>3</v>
      </c>
      <c r="AQ79" s="8">
        <v>3</v>
      </c>
      <c r="AR79" s="8">
        <v>1</v>
      </c>
      <c r="AS79" s="8">
        <f>AN79+AJ79+Z79+AE79+X79</f>
        <v>9</v>
      </c>
      <c r="AT79" s="8">
        <v>4</v>
      </c>
      <c r="AU79" s="8">
        <v>2</v>
      </c>
      <c r="AV79" s="8">
        <f>T79+AM79*2+AB79</f>
        <v>5</v>
      </c>
      <c r="AW79" s="8">
        <v>4</v>
      </c>
      <c r="AX79" s="12">
        <v>2</v>
      </c>
      <c r="AY79" s="7">
        <v>1</v>
      </c>
      <c r="AZ79" s="9">
        <v>42824</v>
      </c>
      <c r="BA79" s="7" t="s">
        <v>252</v>
      </c>
      <c r="BB79" s="9" t="s">
        <v>251</v>
      </c>
      <c r="BC79" s="8">
        <v>0</v>
      </c>
      <c r="BD79" s="8">
        <v>0</v>
      </c>
      <c r="BE79" s="7" t="s">
        <v>210</v>
      </c>
      <c r="BF79" s="7" t="s">
        <v>210</v>
      </c>
      <c r="BG79" s="7" t="s">
        <v>210</v>
      </c>
      <c r="BH79" s="7">
        <v>0</v>
      </c>
      <c r="BI79" s="7"/>
      <c r="BJ79" s="7"/>
      <c r="BK79" s="7"/>
      <c r="BL79" s="7"/>
      <c r="BM79" s="7"/>
      <c r="BN79" s="7"/>
      <c r="BO79" s="7"/>
      <c r="BP79" s="8"/>
      <c r="BQ79" s="7"/>
      <c r="BR79" s="8"/>
      <c r="BS79" s="8"/>
      <c r="BT79" s="8"/>
      <c r="BU79" s="36"/>
      <c r="BV79" s="8"/>
      <c r="BW79" s="8"/>
      <c r="BX79" s="36"/>
      <c r="BY79" s="8"/>
      <c r="BZ79" s="8"/>
      <c r="CA79" s="8">
        <v>1</v>
      </c>
      <c r="CB79" s="13">
        <v>43391</v>
      </c>
      <c r="CC79" s="19">
        <f>(CB79-K79)/30</f>
        <v>10.166666666666666</v>
      </c>
      <c r="CD79" s="8">
        <v>1</v>
      </c>
      <c r="CE79" s="13">
        <v>43391</v>
      </c>
      <c r="CF79" s="19">
        <f>(CE79-K79)/30</f>
        <v>10.166666666666666</v>
      </c>
      <c r="CG79" s="8">
        <v>0</v>
      </c>
      <c r="CH79" s="13">
        <v>43312</v>
      </c>
      <c r="CI79" s="20">
        <f>(CH79-K79)/30</f>
        <v>7.5333333333333332</v>
      </c>
      <c r="CJ79" s="36">
        <v>0</v>
      </c>
      <c r="CK79" s="13">
        <v>43312</v>
      </c>
      <c r="CL79" s="20">
        <f>(CK79-K79)/30</f>
        <v>7.5333333333333332</v>
      </c>
      <c r="CM79" s="36">
        <v>0</v>
      </c>
      <c r="CN79" s="13">
        <v>43312</v>
      </c>
      <c r="CO79" s="20">
        <f>(CN79-K79)/30</f>
        <v>7.5333333333333332</v>
      </c>
      <c r="CP79" s="20"/>
      <c r="CQ79" s="20"/>
      <c r="CR79" s="20"/>
      <c r="CS79" s="7">
        <v>0</v>
      </c>
      <c r="CT79" s="9">
        <v>43312</v>
      </c>
      <c r="CU79" s="14">
        <f>(CT79-K79)/30</f>
        <v>7.5333333333333332</v>
      </c>
      <c r="CV79" s="7">
        <v>0</v>
      </c>
      <c r="CW79" s="9">
        <v>43312</v>
      </c>
      <c r="CX79" s="14">
        <f>(CW79-K79)/30</f>
        <v>7.5333333333333332</v>
      </c>
      <c r="CY79" s="7">
        <v>0</v>
      </c>
      <c r="CZ79" s="9"/>
      <c r="DA79" s="14"/>
      <c r="DB79" s="11"/>
      <c r="DC79" s="34">
        <v>27.857618025475873</v>
      </c>
      <c r="DD79" s="7">
        <v>1</v>
      </c>
      <c r="DE79" s="7">
        <v>0.52850902028068947</v>
      </c>
      <c r="DF79" s="7">
        <v>3.8237812703749681</v>
      </c>
      <c r="DG79" s="7">
        <v>2.8382467124007591</v>
      </c>
      <c r="DH79" s="15">
        <v>10.666389416729574</v>
      </c>
      <c r="DI79" s="7">
        <v>0.70222243786899785</v>
      </c>
    </row>
    <row r="80" spans="1:113" ht="20.100000000000001" hidden="1" customHeight="1" x14ac:dyDescent="0.3">
      <c r="A80" s="7">
        <v>80</v>
      </c>
      <c r="B80" s="7" t="s">
        <v>351</v>
      </c>
      <c r="C80" s="7">
        <v>0</v>
      </c>
      <c r="D80" s="8" t="s">
        <v>106</v>
      </c>
      <c r="E80" s="7">
        <v>21074956</v>
      </c>
      <c r="F80" s="9">
        <v>21899</v>
      </c>
      <c r="G80" s="43">
        <v>57.243835616438353</v>
      </c>
      <c r="H80" s="43">
        <v>1</v>
      </c>
      <c r="I80" s="10">
        <v>1</v>
      </c>
      <c r="J80" s="8">
        <v>3</v>
      </c>
      <c r="K80" s="13">
        <v>42737</v>
      </c>
      <c r="L80" s="9">
        <v>42793</v>
      </c>
      <c r="M80" s="13">
        <f>L80-28+1</f>
        <v>42766</v>
      </c>
      <c r="N80" s="13">
        <f>L80+28-1</f>
        <v>42820</v>
      </c>
      <c r="O80" s="9" t="s">
        <v>304</v>
      </c>
      <c r="P80" s="9"/>
      <c r="Q80" s="9"/>
      <c r="R80" s="9"/>
      <c r="S80" s="9"/>
      <c r="T80" s="8">
        <v>2</v>
      </c>
      <c r="U80" s="8">
        <v>1280</v>
      </c>
      <c r="V80" s="8">
        <v>1</v>
      </c>
      <c r="W80" s="8">
        <v>1000</v>
      </c>
      <c r="X80" s="8">
        <v>0</v>
      </c>
      <c r="Y80" s="8">
        <v>12.3</v>
      </c>
      <c r="Z80" s="8">
        <v>0</v>
      </c>
      <c r="AA80" s="8">
        <v>0</v>
      </c>
      <c r="AB80" s="8">
        <v>0</v>
      </c>
      <c r="AC80" s="8">
        <v>203</v>
      </c>
      <c r="AD80" s="8">
        <v>0</v>
      </c>
      <c r="AE80" s="8">
        <v>0</v>
      </c>
      <c r="AF80" s="8">
        <v>0</v>
      </c>
      <c r="AG80" s="7">
        <v>4</v>
      </c>
      <c r="AH80" s="8">
        <v>0</v>
      </c>
      <c r="AI80" s="8">
        <v>0</v>
      </c>
      <c r="AJ80" s="8">
        <v>1</v>
      </c>
      <c r="AK80" s="8">
        <v>0</v>
      </c>
      <c r="AL80" s="11" t="s">
        <v>71</v>
      </c>
      <c r="AM80" s="7">
        <v>0</v>
      </c>
      <c r="AN80" s="7">
        <v>1</v>
      </c>
      <c r="AO80" s="7">
        <v>0</v>
      </c>
      <c r="AP80" s="8">
        <f>AI80+AM80+AD80</f>
        <v>0</v>
      </c>
      <c r="AQ80" s="8">
        <v>0</v>
      </c>
      <c r="AR80" s="8">
        <v>0</v>
      </c>
      <c r="AS80" s="8">
        <f>AN80+AJ80+Z80+AE80+X80</f>
        <v>2</v>
      </c>
      <c r="AT80" s="8">
        <v>1</v>
      </c>
      <c r="AU80" s="8">
        <v>0</v>
      </c>
      <c r="AV80" s="8">
        <f>T80+AM80*2+AB80</f>
        <v>2</v>
      </c>
      <c r="AW80" s="8">
        <v>2</v>
      </c>
      <c r="AX80" s="12">
        <v>1</v>
      </c>
      <c r="AY80" s="7">
        <v>0</v>
      </c>
      <c r="AZ80" s="7" t="s">
        <v>248</v>
      </c>
      <c r="BA80" s="7" t="s">
        <v>248</v>
      </c>
      <c r="BB80" s="7" t="s">
        <v>248</v>
      </c>
      <c r="BC80" s="7"/>
      <c r="BD80" s="8">
        <v>0</v>
      </c>
      <c r="BE80" s="7" t="s">
        <v>210</v>
      </c>
      <c r="BF80" s="7" t="s">
        <v>210</v>
      </c>
      <c r="BG80" s="7" t="s">
        <v>210</v>
      </c>
      <c r="BH80" s="7">
        <v>0</v>
      </c>
      <c r="BI80" s="7"/>
      <c r="BJ80" s="7"/>
      <c r="BK80" s="7"/>
      <c r="BL80" s="7"/>
      <c r="BM80" s="7"/>
      <c r="BN80" s="7"/>
      <c r="BO80" s="7"/>
      <c r="BP80" s="8"/>
      <c r="BQ80" s="7"/>
      <c r="BR80" s="8"/>
      <c r="BS80" s="8"/>
      <c r="BT80" s="8"/>
      <c r="BU80" s="36"/>
      <c r="BV80" s="8"/>
      <c r="BW80" s="8"/>
      <c r="BX80" s="36"/>
      <c r="BY80" s="8"/>
      <c r="BZ80" s="8"/>
      <c r="CA80" s="8">
        <v>0</v>
      </c>
      <c r="CB80" s="13">
        <v>43312</v>
      </c>
      <c r="CC80" s="19">
        <f>(CB80-K80)/30</f>
        <v>19.166666666666668</v>
      </c>
      <c r="CD80" s="8">
        <v>0</v>
      </c>
      <c r="CE80" s="13">
        <v>43312</v>
      </c>
      <c r="CF80" s="19">
        <f>(CE80-K80)/30</f>
        <v>19.166666666666668</v>
      </c>
      <c r="CG80" s="8">
        <v>0</v>
      </c>
      <c r="CH80" s="13">
        <v>43312</v>
      </c>
      <c r="CI80" s="20">
        <f>(CH80-K80)/30</f>
        <v>19.166666666666668</v>
      </c>
      <c r="CJ80" s="36">
        <v>0</v>
      </c>
      <c r="CK80" s="13">
        <v>43312</v>
      </c>
      <c r="CL80" s="20">
        <f>(CK80-K80)/30</f>
        <v>19.166666666666668</v>
      </c>
      <c r="CM80" s="36">
        <v>0</v>
      </c>
      <c r="CN80" s="13">
        <v>43312</v>
      </c>
      <c r="CO80" s="20">
        <f>(CN80-K80)/30</f>
        <v>19.166666666666668</v>
      </c>
      <c r="CP80" s="20"/>
      <c r="CQ80" s="20"/>
      <c r="CR80" s="20"/>
      <c r="CS80" s="7">
        <v>0</v>
      </c>
      <c r="CT80" s="9">
        <v>43312</v>
      </c>
      <c r="CU80" s="14">
        <f>(CT80-K80)/30</f>
        <v>19.166666666666668</v>
      </c>
      <c r="CV80" s="7">
        <v>0</v>
      </c>
      <c r="CW80" s="9">
        <v>43312</v>
      </c>
      <c r="CX80" s="14">
        <f>(CW80-K80)/30</f>
        <v>19.166666666666668</v>
      </c>
      <c r="CY80" s="7">
        <v>0</v>
      </c>
      <c r="CZ80" s="9"/>
      <c r="DA80" s="14"/>
      <c r="DB80" s="11"/>
      <c r="DC80" s="34">
        <v>26.722813421707812</v>
      </c>
      <c r="DD80" s="7">
        <v>1</v>
      </c>
      <c r="DE80" s="7">
        <v>16.279675073642991</v>
      </c>
      <c r="DF80" s="7">
        <v>16.167223143788199</v>
      </c>
      <c r="DG80" s="7">
        <v>2.4880233065969355</v>
      </c>
      <c r="DH80" s="15">
        <v>21.932524879675203</v>
      </c>
      <c r="DI80" s="7">
        <v>2.3620338868666884</v>
      </c>
    </row>
    <row r="81" spans="1:113" ht="20.100000000000001" hidden="1" customHeight="1" x14ac:dyDescent="0.3">
      <c r="A81" s="7">
        <v>81</v>
      </c>
      <c r="B81" s="7" t="s">
        <v>351</v>
      </c>
      <c r="C81" s="7">
        <v>0</v>
      </c>
      <c r="D81" s="8" t="s">
        <v>105</v>
      </c>
      <c r="E81" s="7">
        <v>30719816</v>
      </c>
      <c r="F81" s="9">
        <v>22824</v>
      </c>
      <c r="G81" s="43">
        <v>54.671232876712331</v>
      </c>
      <c r="H81" s="43">
        <v>0</v>
      </c>
      <c r="I81" s="10">
        <v>1</v>
      </c>
      <c r="J81" s="8">
        <v>3</v>
      </c>
      <c r="K81" s="13">
        <v>42748</v>
      </c>
      <c r="L81" s="9">
        <v>42779</v>
      </c>
      <c r="M81" s="13">
        <f>L81-28+1-10</f>
        <v>42742</v>
      </c>
      <c r="N81" s="13">
        <f>L81+28-1</f>
        <v>42806</v>
      </c>
      <c r="O81" s="13" t="s">
        <v>302</v>
      </c>
      <c r="P81" s="13"/>
      <c r="Q81" s="13"/>
      <c r="R81" s="13"/>
      <c r="S81" s="13"/>
      <c r="T81" s="8">
        <v>3</v>
      </c>
      <c r="U81" s="8">
        <v>3110</v>
      </c>
      <c r="V81" s="8">
        <v>1</v>
      </c>
      <c r="W81" s="8">
        <v>500</v>
      </c>
      <c r="X81" s="8">
        <v>0.5</v>
      </c>
      <c r="Y81" s="8">
        <v>9.1</v>
      </c>
      <c r="Z81" s="8">
        <v>1</v>
      </c>
      <c r="AA81" s="8">
        <v>0</v>
      </c>
      <c r="AB81" s="8">
        <v>0</v>
      </c>
      <c r="AC81" s="8">
        <v>197</v>
      </c>
      <c r="AD81" s="8">
        <v>0.5</v>
      </c>
      <c r="AE81" s="8">
        <v>0</v>
      </c>
      <c r="AF81" s="8">
        <v>0</v>
      </c>
      <c r="AG81" s="7">
        <v>18</v>
      </c>
      <c r="AH81" s="8">
        <v>1.5</v>
      </c>
      <c r="AI81" s="8">
        <v>1.5</v>
      </c>
      <c r="AJ81" s="8">
        <v>3</v>
      </c>
      <c r="AK81" s="7">
        <v>1</v>
      </c>
      <c r="AL81" s="11" t="s">
        <v>71</v>
      </c>
      <c r="AM81" s="7">
        <v>0</v>
      </c>
      <c r="AN81" s="7">
        <v>1</v>
      </c>
      <c r="AO81" s="7">
        <v>0</v>
      </c>
      <c r="AP81" s="8">
        <f>AI81+AM81+AD81</f>
        <v>2</v>
      </c>
      <c r="AQ81" s="8">
        <v>2</v>
      </c>
      <c r="AR81" s="8">
        <v>1</v>
      </c>
      <c r="AS81" s="8">
        <f>AN81+AJ81+Z81+AE81+X81</f>
        <v>5.5</v>
      </c>
      <c r="AT81" s="8">
        <v>3</v>
      </c>
      <c r="AU81" s="8">
        <v>2</v>
      </c>
      <c r="AV81" s="8">
        <f>T81+AM81*2+AB81</f>
        <v>3</v>
      </c>
      <c r="AW81" s="8">
        <v>3</v>
      </c>
      <c r="AX81" s="12">
        <v>2</v>
      </c>
      <c r="AY81" s="7">
        <v>1</v>
      </c>
      <c r="AZ81" s="9">
        <v>42796</v>
      </c>
      <c r="BA81" s="9" t="s">
        <v>253</v>
      </c>
      <c r="BB81" s="7" t="s">
        <v>121</v>
      </c>
      <c r="BC81" s="7">
        <v>0</v>
      </c>
      <c r="BD81" s="8">
        <v>0</v>
      </c>
      <c r="BE81" s="7" t="s">
        <v>210</v>
      </c>
      <c r="BF81" s="7" t="s">
        <v>210</v>
      </c>
      <c r="BG81" s="7" t="s">
        <v>210</v>
      </c>
      <c r="BH81" s="7">
        <v>1</v>
      </c>
      <c r="BI81" s="13">
        <f>BJ81-28+1</f>
        <v>42971</v>
      </c>
      <c r="BJ81" s="13">
        <v>42998</v>
      </c>
      <c r="BK81" s="9">
        <v>43004</v>
      </c>
      <c r="BL81" s="7">
        <v>2710</v>
      </c>
      <c r="BM81" s="7">
        <v>680</v>
      </c>
      <c r="BN81" s="7">
        <v>11.4</v>
      </c>
      <c r="BO81" s="7">
        <v>126</v>
      </c>
      <c r="BP81" s="8">
        <v>0</v>
      </c>
      <c r="BQ81" s="7">
        <v>17</v>
      </c>
      <c r="BR81" s="8">
        <v>0</v>
      </c>
      <c r="BS81" s="13">
        <v>43312</v>
      </c>
      <c r="BT81" s="19">
        <f>(BS81-BK81)/30</f>
        <v>10.266666666666667</v>
      </c>
      <c r="BU81" s="36">
        <v>0</v>
      </c>
      <c r="BV81" s="13">
        <v>43312</v>
      </c>
      <c r="BW81" s="19">
        <f>(BV81-BK81)/30</f>
        <v>10.266666666666667</v>
      </c>
      <c r="BX81" s="36">
        <v>0</v>
      </c>
      <c r="BY81" s="13">
        <v>43312</v>
      </c>
      <c r="BZ81" s="19">
        <f>(BY81-BK81)/30</f>
        <v>10.266666666666667</v>
      </c>
      <c r="CA81" s="8">
        <v>0</v>
      </c>
      <c r="CB81" s="13">
        <v>43312</v>
      </c>
      <c r="CC81" s="19">
        <f>(CB81-K81)/30</f>
        <v>18.8</v>
      </c>
      <c r="CD81" s="8">
        <v>0</v>
      </c>
      <c r="CE81" s="13">
        <v>43312</v>
      </c>
      <c r="CF81" s="19">
        <f>(CE81-K81)/30</f>
        <v>18.8</v>
      </c>
      <c r="CG81" s="8">
        <v>0</v>
      </c>
      <c r="CH81" s="13">
        <v>43312</v>
      </c>
      <c r="CI81" s="20">
        <f>(CH81-K81)/30</f>
        <v>18.8</v>
      </c>
      <c r="CJ81" s="36">
        <v>0</v>
      </c>
      <c r="CK81" s="13">
        <v>43312</v>
      </c>
      <c r="CL81" s="20">
        <f>(CK81-K81)/30</f>
        <v>18.8</v>
      </c>
      <c r="CM81" s="36">
        <v>0</v>
      </c>
      <c r="CN81" s="13">
        <v>43312</v>
      </c>
      <c r="CO81" s="20">
        <f>(CN81-K81)/30</f>
        <v>18.8</v>
      </c>
      <c r="CP81" s="20"/>
      <c r="CQ81" s="20"/>
      <c r="CR81" s="20"/>
      <c r="CS81" s="7">
        <v>0</v>
      </c>
      <c r="CT81" s="9">
        <v>43312</v>
      </c>
      <c r="CU81" s="14">
        <f>(CT81-K81)/30</f>
        <v>18.8</v>
      </c>
      <c r="CV81" s="7">
        <v>0</v>
      </c>
      <c r="CW81" s="9">
        <v>43004</v>
      </c>
      <c r="CX81" s="14">
        <f>(CW81-K81)/30</f>
        <v>8.5333333333333332</v>
      </c>
      <c r="CY81" s="7">
        <v>0</v>
      </c>
      <c r="CZ81" s="9">
        <v>43312</v>
      </c>
      <c r="DA81" s="14">
        <f>(CZ81-BK81)/30</f>
        <v>10.266666666666667</v>
      </c>
      <c r="DB81" s="11"/>
      <c r="DC81" s="34">
        <v>11.794153738328811</v>
      </c>
      <c r="DD81" s="7">
        <v>0</v>
      </c>
      <c r="DE81" s="7">
        <v>7.2601532425373003</v>
      </c>
      <c r="DF81" s="7">
        <v>9.4479412914362566</v>
      </c>
      <c r="DG81" s="7">
        <v>0.99654026282786712</v>
      </c>
      <c r="DH81" s="15">
        <v>11.753349066226457</v>
      </c>
      <c r="DI81" s="7">
        <v>0.26152123494813334</v>
      </c>
    </row>
    <row r="82" spans="1:113" ht="20.100000000000001" hidden="1" customHeight="1" x14ac:dyDescent="0.3">
      <c r="A82" s="7">
        <v>82</v>
      </c>
      <c r="B82" s="7" t="s">
        <v>351</v>
      </c>
      <c r="C82" s="7">
        <v>0</v>
      </c>
      <c r="D82" s="8" t="s">
        <v>100</v>
      </c>
      <c r="E82" s="7">
        <v>30660245</v>
      </c>
      <c r="F82" s="9">
        <v>29738</v>
      </c>
      <c r="G82" s="43">
        <v>35.671232876712331</v>
      </c>
      <c r="H82" s="43">
        <v>0</v>
      </c>
      <c r="I82" s="10">
        <v>0</v>
      </c>
      <c r="J82" s="8">
        <v>2</v>
      </c>
      <c r="K82" s="13">
        <v>42738</v>
      </c>
      <c r="L82" s="9">
        <v>42758</v>
      </c>
      <c r="M82" s="13">
        <f>L82-28+1</f>
        <v>42731</v>
      </c>
      <c r="N82" s="13">
        <f>L82+28-1</f>
        <v>42785</v>
      </c>
      <c r="O82" s="13" t="s">
        <v>302</v>
      </c>
      <c r="P82" s="13"/>
      <c r="Q82" s="13"/>
      <c r="R82" s="13"/>
      <c r="S82" s="13"/>
      <c r="T82" s="8">
        <v>3</v>
      </c>
      <c r="U82" s="8">
        <v>4560</v>
      </c>
      <c r="V82" s="8">
        <v>2</v>
      </c>
      <c r="W82" s="8">
        <v>2740</v>
      </c>
      <c r="X82" s="8">
        <v>0</v>
      </c>
      <c r="Y82" s="8">
        <v>7.2</v>
      </c>
      <c r="Z82" s="8">
        <v>1.5</v>
      </c>
      <c r="AA82" s="8">
        <v>1</v>
      </c>
      <c r="AB82" s="8">
        <v>1</v>
      </c>
      <c r="AC82" s="8">
        <v>107</v>
      </c>
      <c r="AD82" s="8">
        <v>0</v>
      </c>
      <c r="AE82" s="8">
        <v>0</v>
      </c>
      <c r="AF82" s="8">
        <v>0</v>
      </c>
      <c r="AG82" s="7">
        <v>8</v>
      </c>
      <c r="AH82" s="7">
        <v>0.5</v>
      </c>
      <c r="AI82" s="7">
        <v>0.5</v>
      </c>
      <c r="AJ82" s="7">
        <v>2</v>
      </c>
      <c r="AK82" s="7">
        <v>1</v>
      </c>
      <c r="AL82" s="11" t="s">
        <v>69</v>
      </c>
      <c r="AM82" s="7">
        <v>0</v>
      </c>
      <c r="AN82" s="7">
        <v>1</v>
      </c>
      <c r="AO82" s="7">
        <v>0</v>
      </c>
      <c r="AP82" s="8">
        <f>AI82+AM82+AD82</f>
        <v>0.5</v>
      </c>
      <c r="AQ82" s="8">
        <v>1</v>
      </c>
      <c r="AR82" s="8">
        <v>0</v>
      </c>
      <c r="AS82" s="8">
        <f>AN82+AJ82+Z82+AE82+X82</f>
        <v>4.5</v>
      </c>
      <c r="AT82" s="8">
        <v>2</v>
      </c>
      <c r="AU82" s="8">
        <v>1</v>
      </c>
      <c r="AV82" s="8">
        <f>T82+AM82*2+AB82</f>
        <v>4</v>
      </c>
      <c r="AW82" s="8">
        <v>3</v>
      </c>
      <c r="AX82" s="12">
        <v>2</v>
      </c>
      <c r="AY82" s="7">
        <v>1</v>
      </c>
      <c r="AZ82" s="9">
        <v>42807</v>
      </c>
      <c r="BA82" s="9" t="s">
        <v>254</v>
      </c>
      <c r="BB82" s="7" t="s">
        <v>198</v>
      </c>
      <c r="BC82" s="7">
        <v>0</v>
      </c>
      <c r="BD82" s="8">
        <v>0</v>
      </c>
      <c r="BE82" s="7" t="s">
        <v>210</v>
      </c>
      <c r="BF82" s="7" t="s">
        <v>210</v>
      </c>
      <c r="BG82" s="7" t="s">
        <v>210</v>
      </c>
      <c r="BH82" s="7">
        <v>1</v>
      </c>
      <c r="BI82" s="13">
        <f>BJ82-28+1</f>
        <v>42869</v>
      </c>
      <c r="BJ82" s="13">
        <v>42896</v>
      </c>
      <c r="BK82" s="9">
        <v>42902</v>
      </c>
      <c r="BL82" s="7">
        <v>2090</v>
      </c>
      <c r="BM82" s="7">
        <v>1150</v>
      </c>
      <c r="BN82" s="7">
        <v>6.5</v>
      </c>
      <c r="BO82" s="7">
        <v>88</v>
      </c>
      <c r="BP82" s="8">
        <v>0</v>
      </c>
      <c r="BQ82" s="7">
        <v>1</v>
      </c>
      <c r="BR82" s="8">
        <v>1</v>
      </c>
      <c r="BS82" s="13">
        <v>43034</v>
      </c>
      <c r="BT82" s="19">
        <f>(BS82-BK82)/30</f>
        <v>4.4000000000000004</v>
      </c>
      <c r="BU82" s="36">
        <v>2</v>
      </c>
      <c r="BV82" s="13">
        <v>43034</v>
      </c>
      <c r="BW82" s="19">
        <f>(BV82-BK82)/30</f>
        <v>4.4000000000000004</v>
      </c>
      <c r="BX82" s="36">
        <v>1</v>
      </c>
      <c r="BY82" s="13">
        <v>43034</v>
      </c>
      <c r="BZ82" s="19">
        <f>(BY82-BK82)/30</f>
        <v>4.4000000000000004</v>
      </c>
      <c r="CA82" s="8">
        <v>1</v>
      </c>
      <c r="CB82" s="13">
        <v>43038</v>
      </c>
      <c r="CC82" s="19">
        <f>(CB82-K82)/30</f>
        <v>10</v>
      </c>
      <c r="CD82" s="8">
        <v>1</v>
      </c>
      <c r="CE82" s="9">
        <v>43038</v>
      </c>
      <c r="CF82" s="19">
        <f>(CE82-K82)/30</f>
        <v>10</v>
      </c>
      <c r="CG82" s="8">
        <v>1</v>
      </c>
      <c r="CH82" s="13">
        <v>43045</v>
      </c>
      <c r="CI82" s="20">
        <f>(CH82-K82)/30</f>
        <v>10.233333333333333</v>
      </c>
      <c r="CJ82" s="36">
        <v>1</v>
      </c>
      <c r="CK82" s="13">
        <v>43038</v>
      </c>
      <c r="CL82" s="20">
        <f>(CK82-K82)/30</f>
        <v>10</v>
      </c>
      <c r="CM82" s="36">
        <v>1</v>
      </c>
      <c r="CN82" s="13">
        <v>43038</v>
      </c>
      <c r="CO82" s="20">
        <f>(CN82-K82)/30</f>
        <v>10</v>
      </c>
      <c r="CP82" s="20"/>
      <c r="CQ82" s="20"/>
      <c r="CR82" s="20"/>
      <c r="CS82" s="7">
        <v>1</v>
      </c>
      <c r="CT82" s="9">
        <v>43065</v>
      </c>
      <c r="CU82" s="14">
        <f>(CT82-K82)/30</f>
        <v>10.9</v>
      </c>
      <c r="CV82" s="7">
        <v>0</v>
      </c>
      <c r="CW82" s="9">
        <v>42902</v>
      </c>
      <c r="CX82" s="14">
        <f>(CW82-K82)/30</f>
        <v>5.4666666666666668</v>
      </c>
      <c r="CY82" s="7">
        <v>1</v>
      </c>
      <c r="CZ82" s="9">
        <v>43065</v>
      </c>
      <c r="DA82" s="14">
        <f>(CZ82-BK82)/30</f>
        <v>5.4333333333333336</v>
      </c>
      <c r="DB82" s="11"/>
      <c r="DC82" s="34">
        <v>19.359905427508679</v>
      </c>
      <c r="DD82" s="7">
        <v>1</v>
      </c>
      <c r="DE82" s="7">
        <v>6.4308079259452198</v>
      </c>
      <c r="DF82" s="7">
        <v>6.5205786592210027</v>
      </c>
      <c r="DG82" s="7">
        <v>1.1647335864684565</v>
      </c>
      <c r="DH82" s="15">
        <v>14.928527864588926</v>
      </c>
      <c r="DI82" s="7">
        <v>0.327598350964591</v>
      </c>
    </row>
    <row r="83" spans="1:113" ht="20.100000000000001" hidden="1" customHeight="1" x14ac:dyDescent="0.3">
      <c r="A83" s="7">
        <v>83</v>
      </c>
      <c r="B83" s="7" t="s">
        <v>351</v>
      </c>
      <c r="C83" s="7">
        <v>0</v>
      </c>
      <c r="D83" s="8" t="s">
        <v>95</v>
      </c>
      <c r="E83" s="7">
        <v>28066285</v>
      </c>
      <c r="F83" s="9">
        <v>19467</v>
      </c>
      <c r="G83" s="43">
        <v>63.641095890410959</v>
      </c>
      <c r="H83" s="43">
        <v>1</v>
      </c>
      <c r="I83" s="10">
        <v>0</v>
      </c>
      <c r="J83" s="8">
        <v>2</v>
      </c>
      <c r="K83" s="13">
        <v>41473</v>
      </c>
      <c r="L83" s="9">
        <v>42696</v>
      </c>
      <c r="M83" s="13">
        <f>L83-28+1</f>
        <v>42669</v>
      </c>
      <c r="N83" s="13">
        <f>L83+28-1</f>
        <v>42723</v>
      </c>
      <c r="O83" s="13" t="s">
        <v>301</v>
      </c>
      <c r="P83" s="13"/>
      <c r="Q83" s="13"/>
      <c r="R83" s="13"/>
      <c r="S83" s="13"/>
      <c r="T83" s="8">
        <v>1</v>
      </c>
      <c r="U83" s="8">
        <v>3450</v>
      </c>
      <c r="V83" s="8">
        <v>0</v>
      </c>
      <c r="W83" s="8">
        <v>340</v>
      </c>
      <c r="X83" s="8">
        <v>0.5</v>
      </c>
      <c r="Y83" s="8">
        <v>10.4</v>
      </c>
      <c r="Z83" s="8">
        <v>0</v>
      </c>
      <c r="AA83" s="8">
        <v>0</v>
      </c>
      <c r="AB83" s="8">
        <v>0</v>
      </c>
      <c r="AC83" s="8">
        <v>160</v>
      </c>
      <c r="AD83" s="8">
        <v>0</v>
      </c>
      <c r="AE83" s="8">
        <v>0</v>
      </c>
      <c r="AF83" s="8">
        <v>0</v>
      </c>
      <c r="AG83" s="7">
        <v>2</v>
      </c>
      <c r="AH83" s="8">
        <v>0</v>
      </c>
      <c r="AI83" s="8">
        <v>0</v>
      </c>
      <c r="AJ83" s="8">
        <v>0</v>
      </c>
      <c r="AK83" s="8">
        <v>0</v>
      </c>
      <c r="AL83" s="11" t="s">
        <v>338</v>
      </c>
      <c r="AM83" s="7">
        <v>1</v>
      </c>
      <c r="AN83" s="7">
        <v>2</v>
      </c>
      <c r="AO83" s="7">
        <v>1</v>
      </c>
      <c r="AP83" s="8">
        <f>AI83+AM83+AD83</f>
        <v>1</v>
      </c>
      <c r="AQ83" s="8">
        <v>1</v>
      </c>
      <c r="AR83" s="8">
        <v>0</v>
      </c>
      <c r="AS83" s="8">
        <f>AN83+AJ83+Z83+AE83+X83</f>
        <v>2.5</v>
      </c>
      <c r="AT83" s="8">
        <v>1</v>
      </c>
      <c r="AU83" s="8">
        <v>0</v>
      </c>
      <c r="AV83" s="8">
        <f>T83+AM83*2+AB83</f>
        <v>3</v>
      </c>
      <c r="AW83" s="8">
        <v>3</v>
      </c>
      <c r="AX83" s="12">
        <v>2</v>
      </c>
      <c r="AY83" s="7">
        <v>0</v>
      </c>
      <c r="AZ83" s="7" t="s">
        <v>255</v>
      </c>
      <c r="BA83" s="7" t="s">
        <v>255</v>
      </c>
      <c r="BB83" s="7" t="s">
        <v>255</v>
      </c>
      <c r="BC83" s="7"/>
      <c r="BD83" s="8">
        <v>0</v>
      </c>
      <c r="BE83" s="7" t="s">
        <v>210</v>
      </c>
      <c r="BF83" s="7" t="s">
        <v>210</v>
      </c>
      <c r="BG83" s="7" t="s">
        <v>210</v>
      </c>
      <c r="BH83" s="7">
        <v>0</v>
      </c>
      <c r="BI83" s="7"/>
      <c r="BJ83" s="7"/>
      <c r="BK83" s="7"/>
      <c r="BL83" s="7"/>
      <c r="BM83" s="7"/>
      <c r="BN83" s="7"/>
      <c r="BO83" s="7"/>
      <c r="BP83" s="8"/>
      <c r="BQ83" s="7"/>
      <c r="BR83" s="8"/>
      <c r="BS83" s="8"/>
      <c r="BT83" s="8"/>
      <c r="BU83" s="36"/>
      <c r="BV83" s="8"/>
      <c r="BW83" s="8"/>
      <c r="BX83" s="36"/>
      <c r="BY83" s="8"/>
      <c r="BZ83" s="8"/>
      <c r="CA83" s="8">
        <v>0</v>
      </c>
      <c r="CB83" s="13">
        <v>42695</v>
      </c>
      <c r="CC83" s="19">
        <f>(CB83-K83)/30</f>
        <v>40.733333333333334</v>
      </c>
      <c r="CD83" s="8">
        <v>0</v>
      </c>
      <c r="CE83" s="13">
        <v>42695</v>
      </c>
      <c r="CF83" s="19">
        <f>(CE83-K83)/30</f>
        <v>40.733333333333334</v>
      </c>
      <c r="CG83" s="8">
        <v>0</v>
      </c>
      <c r="CH83" s="13">
        <v>43312</v>
      </c>
      <c r="CI83" s="20">
        <f>(CH83-K83)/30</f>
        <v>61.3</v>
      </c>
      <c r="CJ83" s="36">
        <v>0</v>
      </c>
      <c r="CK83" s="13">
        <v>43312</v>
      </c>
      <c r="CL83" s="20">
        <f>(CK83-K83)/30</f>
        <v>61.3</v>
      </c>
      <c r="CM83" s="36">
        <v>0</v>
      </c>
      <c r="CN83" s="13">
        <v>43312</v>
      </c>
      <c r="CO83" s="20">
        <f>(CN83-K83)/30</f>
        <v>61.3</v>
      </c>
      <c r="CP83" s="20"/>
      <c r="CQ83" s="20"/>
      <c r="CR83" s="20"/>
      <c r="CS83" s="7">
        <v>0</v>
      </c>
      <c r="CT83" s="9">
        <v>43312</v>
      </c>
      <c r="CU83" s="14">
        <f>(CT83-K83)/30</f>
        <v>61.3</v>
      </c>
      <c r="CV83" s="7">
        <v>0</v>
      </c>
      <c r="CW83" s="9">
        <v>43312</v>
      </c>
      <c r="CX83" s="14">
        <f>(CW83-K83)/30</f>
        <v>61.3</v>
      </c>
      <c r="CY83" s="7">
        <v>0</v>
      </c>
      <c r="CZ83" s="9"/>
      <c r="DA83" s="14"/>
      <c r="DB83" s="11"/>
      <c r="DC83" s="34">
        <v>14.270856310721472</v>
      </c>
      <c r="DD83" s="7">
        <v>1</v>
      </c>
      <c r="DE83" s="7">
        <v>6.2117510000083227</v>
      </c>
      <c r="DF83" s="7">
        <v>8.1680970056575344</v>
      </c>
      <c r="DG83" s="7">
        <v>1.1850927709415811</v>
      </c>
      <c r="DH83" s="15">
        <v>8.6338258920354036</v>
      </c>
      <c r="DI83" s="7">
        <v>3.8503777724070054</v>
      </c>
    </row>
    <row r="84" spans="1:113" ht="20.100000000000001" hidden="1" customHeight="1" x14ac:dyDescent="0.3">
      <c r="A84" s="7">
        <v>84</v>
      </c>
      <c r="B84" s="7" t="s">
        <v>351</v>
      </c>
      <c r="C84" s="7">
        <v>0</v>
      </c>
      <c r="D84" s="8" t="s">
        <v>97</v>
      </c>
      <c r="E84" s="7">
        <v>27057156</v>
      </c>
      <c r="F84" s="9">
        <v>26451</v>
      </c>
      <c r="G84" s="43">
        <v>44.605479452054794</v>
      </c>
      <c r="H84" s="43">
        <v>0</v>
      </c>
      <c r="I84" s="10">
        <v>0</v>
      </c>
      <c r="J84" s="8">
        <v>3</v>
      </c>
      <c r="K84" s="13">
        <v>41592</v>
      </c>
      <c r="L84" s="9">
        <v>42732</v>
      </c>
      <c r="M84" s="13">
        <f>L84-28+1</f>
        <v>42705</v>
      </c>
      <c r="N84" s="13">
        <f>L84+28-1</f>
        <v>42759</v>
      </c>
      <c r="O84" s="13" t="s">
        <v>181</v>
      </c>
      <c r="P84" s="13"/>
      <c r="Q84" s="13"/>
      <c r="R84" s="13"/>
      <c r="S84" s="13"/>
      <c r="T84" s="8">
        <v>0</v>
      </c>
      <c r="U84" s="8">
        <v>2250</v>
      </c>
      <c r="V84" s="8">
        <v>0</v>
      </c>
      <c r="W84" s="8">
        <v>720</v>
      </c>
      <c r="X84" s="8">
        <v>0.5</v>
      </c>
      <c r="Y84" s="8">
        <v>13.2</v>
      </c>
      <c r="Z84" s="8">
        <v>0</v>
      </c>
      <c r="AA84" s="8">
        <v>0</v>
      </c>
      <c r="AB84" s="8">
        <v>0</v>
      </c>
      <c r="AC84" s="8">
        <v>22</v>
      </c>
      <c r="AD84" s="8">
        <v>0.5</v>
      </c>
      <c r="AE84" s="8">
        <v>1</v>
      </c>
      <c r="AF84" s="8">
        <v>1</v>
      </c>
      <c r="AG84" s="7">
        <v>1</v>
      </c>
      <c r="AH84" s="7">
        <v>0</v>
      </c>
      <c r="AI84" s="7">
        <v>0</v>
      </c>
      <c r="AJ84" s="8">
        <v>0</v>
      </c>
      <c r="AK84" s="7">
        <v>0</v>
      </c>
      <c r="AL84" s="11" t="s">
        <v>118</v>
      </c>
      <c r="AM84" s="8">
        <v>0.5</v>
      </c>
      <c r="AN84" s="7">
        <v>2</v>
      </c>
      <c r="AO84" s="8">
        <v>0</v>
      </c>
      <c r="AP84" s="8">
        <f>AI84+AM84+AD84</f>
        <v>1</v>
      </c>
      <c r="AQ84" s="8">
        <v>1</v>
      </c>
      <c r="AR84" s="8">
        <v>0</v>
      </c>
      <c r="AS84" s="8">
        <f>AN84+AJ84+Z84+AE84+X84</f>
        <v>3.5</v>
      </c>
      <c r="AT84" s="8">
        <v>2</v>
      </c>
      <c r="AU84" s="8">
        <v>1</v>
      </c>
      <c r="AV84" s="8">
        <f>T84+AM84*2+AB84</f>
        <v>1</v>
      </c>
      <c r="AW84" s="8">
        <v>1</v>
      </c>
      <c r="AX84" s="12">
        <v>0</v>
      </c>
      <c r="AY84" s="7">
        <v>0</v>
      </c>
      <c r="AZ84" s="7" t="s">
        <v>263</v>
      </c>
      <c r="BA84" s="7" t="s">
        <v>263</v>
      </c>
      <c r="BB84" s="7" t="s">
        <v>263</v>
      </c>
      <c r="BC84" s="7"/>
      <c r="BD84" s="8">
        <v>0</v>
      </c>
      <c r="BE84" s="7" t="s">
        <v>210</v>
      </c>
      <c r="BF84" s="7" t="s">
        <v>210</v>
      </c>
      <c r="BG84" s="7" t="s">
        <v>210</v>
      </c>
      <c r="BH84" s="7">
        <v>0</v>
      </c>
      <c r="BI84" s="7"/>
      <c r="BJ84" s="7"/>
      <c r="BK84" s="7"/>
      <c r="BL84" s="7"/>
      <c r="BM84" s="7"/>
      <c r="BN84" s="7"/>
      <c r="BO84" s="7"/>
      <c r="BP84" s="8"/>
      <c r="BQ84" s="7"/>
      <c r="BR84" s="8"/>
      <c r="BS84" s="8"/>
      <c r="BT84" s="8"/>
      <c r="BU84" s="36"/>
      <c r="BV84" s="8"/>
      <c r="BW84" s="8"/>
      <c r="BX84" s="36"/>
      <c r="BY84" s="8"/>
      <c r="BZ84" s="8"/>
      <c r="CA84" s="8">
        <v>0</v>
      </c>
      <c r="CB84" s="13">
        <v>42732</v>
      </c>
      <c r="CC84" s="19">
        <f>(CB84-K84)/30</f>
        <v>38</v>
      </c>
      <c r="CD84" s="8">
        <v>0</v>
      </c>
      <c r="CE84" s="13">
        <v>42732</v>
      </c>
      <c r="CF84" s="19">
        <f>(CE84-K84)/30</f>
        <v>38</v>
      </c>
      <c r="CG84" s="8">
        <v>0</v>
      </c>
      <c r="CH84" s="13">
        <v>43312</v>
      </c>
      <c r="CI84" s="20">
        <f>(CH84-K84)/30</f>
        <v>57.333333333333336</v>
      </c>
      <c r="CJ84" s="36">
        <v>0</v>
      </c>
      <c r="CK84" s="13">
        <v>43312</v>
      </c>
      <c r="CL84" s="20">
        <f>(CK84-K84)/30</f>
        <v>57.333333333333336</v>
      </c>
      <c r="CM84" s="36">
        <v>0</v>
      </c>
      <c r="CN84" s="13">
        <v>43312</v>
      </c>
      <c r="CO84" s="20">
        <f>(CN84-K84)/30</f>
        <v>57.333333333333336</v>
      </c>
      <c r="CP84" s="20"/>
      <c r="CQ84" s="20"/>
      <c r="CR84" s="20"/>
      <c r="CS84" s="7">
        <v>0</v>
      </c>
      <c r="CT84" s="9">
        <v>43312</v>
      </c>
      <c r="CU84" s="14">
        <f>(CT84-K84)/30</f>
        <v>57.333333333333336</v>
      </c>
      <c r="CV84" s="7">
        <v>0</v>
      </c>
      <c r="CW84" s="9">
        <v>43312</v>
      </c>
      <c r="CX84" s="14">
        <f>(CW84-K84)/30</f>
        <v>57.333333333333336</v>
      </c>
      <c r="CY84" s="7">
        <v>0</v>
      </c>
      <c r="CZ84" s="9"/>
      <c r="DA84" s="14"/>
      <c r="DB84" s="11"/>
      <c r="DC84" s="34">
        <v>23.917587978159002</v>
      </c>
      <c r="DD84" s="7">
        <v>1</v>
      </c>
      <c r="DE84" s="7">
        <v>12.000311914286549</v>
      </c>
      <c r="DF84" s="7">
        <v>3.8105519921757534</v>
      </c>
      <c r="DG84" s="7">
        <v>1.2354186371269267</v>
      </c>
      <c r="DH84" s="15">
        <v>13.977166334667091</v>
      </c>
      <c r="DI84" s="7">
        <v>0.31208263722540314</v>
      </c>
    </row>
    <row r="85" spans="1:113" ht="20.100000000000001" hidden="1" customHeight="1" x14ac:dyDescent="0.3">
      <c r="A85" s="7">
        <v>85</v>
      </c>
      <c r="B85" s="7" t="s">
        <v>351</v>
      </c>
      <c r="C85" s="7">
        <v>0</v>
      </c>
      <c r="D85" s="8" t="s">
        <v>112</v>
      </c>
      <c r="E85" s="7">
        <v>30421925</v>
      </c>
      <c r="F85" s="9">
        <v>24542</v>
      </c>
      <c r="G85" s="43">
        <v>49.704109589041096</v>
      </c>
      <c r="H85" s="43">
        <v>0</v>
      </c>
      <c r="I85" s="10">
        <v>0</v>
      </c>
      <c r="J85" s="8">
        <v>3</v>
      </c>
      <c r="K85" s="13">
        <v>42656</v>
      </c>
      <c r="L85" s="9">
        <v>42684</v>
      </c>
      <c r="M85" s="13">
        <f>L85-28+1</f>
        <v>42657</v>
      </c>
      <c r="N85" s="13">
        <f>L85+28-1</f>
        <v>42711</v>
      </c>
      <c r="O85" s="13" t="s">
        <v>301</v>
      </c>
      <c r="P85" s="13"/>
      <c r="Q85" s="13"/>
      <c r="R85" s="13"/>
      <c r="S85" s="13"/>
      <c r="T85" s="8">
        <v>1</v>
      </c>
      <c r="U85" s="8">
        <v>2860</v>
      </c>
      <c r="V85" s="8">
        <v>0</v>
      </c>
      <c r="W85" s="8">
        <v>1400</v>
      </c>
      <c r="X85" s="8">
        <v>0</v>
      </c>
      <c r="Y85" s="8">
        <v>8.6999999999999993</v>
      </c>
      <c r="Z85" s="8">
        <v>1</v>
      </c>
      <c r="AA85" s="8">
        <v>0</v>
      </c>
      <c r="AB85" s="8">
        <v>1</v>
      </c>
      <c r="AC85" s="8">
        <v>165</v>
      </c>
      <c r="AD85" s="8">
        <v>0</v>
      </c>
      <c r="AE85" s="8">
        <v>0</v>
      </c>
      <c r="AF85" s="8">
        <v>0</v>
      </c>
      <c r="AG85" s="7">
        <v>2</v>
      </c>
      <c r="AH85" s="8">
        <v>0</v>
      </c>
      <c r="AI85" s="8">
        <v>0</v>
      </c>
      <c r="AJ85" s="8">
        <v>0</v>
      </c>
      <c r="AK85" s="8">
        <v>0</v>
      </c>
      <c r="AL85" s="11" t="s">
        <v>126</v>
      </c>
      <c r="AM85" s="8">
        <v>0.5</v>
      </c>
      <c r="AN85" s="7">
        <v>2</v>
      </c>
      <c r="AO85" s="8">
        <v>0</v>
      </c>
      <c r="AP85" s="8">
        <f>AI85+AM85+AD85</f>
        <v>0.5</v>
      </c>
      <c r="AQ85" s="8">
        <v>1</v>
      </c>
      <c r="AR85" s="8">
        <v>0</v>
      </c>
      <c r="AS85" s="8">
        <f>AN85+AJ85+Z85+AE85+X85</f>
        <v>3</v>
      </c>
      <c r="AT85" s="8">
        <v>1</v>
      </c>
      <c r="AU85" s="8">
        <v>0</v>
      </c>
      <c r="AV85" s="8">
        <f>T85+AM85*2+AB85</f>
        <v>3</v>
      </c>
      <c r="AW85" s="8">
        <v>3</v>
      </c>
      <c r="AX85" s="12">
        <v>2</v>
      </c>
      <c r="AY85" s="7">
        <v>0</v>
      </c>
      <c r="AZ85" s="7" t="s">
        <v>263</v>
      </c>
      <c r="BA85" s="7" t="s">
        <v>263</v>
      </c>
      <c r="BB85" s="7" t="s">
        <v>210</v>
      </c>
      <c r="BC85" s="7"/>
      <c r="BD85" s="8">
        <v>0</v>
      </c>
      <c r="BE85" s="7" t="s">
        <v>210</v>
      </c>
      <c r="BF85" s="7" t="s">
        <v>210</v>
      </c>
      <c r="BG85" s="7" t="s">
        <v>210</v>
      </c>
      <c r="BH85" s="7">
        <v>1</v>
      </c>
      <c r="BI85" s="9">
        <f>BJ85-28+1</f>
        <v>42957</v>
      </c>
      <c r="BJ85" s="9">
        <v>42984</v>
      </c>
      <c r="BK85" s="9">
        <v>42990</v>
      </c>
      <c r="BL85" s="7">
        <v>1860</v>
      </c>
      <c r="BM85" s="7">
        <v>1020</v>
      </c>
      <c r="BN85" s="7">
        <v>6.8</v>
      </c>
      <c r="BO85" s="7">
        <v>86</v>
      </c>
      <c r="BP85" s="8">
        <v>1</v>
      </c>
      <c r="BQ85" s="7">
        <v>4</v>
      </c>
      <c r="BR85" s="8">
        <v>0</v>
      </c>
      <c r="BS85" s="13">
        <v>43312</v>
      </c>
      <c r="BT85" s="19">
        <f>(BS85-BK85)/30</f>
        <v>10.733333333333333</v>
      </c>
      <c r="BU85" s="36">
        <v>0</v>
      </c>
      <c r="BV85" s="13">
        <v>43312</v>
      </c>
      <c r="BW85" s="19">
        <f>(BV85-BK85)/30</f>
        <v>10.733333333333333</v>
      </c>
      <c r="BX85" s="36">
        <v>0</v>
      </c>
      <c r="BY85" s="13">
        <v>43312</v>
      </c>
      <c r="BZ85" s="19">
        <f>(BY85-BK85)/30</f>
        <v>10.733333333333333</v>
      </c>
      <c r="CA85" s="8">
        <v>0</v>
      </c>
      <c r="CB85" s="13">
        <v>43126</v>
      </c>
      <c r="CC85" s="19">
        <f>(CB85-K85)/30</f>
        <v>15.666666666666666</v>
      </c>
      <c r="CD85" s="8">
        <v>0</v>
      </c>
      <c r="CE85" s="13">
        <v>43126</v>
      </c>
      <c r="CF85" s="19">
        <f>(CE85-K85)/30</f>
        <v>15.666666666666666</v>
      </c>
      <c r="CG85" s="8">
        <v>0</v>
      </c>
      <c r="CH85" s="13">
        <v>43312</v>
      </c>
      <c r="CI85" s="20">
        <f>(CH85-K85)/30</f>
        <v>21.866666666666667</v>
      </c>
      <c r="CJ85" s="36">
        <v>0</v>
      </c>
      <c r="CK85" s="13">
        <v>43312</v>
      </c>
      <c r="CL85" s="20">
        <f>(CK85-K85)/30</f>
        <v>21.866666666666667</v>
      </c>
      <c r="CM85" s="36">
        <v>0</v>
      </c>
      <c r="CN85" s="13">
        <v>43312</v>
      </c>
      <c r="CO85" s="20">
        <f>(CN85-K85)/30</f>
        <v>21.866666666666667</v>
      </c>
      <c r="CP85" s="20"/>
      <c r="CQ85" s="20"/>
      <c r="CR85" s="20"/>
      <c r="CS85" s="7">
        <v>0</v>
      </c>
      <c r="CT85" s="9">
        <v>43312</v>
      </c>
      <c r="CU85" s="14">
        <f>(CT85-K85)/30</f>
        <v>21.866666666666667</v>
      </c>
      <c r="CV85" s="7">
        <v>0</v>
      </c>
      <c r="CW85" s="9">
        <v>42990</v>
      </c>
      <c r="CX85" s="14">
        <f>(CW85-K85)/30</f>
        <v>11.133333333333333</v>
      </c>
      <c r="CY85" s="7">
        <v>0</v>
      </c>
      <c r="CZ85" s="9">
        <v>43312</v>
      </c>
      <c r="DA85" s="14">
        <f>(CZ85-BK85)/30</f>
        <v>10.733333333333333</v>
      </c>
      <c r="DB85" s="11"/>
      <c r="DC85" s="34">
        <v>17.089046528765667</v>
      </c>
      <c r="DD85" s="7">
        <v>1</v>
      </c>
      <c r="DE85" s="7">
        <v>9.1895868399762897</v>
      </c>
      <c r="DF85" s="7">
        <v>10.410734843535467</v>
      </c>
      <c r="DG85" s="7">
        <v>1.0829750455259248</v>
      </c>
      <c r="DH85" s="15">
        <v>9.4479412914362477</v>
      </c>
      <c r="DI85" s="7">
        <v>2.5669045713259648</v>
      </c>
    </row>
    <row r="86" spans="1:113" ht="20.100000000000001" hidden="1" customHeight="1" x14ac:dyDescent="0.3">
      <c r="A86" s="7">
        <v>86</v>
      </c>
      <c r="B86" s="7" t="s">
        <v>351</v>
      </c>
      <c r="C86" s="7">
        <v>0</v>
      </c>
      <c r="D86" s="8" t="s">
        <v>96</v>
      </c>
      <c r="E86" s="7">
        <v>20481946</v>
      </c>
      <c r="F86" s="9">
        <v>20892</v>
      </c>
      <c r="G86" s="43">
        <v>59.849315068493148</v>
      </c>
      <c r="H86" s="43">
        <v>1</v>
      </c>
      <c r="I86" s="10">
        <v>1</v>
      </c>
      <c r="J86" s="8">
        <v>3</v>
      </c>
      <c r="K86" s="13">
        <v>42737</v>
      </c>
      <c r="L86" s="9">
        <v>42737</v>
      </c>
      <c r="M86" s="13">
        <f>L86-28+1</f>
        <v>42710</v>
      </c>
      <c r="N86" s="13">
        <f>L86+28-1</f>
        <v>42764</v>
      </c>
      <c r="O86" s="9" t="s">
        <v>304</v>
      </c>
      <c r="P86" s="9"/>
      <c r="Q86" s="9"/>
      <c r="R86" s="9"/>
      <c r="S86" s="9"/>
      <c r="T86" s="8">
        <v>2</v>
      </c>
      <c r="U86" s="8">
        <v>1600</v>
      </c>
      <c r="V86" s="8">
        <v>0</v>
      </c>
      <c r="W86" s="8">
        <v>540</v>
      </c>
      <c r="X86" s="8">
        <v>0.5</v>
      </c>
      <c r="Y86" s="8">
        <v>6.6</v>
      </c>
      <c r="Z86" s="8">
        <v>1.5</v>
      </c>
      <c r="AA86" s="8">
        <v>1</v>
      </c>
      <c r="AB86" s="8">
        <v>1</v>
      </c>
      <c r="AC86" s="8">
        <v>43</v>
      </c>
      <c r="AD86" s="8">
        <v>0.5</v>
      </c>
      <c r="AE86" s="8">
        <v>1</v>
      </c>
      <c r="AF86" s="8">
        <v>1</v>
      </c>
      <c r="AG86" s="7">
        <v>3</v>
      </c>
      <c r="AH86" s="8">
        <v>0</v>
      </c>
      <c r="AI86" s="8">
        <v>0</v>
      </c>
      <c r="AJ86" s="7">
        <v>1</v>
      </c>
      <c r="AK86" s="8">
        <v>0</v>
      </c>
      <c r="AL86" s="11" t="s">
        <v>116</v>
      </c>
      <c r="AM86" s="8">
        <v>0.5</v>
      </c>
      <c r="AN86" s="7">
        <v>2</v>
      </c>
      <c r="AO86" s="8">
        <v>0</v>
      </c>
      <c r="AP86" s="8">
        <f>AI86+AM86+AD86</f>
        <v>1</v>
      </c>
      <c r="AQ86" s="8">
        <v>1</v>
      </c>
      <c r="AR86" s="8">
        <v>0</v>
      </c>
      <c r="AS86" s="8">
        <f>AN86+AJ86+Z86+AE86+X86</f>
        <v>6</v>
      </c>
      <c r="AT86" s="8">
        <v>3</v>
      </c>
      <c r="AU86" s="8">
        <v>2</v>
      </c>
      <c r="AV86" s="8">
        <f>T86+AM86*2+AB86</f>
        <v>4</v>
      </c>
      <c r="AW86" s="8">
        <v>3</v>
      </c>
      <c r="AX86" s="12">
        <v>2</v>
      </c>
      <c r="AY86" s="7">
        <v>0</v>
      </c>
      <c r="AZ86" s="7" t="s">
        <v>255</v>
      </c>
      <c r="BA86" s="7" t="s">
        <v>255</v>
      </c>
      <c r="BB86" s="7" t="s">
        <v>263</v>
      </c>
      <c r="BC86" s="7"/>
      <c r="BD86" s="8">
        <v>0</v>
      </c>
      <c r="BE86" s="7" t="s">
        <v>210</v>
      </c>
      <c r="BF86" s="7" t="s">
        <v>210</v>
      </c>
      <c r="BG86" s="7" t="s">
        <v>210</v>
      </c>
      <c r="BH86" s="7">
        <v>0</v>
      </c>
      <c r="BI86" s="7"/>
      <c r="BJ86" s="7"/>
      <c r="BK86" s="7"/>
      <c r="BL86" s="7"/>
      <c r="BM86" s="7"/>
      <c r="BN86" s="7"/>
      <c r="BO86" s="7"/>
      <c r="BP86" s="8"/>
      <c r="BQ86" s="7"/>
      <c r="BR86" s="8"/>
      <c r="BS86" s="8"/>
      <c r="BT86" s="8"/>
      <c r="BU86" s="36"/>
      <c r="BV86" s="8"/>
      <c r="BW86" s="8"/>
      <c r="BX86" s="36"/>
      <c r="BY86" s="8"/>
      <c r="BZ86" s="8"/>
      <c r="CA86" s="8">
        <v>0</v>
      </c>
      <c r="CB86" s="13">
        <v>43290</v>
      </c>
      <c r="CC86" s="19">
        <f>(CB86-K86)/30</f>
        <v>18.433333333333334</v>
      </c>
      <c r="CD86" s="8">
        <v>0</v>
      </c>
      <c r="CE86" s="13">
        <v>43290</v>
      </c>
      <c r="CF86" s="19">
        <f>(CE86-K86)/30</f>
        <v>18.433333333333334</v>
      </c>
      <c r="CG86" s="8">
        <v>0</v>
      </c>
      <c r="CH86" s="13">
        <v>43312</v>
      </c>
      <c r="CI86" s="20">
        <f>(CH86-K86)/30</f>
        <v>19.166666666666668</v>
      </c>
      <c r="CJ86" s="36">
        <v>0</v>
      </c>
      <c r="CK86" s="13">
        <v>43312</v>
      </c>
      <c r="CL86" s="20">
        <f>(CK86-K86)/30</f>
        <v>19.166666666666668</v>
      </c>
      <c r="CM86" s="36">
        <v>0</v>
      </c>
      <c r="CN86" s="13">
        <v>43312</v>
      </c>
      <c r="CO86" s="20">
        <f>(CN86-K86)/30</f>
        <v>19.166666666666668</v>
      </c>
      <c r="CP86" s="20"/>
      <c r="CQ86" s="20"/>
      <c r="CR86" s="20"/>
      <c r="CS86" s="7">
        <v>0</v>
      </c>
      <c r="CT86" s="9">
        <v>43312</v>
      </c>
      <c r="CU86" s="14">
        <f>(CT86-K86)/30</f>
        <v>19.166666666666668</v>
      </c>
      <c r="CV86" s="7">
        <v>0</v>
      </c>
      <c r="CW86" s="9">
        <v>43312</v>
      </c>
      <c r="CX86" s="14">
        <f>(CW86-K86)/30</f>
        <v>19.166666666666668</v>
      </c>
      <c r="CY86" s="7">
        <v>0</v>
      </c>
      <c r="CZ86" s="9"/>
      <c r="DA86" s="14"/>
      <c r="DB86" s="11"/>
      <c r="DC86" s="34">
        <v>9.6799527137543429</v>
      </c>
      <c r="DD86" s="7">
        <v>0</v>
      </c>
      <c r="DE86" s="7">
        <v>9.2856313150697805</v>
      </c>
      <c r="DF86" s="7">
        <v>7.5947369676041578</v>
      </c>
      <c r="DG86" s="7">
        <v>1.4489421545548771</v>
      </c>
      <c r="DH86" s="15">
        <v>11.313708498984749</v>
      </c>
      <c r="DI86" s="7">
        <v>0.4829681644624238</v>
      </c>
    </row>
    <row r="87" spans="1:113" ht="20.100000000000001" hidden="1" customHeight="1" x14ac:dyDescent="0.3">
      <c r="A87" s="7">
        <v>87</v>
      </c>
      <c r="B87" s="7" t="s">
        <v>351</v>
      </c>
      <c r="C87" s="7">
        <v>0</v>
      </c>
      <c r="D87" s="8" t="s">
        <v>104</v>
      </c>
      <c r="E87" s="7">
        <v>30851882</v>
      </c>
      <c r="F87" s="9">
        <v>27834</v>
      </c>
      <c r="G87" s="43">
        <v>41.041095890410958</v>
      </c>
      <c r="H87" s="43">
        <v>0</v>
      </c>
      <c r="I87" s="10">
        <v>0</v>
      </c>
      <c r="J87" s="8">
        <v>3</v>
      </c>
      <c r="K87" s="13">
        <v>42786</v>
      </c>
      <c r="L87" s="9">
        <v>42814</v>
      </c>
      <c r="M87" s="13">
        <f>L87-28+1</f>
        <v>42787</v>
      </c>
      <c r="N87" s="13">
        <f>L87+28-1</f>
        <v>42841</v>
      </c>
      <c r="O87" s="9" t="s">
        <v>304</v>
      </c>
      <c r="P87" s="9"/>
      <c r="Q87" s="9"/>
      <c r="R87" s="9"/>
      <c r="S87" s="9"/>
      <c r="T87" s="8">
        <v>2</v>
      </c>
      <c r="U87" s="8">
        <v>2570</v>
      </c>
      <c r="V87" s="8">
        <v>1</v>
      </c>
      <c r="W87" s="8">
        <v>480</v>
      </c>
      <c r="X87" s="8">
        <v>0.5</v>
      </c>
      <c r="Y87" s="8">
        <v>7.8</v>
      </c>
      <c r="Z87" s="8">
        <v>1.5</v>
      </c>
      <c r="AA87" s="8">
        <v>1</v>
      </c>
      <c r="AB87" s="8">
        <v>1</v>
      </c>
      <c r="AC87" s="8">
        <v>23</v>
      </c>
      <c r="AD87" s="8">
        <v>0.5</v>
      </c>
      <c r="AE87" s="8">
        <v>1</v>
      </c>
      <c r="AF87" s="8">
        <v>1</v>
      </c>
      <c r="AG87" s="7">
        <v>6</v>
      </c>
      <c r="AH87" s="7">
        <v>0.5</v>
      </c>
      <c r="AI87" s="7">
        <v>0.5</v>
      </c>
      <c r="AJ87" s="7">
        <v>2</v>
      </c>
      <c r="AK87" s="7">
        <v>1</v>
      </c>
      <c r="AL87" s="11" t="s">
        <v>256</v>
      </c>
      <c r="AM87" s="8">
        <v>0.5</v>
      </c>
      <c r="AN87" s="7">
        <v>2</v>
      </c>
      <c r="AO87" s="8">
        <v>0</v>
      </c>
      <c r="AP87" s="8">
        <f>AI87+AM87+AD87</f>
        <v>1.5</v>
      </c>
      <c r="AQ87" s="8">
        <v>2</v>
      </c>
      <c r="AR87" s="8">
        <v>1</v>
      </c>
      <c r="AS87" s="8">
        <f>AN87+AJ87+Z87+AE87+X87</f>
        <v>7</v>
      </c>
      <c r="AT87" s="8">
        <v>4</v>
      </c>
      <c r="AU87" s="8">
        <v>2</v>
      </c>
      <c r="AV87" s="8">
        <f>T87+AM87*2+AB87</f>
        <v>4</v>
      </c>
      <c r="AW87" s="8">
        <v>3</v>
      </c>
      <c r="AX87" s="12">
        <v>2</v>
      </c>
      <c r="AY87" s="7">
        <v>0</v>
      </c>
      <c r="AZ87" s="7" t="s">
        <v>255</v>
      </c>
      <c r="BA87" s="7" t="s">
        <v>255</v>
      </c>
      <c r="BB87" s="7" t="s">
        <v>255</v>
      </c>
      <c r="BC87" s="7"/>
      <c r="BD87" s="8">
        <v>0</v>
      </c>
      <c r="BE87" s="7" t="s">
        <v>210</v>
      </c>
      <c r="BF87" s="7" t="s">
        <v>210</v>
      </c>
      <c r="BG87" s="7" t="s">
        <v>210</v>
      </c>
      <c r="BH87" s="7">
        <v>1</v>
      </c>
      <c r="BI87" s="13">
        <f>BJ87-28+1</f>
        <v>42945</v>
      </c>
      <c r="BJ87" s="13">
        <v>42972</v>
      </c>
      <c r="BK87" s="9">
        <v>42978</v>
      </c>
      <c r="BL87" s="7">
        <v>3840</v>
      </c>
      <c r="BM87" s="7">
        <v>820</v>
      </c>
      <c r="BN87" s="7">
        <v>7</v>
      </c>
      <c r="BO87" s="7">
        <v>5</v>
      </c>
      <c r="BP87" s="8">
        <v>42</v>
      </c>
      <c r="BQ87" s="7">
        <v>7</v>
      </c>
      <c r="BR87" s="8">
        <v>1</v>
      </c>
      <c r="BS87" s="13">
        <v>43024</v>
      </c>
      <c r="BT87" s="19">
        <f>(BS87-BK87)/30</f>
        <v>1.5333333333333334</v>
      </c>
      <c r="BU87" s="36">
        <v>2</v>
      </c>
      <c r="BV87" s="13">
        <v>43024</v>
      </c>
      <c r="BW87" s="19">
        <f>(BV87-BK87)/30</f>
        <v>1.5333333333333334</v>
      </c>
      <c r="BX87" s="36">
        <v>1</v>
      </c>
      <c r="BY87" s="13">
        <v>43024</v>
      </c>
      <c r="BZ87" s="19">
        <f>(BY87-BK87)/30</f>
        <v>1.5333333333333334</v>
      </c>
      <c r="CA87" s="8">
        <v>1</v>
      </c>
      <c r="CB87" s="13">
        <v>42970</v>
      </c>
      <c r="CC87" s="19">
        <f>(CB87-K87)/30</f>
        <v>6.1333333333333337</v>
      </c>
      <c r="CD87" s="8">
        <v>2</v>
      </c>
      <c r="CE87" s="9">
        <v>42978</v>
      </c>
      <c r="CF87" s="19">
        <f>(CE87-K87)/30</f>
        <v>6.4</v>
      </c>
      <c r="CG87" s="8">
        <v>1</v>
      </c>
      <c r="CH87" s="13">
        <v>43335</v>
      </c>
      <c r="CI87" s="20">
        <f>(CH87-K87)/30</f>
        <v>18.3</v>
      </c>
      <c r="CJ87" s="36">
        <v>2</v>
      </c>
      <c r="CK87" s="13">
        <v>43158</v>
      </c>
      <c r="CL87" s="20">
        <f>(CK87-K87)/30</f>
        <v>12.4</v>
      </c>
      <c r="CM87" s="36">
        <v>2</v>
      </c>
      <c r="CN87" s="13">
        <v>43158</v>
      </c>
      <c r="CO87" s="20">
        <f>(CN87-K87)/30</f>
        <v>12.4</v>
      </c>
      <c r="CP87" s="20"/>
      <c r="CQ87" s="20"/>
      <c r="CR87" s="20"/>
      <c r="CS87" s="7">
        <v>1</v>
      </c>
      <c r="CT87" s="9">
        <v>43158</v>
      </c>
      <c r="CU87" s="14">
        <f>(CT87-K87)/30</f>
        <v>12.4</v>
      </c>
      <c r="CV87" s="7">
        <v>0</v>
      </c>
      <c r="CW87" s="9">
        <v>42978</v>
      </c>
      <c r="CX87" s="14">
        <f>(CW87-K87)/30</f>
        <v>6.4</v>
      </c>
      <c r="CY87" s="7">
        <v>1</v>
      </c>
      <c r="CZ87" s="9">
        <v>43158</v>
      </c>
      <c r="DA87" s="14">
        <f>(CZ87-BK87)/30</f>
        <v>6</v>
      </c>
      <c r="DB87" s="11" t="s">
        <v>257</v>
      </c>
      <c r="DC87" s="34">
        <v>8.3977334689845282</v>
      </c>
      <c r="DD87" s="7">
        <v>0</v>
      </c>
      <c r="DE87" s="7">
        <v>8.426888287638679</v>
      </c>
      <c r="DF87" s="7">
        <v>5.795768618219526</v>
      </c>
      <c r="DG87" s="7">
        <v>1.006955550056718</v>
      </c>
      <c r="DH87" s="15">
        <v>10.666389416729574</v>
      </c>
      <c r="DI87" s="7">
        <v>0.673616788432845</v>
      </c>
    </row>
    <row r="88" spans="1:113" ht="20.100000000000001" hidden="1" customHeight="1" x14ac:dyDescent="0.3">
      <c r="A88" s="7">
        <v>88</v>
      </c>
      <c r="B88" s="7" t="s">
        <v>351</v>
      </c>
      <c r="C88" s="7">
        <v>0</v>
      </c>
      <c r="D88" s="8" t="s">
        <v>113</v>
      </c>
      <c r="E88" s="7">
        <v>28215353</v>
      </c>
      <c r="F88" s="9">
        <v>24981</v>
      </c>
      <c r="G88" s="43">
        <v>48.665753424657531</v>
      </c>
      <c r="H88" s="43">
        <v>0</v>
      </c>
      <c r="I88" s="10">
        <v>1</v>
      </c>
      <c r="J88" s="8">
        <v>3</v>
      </c>
      <c r="K88" s="13">
        <v>41932</v>
      </c>
      <c r="L88" s="9">
        <v>42744</v>
      </c>
      <c r="M88" s="13">
        <f>L88-28+1</f>
        <v>42717</v>
      </c>
      <c r="N88" s="13">
        <f>L88+28-1</f>
        <v>42771</v>
      </c>
      <c r="O88" s="13" t="s">
        <v>339</v>
      </c>
      <c r="P88" s="13"/>
      <c r="Q88" s="13"/>
      <c r="R88" s="13"/>
      <c r="S88" s="13"/>
      <c r="T88" s="8">
        <v>1</v>
      </c>
      <c r="U88" s="8">
        <v>3410</v>
      </c>
      <c r="V88" s="8">
        <v>0</v>
      </c>
      <c r="W88" s="8">
        <v>560</v>
      </c>
      <c r="X88" s="8">
        <v>0.5</v>
      </c>
      <c r="Y88" s="8">
        <v>12</v>
      </c>
      <c r="Z88" s="8">
        <v>0</v>
      </c>
      <c r="AA88" s="8">
        <v>0</v>
      </c>
      <c r="AB88" s="8">
        <v>0</v>
      </c>
      <c r="AC88" s="8">
        <v>82</v>
      </c>
      <c r="AD88" s="8">
        <v>0.5</v>
      </c>
      <c r="AE88" s="8">
        <v>0.5</v>
      </c>
      <c r="AF88" s="8">
        <v>1</v>
      </c>
      <c r="AG88" s="7">
        <v>1</v>
      </c>
      <c r="AH88" s="7">
        <v>0</v>
      </c>
      <c r="AI88" s="7">
        <v>0</v>
      </c>
      <c r="AJ88" s="7">
        <v>0</v>
      </c>
      <c r="AK88" s="7">
        <v>0</v>
      </c>
      <c r="AL88" s="11" t="s">
        <v>340</v>
      </c>
      <c r="AM88" s="7">
        <v>0</v>
      </c>
      <c r="AN88" s="7">
        <v>1</v>
      </c>
      <c r="AO88" s="7">
        <v>0</v>
      </c>
      <c r="AP88" s="8">
        <f>AI88+AM88+AD88</f>
        <v>0.5</v>
      </c>
      <c r="AQ88" s="8">
        <v>1</v>
      </c>
      <c r="AR88" s="8">
        <v>0</v>
      </c>
      <c r="AS88" s="8">
        <f>AN88+AJ88+Z88+AE88+X88</f>
        <v>2</v>
      </c>
      <c r="AT88" s="8">
        <v>1</v>
      </c>
      <c r="AU88" s="8">
        <v>0</v>
      </c>
      <c r="AV88" s="8">
        <f>T88+AM88*2+AB88</f>
        <v>1</v>
      </c>
      <c r="AW88" s="8">
        <v>1</v>
      </c>
      <c r="AX88" s="12">
        <v>0</v>
      </c>
      <c r="AY88" s="7">
        <v>0</v>
      </c>
      <c r="AZ88" s="7" t="s">
        <v>255</v>
      </c>
      <c r="BA88" s="7" t="s">
        <v>255</v>
      </c>
      <c r="BB88" s="7" t="s">
        <v>255</v>
      </c>
      <c r="BC88" s="7"/>
      <c r="BD88" s="8">
        <v>0</v>
      </c>
      <c r="BE88" s="7" t="s">
        <v>210</v>
      </c>
      <c r="BF88" s="7" t="s">
        <v>210</v>
      </c>
      <c r="BG88" s="7" t="s">
        <v>210</v>
      </c>
      <c r="BH88" s="7">
        <v>0</v>
      </c>
      <c r="BI88" s="7"/>
      <c r="BJ88" s="7"/>
      <c r="BK88" s="7"/>
      <c r="BL88" s="7"/>
      <c r="BM88" s="7"/>
      <c r="BN88" s="7"/>
      <c r="BO88" s="7"/>
      <c r="BP88" s="8"/>
      <c r="BQ88" s="7"/>
      <c r="BR88" s="8"/>
      <c r="BS88" s="8"/>
      <c r="BT88" s="8"/>
      <c r="BU88" s="36"/>
      <c r="BV88" s="8"/>
      <c r="BW88" s="8"/>
      <c r="BX88" s="36"/>
      <c r="BY88" s="8"/>
      <c r="BZ88" s="8"/>
      <c r="CA88" s="8">
        <v>0</v>
      </c>
      <c r="CB88" s="13">
        <v>43312</v>
      </c>
      <c r="CC88" s="19">
        <f>(CB88-K88)/30</f>
        <v>46</v>
      </c>
      <c r="CD88" s="8">
        <v>0</v>
      </c>
      <c r="CE88" s="13">
        <v>43312</v>
      </c>
      <c r="CF88" s="19">
        <f>(CE88-K88)/30</f>
        <v>46</v>
      </c>
      <c r="CG88" s="8">
        <v>0</v>
      </c>
      <c r="CH88" s="13">
        <v>43312</v>
      </c>
      <c r="CI88" s="20">
        <f>(CH88-K88)/30</f>
        <v>46</v>
      </c>
      <c r="CJ88" s="36">
        <v>0</v>
      </c>
      <c r="CK88" s="13">
        <v>43312</v>
      </c>
      <c r="CL88" s="20">
        <f>(CK88-K88)/30</f>
        <v>46</v>
      </c>
      <c r="CM88" s="36">
        <v>0</v>
      </c>
      <c r="CN88" s="13">
        <v>43312</v>
      </c>
      <c r="CO88" s="20">
        <f>(CN88-K88)/30</f>
        <v>46</v>
      </c>
      <c r="CP88" s="20"/>
      <c r="CQ88" s="20"/>
      <c r="CR88" s="20"/>
      <c r="CS88" s="7">
        <v>0</v>
      </c>
      <c r="CT88" s="9">
        <v>43312</v>
      </c>
      <c r="CU88" s="14">
        <f>(CT88-K88)/30</f>
        <v>46</v>
      </c>
      <c r="CV88" s="7">
        <v>0</v>
      </c>
      <c r="CW88" s="9">
        <v>43312</v>
      </c>
      <c r="CX88" s="14">
        <f>(CW88-K88)/30</f>
        <v>46</v>
      </c>
      <c r="CY88" s="7">
        <v>0</v>
      </c>
      <c r="CZ88" s="9"/>
      <c r="DA88" s="14"/>
      <c r="DB88" s="11"/>
      <c r="DC88" s="34">
        <v>19.226176792429634</v>
      </c>
      <c r="DD88" s="7">
        <v>1</v>
      </c>
      <c r="DE88" s="7">
        <v>6.0418903422513104</v>
      </c>
      <c r="DF88" s="7">
        <v>2.8778671600216463</v>
      </c>
      <c r="DG88" s="7">
        <v>1.2968395546510105</v>
      </c>
      <c r="DH88" s="15">
        <v>9.5798296369514322</v>
      </c>
      <c r="DI88" s="7">
        <v>0.62851960978132926</v>
      </c>
    </row>
    <row r="89" spans="1:113" ht="20.100000000000001" hidden="1" customHeight="1" x14ac:dyDescent="0.3">
      <c r="A89" s="7">
        <v>89</v>
      </c>
      <c r="B89" s="7" t="s">
        <v>351</v>
      </c>
      <c r="C89" s="7">
        <v>0</v>
      </c>
      <c r="D89" s="8" t="s">
        <v>98</v>
      </c>
      <c r="E89" s="7">
        <v>30781433</v>
      </c>
      <c r="F89" s="9">
        <v>27083</v>
      </c>
      <c r="G89" s="43">
        <v>43.098630136986301</v>
      </c>
      <c r="H89" s="43">
        <v>0</v>
      </c>
      <c r="I89" s="10">
        <v>1</v>
      </c>
      <c r="J89" s="8">
        <v>3</v>
      </c>
      <c r="K89" s="13">
        <v>42697</v>
      </c>
      <c r="L89" s="9">
        <v>42814</v>
      </c>
      <c r="M89" s="13">
        <f>L89-28+1</f>
        <v>42787</v>
      </c>
      <c r="N89" s="13">
        <f>L89+28-1</f>
        <v>42841</v>
      </c>
      <c r="O89" s="13" t="s">
        <v>304</v>
      </c>
      <c r="P89" s="13"/>
      <c r="Q89" s="13"/>
      <c r="R89" s="13"/>
      <c r="S89" s="13"/>
      <c r="T89" s="8">
        <v>2</v>
      </c>
      <c r="U89" s="8">
        <v>10000</v>
      </c>
      <c r="V89" s="8">
        <v>4</v>
      </c>
      <c r="W89" s="8">
        <v>8000</v>
      </c>
      <c r="X89" s="8">
        <v>0</v>
      </c>
      <c r="Y89" s="8">
        <v>7.2</v>
      </c>
      <c r="Z89" s="8">
        <v>1.5</v>
      </c>
      <c r="AA89" s="8">
        <v>1</v>
      </c>
      <c r="AB89" s="8">
        <v>1</v>
      </c>
      <c r="AC89" s="8">
        <v>147</v>
      </c>
      <c r="AD89" s="8">
        <v>0</v>
      </c>
      <c r="AE89" s="8">
        <v>0</v>
      </c>
      <c r="AF89" s="8">
        <v>0</v>
      </c>
      <c r="AG89" s="7">
        <v>2</v>
      </c>
      <c r="AH89" s="8">
        <v>0</v>
      </c>
      <c r="AI89" s="8">
        <v>0</v>
      </c>
      <c r="AJ89" s="8">
        <v>0</v>
      </c>
      <c r="AK89" s="8">
        <v>0</v>
      </c>
      <c r="AL89" s="11" t="s">
        <v>119</v>
      </c>
      <c r="AM89" s="8">
        <v>0.5</v>
      </c>
      <c r="AN89" s="7">
        <v>3</v>
      </c>
      <c r="AO89" s="8">
        <v>0</v>
      </c>
      <c r="AP89" s="8">
        <f>AI89+AM89+AD89</f>
        <v>0.5</v>
      </c>
      <c r="AQ89" s="8">
        <v>1</v>
      </c>
      <c r="AR89" s="8">
        <v>0</v>
      </c>
      <c r="AS89" s="8">
        <f>AN89+AJ89+Z89+AE89+X89</f>
        <v>4.5</v>
      </c>
      <c r="AT89" s="8">
        <v>2</v>
      </c>
      <c r="AU89" s="8">
        <v>1</v>
      </c>
      <c r="AV89" s="8">
        <f>T89+AM89*2+AB89</f>
        <v>4</v>
      </c>
      <c r="AW89" s="8">
        <v>3</v>
      </c>
      <c r="AX89" s="12">
        <v>2</v>
      </c>
      <c r="AY89" s="7">
        <v>0</v>
      </c>
      <c r="AZ89" s="7" t="s">
        <v>255</v>
      </c>
      <c r="BA89" s="7" t="s">
        <v>255</v>
      </c>
      <c r="BB89" s="7" t="s">
        <v>255</v>
      </c>
      <c r="BC89" s="7"/>
      <c r="BD89" s="8">
        <v>0</v>
      </c>
      <c r="BE89" s="7" t="s">
        <v>210</v>
      </c>
      <c r="BF89" s="7" t="s">
        <v>210</v>
      </c>
      <c r="BG89" s="7" t="s">
        <v>210</v>
      </c>
      <c r="BH89" s="7">
        <v>0</v>
      </c>
      <c r="BI89" s="7"/>
      <c r="BJ89" s="7"/>
      <c r="BK89" s="7"/>
      <c r="BL89" s="7"/>
      <c r="BM89" s="7"/>
      <c r="BN89" s="7"/>
      <c r="BO89" s="7"/>
      <c r="BP89" s="8"/>
      <c r="BQ89" s="7"/>
      <c r="BR89" s="8"/>
      <c r="BS89" s="8"/>
      <c r="BT89" s="8"/>
      <c r="BU89" s="36"/>
      <c r="BV89" s="8"/>
      <c r="BW89" s="8"/>
      <c r="BX89" s="36"/>
      <c r="BY89" s="8"/>
      <c r="BZ89" s="8"/>
      <c r="CA89" s="8">
        <v>0</v>
      </c>
      <c r="CB89" s="13">
        <v>42989</v>
      </c>
      <c r="CC89" s="19">
        <f>(CB89-K89)/30</f>
        <v>9.7333333333333325</v>
      </c>
      <c r="CD89" s="8">
        <v>0</v>
      </c>
      <c r="CE89" s="13">
        <v>42989</v>
      </c>
      <c r="CF89" s="19">
        <f>(CE89-K89)/30</f>
        <v>9.7333333333333325</v>
      </c>
      <c r="CG89" s="8">
        <v>0</v>
      </c>
      <c r="CH89" s="13" t="s">
        <v>419</v>
      </c>
      <c r="CI89" s="20" t="s">
        <v>419</v>
      </c>
      <c r="CJ89" s="36">
        <v>1</v>
      </c>
      <c r="CK89" s="13">
        <v>42989</v>
      </c>
      <c r="CL89" s="20">
        <f>(CK89-K89)/30</f>
        <v>9.7333333333333325</v>
      </c>
      <c r="CM89" s="36">
        <v>1</v>
      </c>
      <c r="CN89" s="13">
        <v>42989</v>
      </c>
      <c r="CO89" s="20">
        <f>(CN89-K89)/30</f>
        <v>9.7333333333333325</v>
      </c>
      <c r="CP89" s="20"/>
      <c r="CQ89" s="20"/>
      <c r="CR89" s="20"/>
      <c r="CS89" s="7">
        <v>0</v>
      </c>
      <c r="CT89" s="9">
        <v>43312</v>
      </c>
      <c r="CU89" s="14">
        <f>(CT89-K89)/30</f>
        <v>20.5</v>
      </c>
      <c r="CV89" s="7">
        <v>0</v>
      </c>
      <c r="CW89" s="9">
        <v>43312</v>
      </c>
      <c r="CX89" s="14">
        <f>(CW89-K89)/30</f>
        <v>20.5</v>
      </c>
      <c r="CY89" s="7">
        <v>0</v>
      </c>
      <c r="CZ89" s="9"/>
      <c r="DA89" s="14"/>
      <c r="DB89" s="11"/>
      <c r="DC89" s="34">
        <v>7.2853586687358076</v>
      </c>
      <c r="DD89" s="7">
        <v>0</v>
      </c>
      <c r="DE89" s="7">
        <v>4.3923712551482028</v>
      </c>
      <c r="DF89" s="7">
        <v>9.5136569200217753</v>
      </c>
      <c r="DG89" s="7">
        <v>0.38823443750051895</v>
      </c>
      <c r="DH89" s="15">
        <v>6.0209869896442605</v>
      </c>
      <c r="DI89" s="7">
        <v>4.1955390711883263E-2</v>
      </c>
    </row>
    <row r="90" spans="1:113" ht="20.100000000000001" hidden="1" customHeight="1" x14ac:dyDescent="0.3">
      <c r="A90" s="7">
        <v>90</v>
      </c>
      <c r="B90" s="7" t="s">
        <v>351</v>
      </c>
      <c r="C90" s="7">
        <v>0</v>
      </c>
      <c r="D90" s="8" t="s">
        <v>114</v>
      </c>
      <c r="E90" s="7">
        <v>618160</v>
      </c>
      <c r="F90" s="9">
        <v>16837</v>
      </c>
      <c r="G90" s="43">
        <v>71.038356164383558</v>
      </c>
      <c r="H90" s="43">
        <v>1</v>
      </c>
      <c r="I90" s="10">
        <v>0</v>
      </c>
      <c r="J90" s="8">
        <v>3</v>
      </c>
      <c r="K90" s="13">
        <v>42766</v>
      </c>
      <c r="L90" s="9">
        <v>42766</v>
      </c>
      <c r="M90" s="13">
        <f>L90-28+1</f>
        <v>42739</v>
      </c>
      <c r="N90" s="13">
        <f>L90+28-1</f>
        <v>42793</v>
      </c>
      <c r="O90" s="13" t="s">
        <v>301</v>
      </c>
      <c r="P90" s="13"/>
      <c r="Q90" s="13"/>
      <c r="R90" s="13"/>
      <c r="S90" s="13"/>
      <c r="T90" s="8">
        <v>1</v>
      </c>
      <c r="U90" s="8">
        <v>2410</v>
      </c>
      <c r="V90" s="8">
        <v>1</v>
      </c>
      <c r="W90" s="8">
        <v>310</v>
      </c>
      <c r="X90" s="8">
        <v>0.5</v>
      </c>
      <c r="Y90" s="8">
        <v>8.5</v>
      </c>
      <c r="Z90" s="8">
        <v>1</v>
      </c>
      <c r="AA90" s="8">
        <v>0</v>
      </c>
      <c r="AB90" s="8">
        <v>1</v>
      </c>
      <c r="AC90" s="8">
        <v>72</v>
      </c>
      <c r="AD90" s="8">
        <v>0.5</v>
      </c>
      <c r="AE90" s="8">
        <v>0.5</v>
      </c>
      <c r="AF90" s="8">
        <v>1</v>
      </c>
      <c r="AG90" s="7">
        <v>4</v>
      </c>
      <c r="AH90" s="8">
        <v>0</v>
      </c>
      <c r="AI90" s="8">
        <v>0</v>
      </c>
      <c r="AJ90" s="8">
        <v>1</v>
      </c>
      <c r="AK90" s="8">
        <v>0</v>
      </c>
      <c r="AL90" s="11" t="s">
        <v>69</v>
      </c>
      <c r="AM90" s="7">
        <v>0</v>
      </c>
      <c r="AN90" s="7">
        <v>1</v>
      </c>
      <c r="AO90" s="7">
        <v>0</v>
      </c>
      <c r="AP90" s="8">
        <f>AI90+AM90+AD90</f>
        <v>0.5</v>
      </c>
      <c r="AQ90" s="8">
        <v>1</v>
      </c>
      <c r="AR90" s="8">
        <v>0</v>
      </c>
      <c r="AS90" s="8">
        <f>AN90+AJ90+Z90+AE90+X90</f>
        <v>4</v>
      </c>
      <c r="AT90" s="8">
        <v>2</v>
      </c>
      <c r="AU90" s="8">
        <v>1</v>
      </c>
      <c r="AV90" s="8">
        <f>T90+AM90*2+AB90</f>
        <v>2</v>
      </c>
      <c r="AW90" s="8">
        <v>2</v>
      </c>
      <c r="AX90" s="12">
        <v>1</v>
      </c>
      <c r="AY90" s="7">
        <v>0</v>
      </c>
      <c r="AZ90" s="7" t="s">
        <v>255</v>
      </c>
      <c r="BA90" s="7" t="s">
        <v>255</v>
      </c>
      <c r="BB90" s="7" t="s">
        <v>210</v>
      </c>
      <c r="BC90" s="7"/>
      <c r="BD90" s="8">
        <v>0</v>
      </c>
      <c r="BE90" s="7" t="s">
        <v>210</v>
      </c>
      <c r="BF90" s="7" t="s">
        <v>210</v>
      </c>
      <c r="BG90" s="7" t="s">
        <v>210</v>
      </c>
      <c r="BH90" s="7">
        <v>0</v>
      </c>
      <c r="BI90" s="7"/>
      <c r="BJ90" s="7"/>
      <c r="BK90" s="7"/>
      <c r="BL90" s="7"/>
      <c r="BM90" s="7"/>
      <c r="BN90" s="7"/>
      <c r="BO90" s="7"/>
      <c r="BP90" s="8"/>
      <c r="BQ90" s="7"/>
      <c r="BR90" s="8"/>
      <c r="BS90" s="8"/>
      <c r="BT90" s="8"/>
      <c r="BU90" s="36"/>
      <c r="BV90" s="8"/>
      <c r="BW90" s="8"/>
      <c r="BX90" s="36"/>
      <c r="BY90" s="8"/>
      <c r="BZ90" s="8"/>
      <c r="CA90" s="8">
        <v>1</v>
      </c>
      <c r="CB90" s="13">
        <v>43426</v>
      </c>
      <c r="CC90" s="19">
        <f>(CB90-K90)/30</f>
        <v>22</v>
      </c>
      <c r="CD90" s="8">
        <v>1</v>
      </c>
      <c r="CE90" s="13">
        <v>43426</v>
      </c>
      <c r="CF90" s="19">
        <f>(CE90-K90)/30</f>
        <v>22</v>
      </c>
      <c r="CG90" s="8">
        <v>0</v>
      </c>
      <c r="CH90" s="13">
        <v>43312</v>
      </c>
      <c r="CI90" s="20">
        <f>(CH90-K90)/30</f>
        <v>18.2</v>
      </c>
      <c r="CJ90" s="36">
        <v>1</v>
      </c>
      <c r="CK90" s="13">
        <v>43073</v>
      </c>
      <c r="CL90" s="20">
        <f>(CK90-K90)/30</f>
        <v>10.233333333333333</v>
      </c>
      <c r="CM90" s="36">
        <v>1</v>
      </c>
      <c r="CN90" s="13">
        <v>43073</v>
      </c>
      <c r="CO90" s="20">
        <f>(CN90-K90)/30</f>
        <v>10.233333333333333</v>
      </c>
      <c r="CP90" s="20"/>
      <c r="CQ90" s="20"/>
      <c r="CR90" s="20"/>
      <c r="CS90" s="7">
        <v>0</v>
      </c>
      <c r="CT90" s="9">
        <v>43312</v>
      </c>
      <c r="CU90" s="14">
        <f>(CT90-K90)/30</f>
        <v>18.2</v>
      </c>
      <c r="CV90" s="7">
        <v>0</v>
      </c>
      <c r="CW90" s="9">
        <v>43312</v>
      </c>
      <c r="CX90" s="14">
        <f>(CW90-K90)/30</f>
        <v>18.2</v>
      </c>
      <c r="CY90" s="7">
        <v>0</v>
      </c>
      <c r="CZ90" s="9"/>
      <c r="DA90" s="14"/>
      <c r="DB90" s="11"/>
      <c r="DC90" s="34">
        <v>12.996038341699773</v>
      </c>
      <c r="DD90" s="7">
        <v>0</v>
      </c>
      <c r="DE90" s="7">
        <v>1.8087587551221798</v>
      </c>
      <c r="DF90" s="7">
        <v>12.817118041433986</v>
      </c>
      <c r="DG90" s="7">
        <v>1.0754943904573768</v>
      </c>
      <c r="DH90" s="15">
        <v>7.8353623806954005</v>
      </c>
      <c r="DI90" s="7">
        <v>0.23085032402276293</v>
      </c>
    </row>
    <row r="91" spans="1:113" ht="20.100000000000001" hidden="1" customHeight="1" x14ac:dyDescent="0.3">
      <c r="A91" s="7">
        <v>91</v>
      </c>
      <c r="B91" s="7" t="s">
        <v>351</v>
      </c>
      <c r="C91" s="7">
        <v>0</v>
      </c>
      <c r="D91" s="7" t="s">
        <v>128</v>
      </c>
      <c r="E91" s="7">
        <v>30987144</v>
      </c>
      <c r="F91" s="9">
        <v>29499</v>
      </c>
      <c r="G91" s="43">
        <v>36.583561643835615</v>
      </c>
      <c r="H91" s="43">
        <v>0</v>
      </c>
      <c r="I91" s="10">
        <v>1</v>
      </c>
      <c r="J91" s="8">
        <v>4</v>
      </c>
      <c r="K91" s="13">
        <v>42830</v>
      </c>
      <c r="L91" s="9">
        <v>42852</v>
      </c>
      <c r="M91" s="13">
        <f>L91-28+1</f>
        <v>42825</v>
      </c>
      <c r="N91" s="13">
        <f>L91+28-1</f>
        <v>42879</v>
      </c>
      <c r="O91" s="13" t="s">
        <v>304</v>
      </c>
      <c r="P91" s="13"/>
      <c r="Q91" s="13"/>
      <c r="R91" s="13"/>
      <c r="S91" s="13"/>
      <c r="T91" s="8">
        <v>2</v>
      </c>
      <c r="U91" s="8">
        <v>1990</v>
      </c>
      <c r="V91" s="8">
        <v>0</v>
      </c>
      <c r="W91" s="8">
        <v>460</v>
      </c>
      <c r="X91" s="8">
        <v>0.5</v>
      </c>
      <c r="Y91" s="8">
        <v>8.6999999999999993</v>
      </c>
      <c r="Z91" s="8">
        <v>1</v>
      </c>
      <c r="AA91" s="8">
        <v>0</v>
      </c>
      <c r="AB91" s="8">
        <v>0</v>
      </c>
      <c r="AC91" s="8">
        <v>83</v>
      </c>
      <c r="AD91" s="8">
        <v>0.5</v>
      </c>
      <c r="AE91" s="8">
        <v>0.5</v>
      </c>
      <c r="AF91" s="8">
        <v>1</v>
      </c>
      <c r="AG91" s="7">
        <v>7</v>
      </c>
      <c r="AH91" s="7">
        <v>0.5</v>
      </c>
      <c r="AI91" s="7">
        <v>0.5</v>
      </c>
      <c r="AJ91" s="8">
        <v>2</v>
      </c>
      <c r="AK91" s="8">
        <v>1</v>
      </c>
      <c r="AL91" s="11" t="s">
        <v>130</v>
      </c>
      <c r="AM91" s="8">
        <v>0.5</v>
      </c>
      <c r="AN91" s="7">
        <v>3</v>
      </c>
      <c r="AO91" s="7">
        <v>0</v>
      </c>
      <c r="AP91" s="8">
        <f>AI91+AM91+AD91</f>
        <v>1.5</v>
      </c>
      <c r="AQ91" s="8">
        <v>2</v>
      </c>
      <c r="AR91" s="8">
        <v>1</v>
      </c>
      <c r="AS91" s="8">
        <f>AN91+AJ91+Z91+AE91+X91</f>
        <v>7</v>
      </c>
      <c r="AT91" s="8">
        <v>4</v>
      </c>
      <c r="AU91" s="8">
        <v>2</v>
      </c>
      <c r="AV91" s="8">
        <f>T91+AM91*2+AB91</f>
        <v>3</v>
      </c>
      <c r="AW91" s="8">
        <v>3</v>
      </c>
      <c r="AX91" s="12">
        <v>2</v>
      </c>
      <c r="AY91" s="7">
        <v>1</v>
      </c>
      <c r="AZ91" s="9">
        <v>42884</v>
      </c>
      <c r="BA91" s="9" t="s">
        <v>258</v>
      </c>
      <c r="BB91" s="7" t="s">
        <v>198</v>
      </c>
      <c r="BC91" s="7">
        <v>0</v>
      </c>
      <c r="BD91" s="8">
        <v>0</v>
      </c>
      <c r="BE91" s="7" t="s">
        <v>210</v>
      </c>
      <c r="BF91" s="7" t="s">
        <v>210</v>
      </c>
      <c r="BG91" s="7" t="s">
        <v>210</v>
      </c>
      <c r="BH91" s="7">
        <v>1</v>
      </c>
      <c r="BI91" s="13">
        <f>BJ91-28+1</f>
        <v>43030</v>
      </c>
      <c r="BJ91" s="13">
        <v>43057</v>
      </c>
      <c r="BK91" s="9">
        <v>43063</v>
      </c>
      <c r="BL91" s="7">
        <v>1560</v>
      </c>
      <c r="BM91" s="7">
        <v>340</v>
      </c>
      <c r="BN91" s="7">
        <v>9.6999999999999993</v>
      </c>
      <c r="BO91" s="7">
        <v>62</v>
      </c>
      <c r="BP91" s="8">
        <v>2</v>
      </c>
      <c r="BQ91" s="7">
        <v>2</v>
      </c>
      <c r="BR91" s="8">
        <v>0</v>
      </c>
      <c r="BS91" s="13">
        <v>43312</v>
      </c>
      <c r="BT91" s="19">
        <f>(BS91-BK91)/30</f>
        <v>8.3000000000000007</v>
      </c>
      <c r="BU91" s="36">
        <v>0</v>
      </c>
      <c r="BV91" s="13">
        <v>43312</v>
      </c>
      <c r="BW91" s="19">
        <f>(BV91-BK91)/30</f>
        <v>8.3000000000000007</v>
      </c>
      <c r="BX91" s="36">
        <v>0</v>
      </c>
      <c r="BY91" s="13">
        <v>43312</v>
      </c>
      <c r="BZ91" s="19">
        <f>(BY91-BK91)/30</f>
        <v>8.3000000000000007</v>
      </c>
      <c r="CA91" s="8">
        <v>0</v>
      </c>
      <c r="CB91" s="13">
        <v>43312</v>
      </c>
      <c r="CC91" s="19">
        <f>(CB91-K91)/30</f>
        <v>16.066666666666666</v>
      </c>
      <c r="CD91" s="8">
        <v>0</v>
      </c>
      <c r="CE91" s="13">
        <v>43312</v>
      </c>
      <c r="CF91" s="19">
        <f>(CE91-K91)/30</f>
        <v>16.066666666666666</v>
      </c>
      <c r="CG91" s="8">
        <v>0</v>
      </c>
      <c r="CH91" s="13">
        <v>43312</v>
      </c>
      <c r="CI91" s="20">
        <f>(CH91-K91)/30</f>
        <v>16.066666666666666</v>
      </c>
      <c r="CJ91" s="36">
        <v>0</v>
      </c>
      <c r="CK91" s="13">
        <v>43312</v>
      </c>
      <c r="CL91" s="20">
        <f>(CK91-K91)/30</f>
        <v>16.066666666666666</v>
      </c>
      <c r="CM91" s="36">
        <v>0</v>
      </c>
      <c r="CN91" s="13">
        <v>43312</v>
      </c>
      <c r="CO91" s="20">
        <f>(CN91-K91)/30</f>
        <v>16.066666666666666</v>
      </c>
      <c r="CP91" s="20"/>
      <c r="CQ91" s="20"/>
      <c r="CR91" s="20"/>
      <c r="CS91" s="7">
        <v>0</v>
      </c>
      <c r="CT91" s="9">
        <v>43312</v>
      </c>
      <c r="CU91" s="14">
        <f>(CT91-K91)/30</f>
        <v>16.066666666666666</v>
      </c>
      <c r="CV91" s="7">
        <v>0</v>
      </c>
      <c r="CW91" s="9">
        <v>43063</v>
      </c>
      <c r="CX91" s="14">
        <f>(CW91-K91)/30</f>
        <v>7.7666666666666666</v>
      </c>
      <c r="CY91" s="7">
        <v>0</v>
      </c>
      <c r="CZ91" s="9">
        <v>43312</v>
      </c>
      <c r="DA91" s="14">
        <f>(CZ91-BK91)/30</f>
        <v>8.3000000000000007</v>
      </c>
      <c r="DB91" s="11"/>
      <c r="DC91" s="34">
        <v>1.3286858140965103</v>
      </c>
      <c r="DD91" s="7">
        <v>0</v>
      </c>
      <c r="DE91" s="7">
        <v>2.7415656099594123</v>
      </c>
      <c r="DF91" s="7">
        <v>7.4901779794759644</v>
      </c>
      <c r="DG91" s="7">
        <v>2.006943497019007</v>
      </c>
      <c r="DH91" s="7">
        <v>6.3203304949070258</v>
      </c>
      <c r="DI91" s="7">
        <v>0.17987039568168642</v>
      </c>
    </row>
    <row r="92" spans="1:113" ht="20.100000000000001" hidden="1" customHeight="1" x14ac:dyDescent="0.3">
      <c r="A92" s="7">
        <v>92</v>
      </c>
      <c r="B92" s="7" t="s">
        <v>351</v>
      </c>
      <c r="C92" s="7">
        <v>0</v>
      </c>
      <c r="D92" s="7" t="s">
        <v>129</v>
      </c>
      <c r="E92" s="7">
        <v>31045841</v>
      </c>
      <c r="F92" s="9">
        <v>20411</v>
      </c>
      <c r="G92" s="43">
        <v>61.550684931506851</v>
      </c>
      <c r="H92" s="43">
        <v>1</v>
      </c>
      <c r="I92" s="10">
        <v>0</v>
      </c>
      <c r="J92" s="8">
        <v>4</v>
      </c>
      <c r="K92" s="13">
        <v>42859</v>
      </c>
      <c r="L92" s="9">
        <v>42877</v>
      </c>
      <c r="M92" s="13">
        <f>L92-28+1</f>
        <v>42850</v>
      </c>
      <c r="N92" s="13">
        <f>L92+28-1</f>
        <v>42904</v>
      </c>
      <c r="O92" s="13" t="s">
        <v>301</v>
      </c>
      <c r="P92" s="13"/>
      <c r="Q92" s="13"/>
      <c r="R92" s="13"/>
      <c r="S92" s="13"/>
      <c r="T92" s="8">
        <v>1</v>
      </c>
      <c r="U92" s="8">
        <v>1550</v>
      </c>
      <c r="V92" s="8">
        <v>0</v>
      </c>
      <c r="W92" s="8">
        <v>630</v>
      </c>
      <c r="X92" s="8">
        <v>0.5</v>
      </c>
      <c r="Y92" s="8">
        <v>6.4</v>
      </c>
      <c r="Z92" s="8">
        <v>1.5</v>
      </c>
      <c r="AA92" s="8">
        <v>1</v>
      </c>
      <c r="AB92" s="8">
        <v>1</v>
      </c>
      <c r="AC92" s="8">
        <v>58</v>
      </c>
      <c r="AD92" s="8">
        <v>0.5</v>
      </c>
      <c r="AE92" s="8">
        <v>0.5</v>
      </c>
      <c r="AF92" s="8">
        <v>1</v>
      </c>
      <c r="AG92" s="7">
        <v>2</v>
      </c>
      <c r="AH92" s="8">
        <v>0</v>
      </c>
      <c r="AI92" s="8">
        <v>0</v>
      </c>
      <c r="AJ92" s="8">
        <v>0</v>
      </c>
      <c r="AK92" s="8">
        <v>0</v>
      </c>
      <c r="AL92" s="11" t="s">
        <v>131</v>
      </c>
      <c r="AM92" s="8">
        <v>1</v>
      </c>
      <c r="AN92" s="7">
        <v>3</v>
      </c>
      <c r="AO92" s="8">
        <v>1</v>
      </c>
      <c r="AP92" s="8">
        <f>AI92+AM92+AD92</f>
        <v>1.5</v>
      </c>
      <c r="AQ92" s="8">
        <v>2</v>
      </c>
      <c r="AR92" s="8">
        <v>1</v>
      </c>
      <c r="AS92" s="8">
        <f>AN92+AJ92+Z92+AE92+X92</f>
        <v>5.5</v>
      </c>
      <c r="AT92" s="8">
        <v>3</v>
      </c>
      <c r="AU92" s="8">
        <v>2</v>
      </c>
      <c r="AV92" s="8">
        <f>T92+AM92*2+AB92</f>
        <v>4</v>
      </c>
      <c r="AW92" s="8">
        <v>3</v>
      </c>
      <c r="AX92" s="12">
        <v>2</v>
      </c>
      <c r="AY92" s="7">
        <v>0</v>
      </c>
      <c r="AZ92" s="7" t="s">
        <v>255</v>
      </c>
      <c r="BA92" s="7" t="s">
        <v>255</v>
      </c>
      <c r="BB92" s="7" t="s">
        <v>255</v>
      </c>
      <c r="BC92" s="7"/>
      <c r="BD92" s="8">
        <v>0</v>
      </c>
      <c r="BE92" s="7" t="s">
        <v>210</v>
      </c>
      <c r="BF92" s="7" t="s">
        <v>210</v>
      </c>
      <c r="BG92" s="7" t="s">
        <v>210</v>
      </c>
      <c r="BH92" s="7">
        <v>0</v>
      </c>
      <c r="BI92" s="7"/>
      <c r="BJ92" s="7"/>
      <c r="BK92" s="7"/>
      <c r="BL92" s="7"/>
      <c r="BM92" s="7"/>
      <c r="BN92" s="7"/>
      <c r="BO92" s="7"/>
      <c r="BP92" s="8"/>
      <c r="BQ92" s="7"/>
      <c r="BR92" s="8"/>
      <c r="BS92" s="8"/>
      <c r="BT92" s="8"/>
      <c r="BU92" s="36"/>
      <c r="BV92" s="8"/>
      <c r="BW92" s="8"/>
      <c r="BX92" s="36"/>
      <c r="BY92" s="8"/>
      <c r="BZ92" s="8"/>
      <c r="CA92" s="8">
        <v>0</v>
      </c>
      <c r="CB92" s="13">
        <v>42930</v>
      </c>
      <c r="CC92" s="19">
        <f>(CB92-K92)/30</f>
        <v>2.3666666666666667</v>
      </c>
      <c r="CD92" s="8">
        <v>0</v>
      </c>
      <c r="CE92" s="13">
        <v>42930</v>
      </c>
      <c r="CF92" s="19">
        <f>(CE92-K92)/30</f>
        <v>2.3666666666666667</v>
      </c>
      <c r="CG92" s="8">
        <v>0</v>
      </c>
      <c r="CH92" s="13">
        <v>42930</v>
      </c>
      <c r="CI92" s="20">
        <f>(CH92-K92)/30</f>
        <v>2.3666666666666667</v>
      </c>
      <c r="CJ92" s="36">
        <v>0</v>
      </c>
      <c r="CK92" s="13">
        <v>43312</v>
      </c>
      <c r="CL92" s="20">
        <f>(CK92-K92)/30</f>
        <v>15.1</v>
      </c>
      <c r="CM92" s="36">
        <v>0</v>
      </c>
      <c r="CN92" s="13">
        <v>43312</v>
      </c>
      <c r="CO92" s="20">
        <f>(CN92-K92)/30</f>
        <v>15.1</v>
      </c>
      <c r="CP92" s="20"/>
      <c r="CQ92" s="20"/>
      <c r="CR92" s="20"/>
      <c r="CS92" s="7">
        <v>0</v>
      </c>
      <c r="CT92" s="9">
        <v>42930</v>
      </c>
      <c r="CU92" s="14">
        <f>(CT92-K92)/30</f>
        <v>2.3666666666666667</v>
      </c>
      <c r="CV92" s="7">
        <v>0</v>
      </c>
      <c r="CW92" s="9">
        <v>42930</v>
      </c>
      <c r="CX92" s="14">
        <f>(CW92-K92)/30</f>
        <v>2.3666666666666667</v>
      </c>
      <c r="CY92" s="7">
        <v>0</v>
      </c>
      <c r="CZ92" s="9"/>
      <c r="DA92" s="14"/>
      <c r="DB92" s="11"/>
      <c r="DC92" s="34">
        <v>3.7063522475614854</v>
      </c>
      <c r="DD92" s="7">
        <v>0</v>
      </c>
      <c r="DE92" s="7">
        <v>25.545548363412848</v>
      </c>
      <c r="DF92" s="7">
        <v>16.167223143788227</v>
      </c>
      <c r="DG92" s="7">
        <v>5.2597710408202811</v>
      </c>
      <c r="DH92" s="7">
        <v>14.672064691274807</v>
      </c>
      <c r="DI92" s="7">
        <v>1.9119299449454632</v>
      </c>
    </row>
    <row r="93" spans="1:113" ht="20.100000000000001" hidden="1" customHeight="1" x14ac:dyDescent="0.3">
      <c r="A93" s="7">
        <v>93</v>
      </c>
      <c r="B93" s="8" t="s">
        <v>348</v>
      </c>
      <c r="C93" s="8"/>
      <c r="D93" s="8" t="s">
        <v>134</v>
      </c>
      <c r="E93" s="7">
        <v>30727722</v>
      </c>
      <c r="F93" s="9"/>
      <c r="G93" s="9"/>
      <c r="H93" s="9"/>
      <c r="I93" s="1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11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8"/>
      <c r="AX93" s="12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8"/>
      <c r="BQ93" s="7"/>
      <c r="BR93" s="8"/>
      <c r="BS93" s="8"/>
      <c r="BT93" s="8"/>
      <c r="BU93" s="36"/>
      <c r="BV93" s="8"/>
      <c r="BW93" s="8"/>
      <c r="BX93" s="36"/>
      <c r="BY93" s="8"/>
      <c r="BZ93" s="8"/>
      <c r="CA93" s="8"/>
      <c r="CB93" s="8"/>
      <c r="CC93" s="8"/>
      <c r="CD93" s="8"/>
      <c r="CE93" s="8"/>
      <c r="CF93" s="8"/>
      <c r="CG93" s="8"/>
      <c r="CH93" s="13"/>
      <c r="CI93" s="8"/>
      <c r="CJ93" s="36"/>
      <c r="CK93" s="13"/>
      <c r="CL93" s="8"/>
      <c r="CM93" s="8"/>
      <c r="CN93" s="8"/>
      <c r="CO93" s="8"/>
      <c r="CP93" s="8"/>
      <c r="CQ93" s="8"/>
      <c r="CR93" s="8"/>
      <c r="CS93" s="7"/>
      <c r="CT93" s="9"/>
      <c r="CU93" s="14"/>
      <c r="CV93" s="9"/>
      <c r="CW93" s="9"/>
      <c r="CX93" s="14"/>
      <c r="CY93" s="14"/>
      <c r="CZ93" s="14"/>
      <c r="DA93" s="14"/>
      <c r="DB93" s="11"/>
      <c r="DC93" s="34"/>
      <c r="DD93" s="7"/>
      <c r="DE93" s="7">
        <v>5.278031643091583</v>
      </c>
      <c r="DF93" s="7"/>
      <c r="DG93" s="7">
        <v>2.3619853228590548</v>
      </c>
      <c r="DH93" s="15">
        <v>20.606106072157168</v>
      </c>
      <c r="DI93" s="7">
        <v>2.0139525074808251</v>
      </c>
    </row>
    <row r="94" spans="1:113" ht="20.100000000000001" hidden="1" customHeight="1" x14ac:dyDescent="0.3">
      <c r="A94" s="7">
        <v>94</v>
      </c>
      <c r="B94" s="8" t="s">
        <v>348</v>
      </c>
      <c r="C94" s="8"/>
      <c r="D94" s="8" t="s">
        <v>135</v>
      </c>
      <c r="E94" s="7">
        <v>30137230</v>
      </c>
      <c r="F94" s="9"/>
      <c r="G94" s="9"/>
      <c r="H94" s="9"/>
      <c r="I94" s="1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11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8"/>
      <c r="AX94" s="12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8"/>
      <c r="BQ94" s="7"/>
      <c r="BR94" s="8"/>
      <c r="BS94" s="8"/>
      <c r="BT94" s="8"/>
      <c r="BU94" s="36"/>
      <c r="BV94" s="8"/>
      <c r="BW94" s="8"/>
      <c r="BX94" s="36"/>
      <c r="BY94" s="8"/>
      <c r="BZ94" s="8"/>
      <c r="CA94" s="8"/>
      <c r="CB94" s="8"/>
      <c r="CC94" s="8"/>
      <c r="CD94" s="8"/>
      <c r="CE94" s="8"/>
      <c r="CF94" s="8"/>
      <c r="CG94" s="8"/>
      <c r="CH94" s="13"/>
      <c r="CI94" s="8"/>
      <c r="CJ94" s="36"/>
      <c r="CK94" s="13"/>
      <c r="CL94" s="8"/>
      <c r="CM94" s="8"/>
      <c r="CN94" s="8"/>
      <c r="CO94" s="8"/>
      <c r="CP94" s="8"/>
      <c r="CQ94" s="8"/>
      <c r="CR94" s="8"/>
      <c r="CS94" s="7"/>
      <c r="CT94" s="9"/>
      <c r="CU94" s="14"/>
      <c r="CV94" s="9"/>
      <c r="CW94" s="9"/>
      <c r="CX94" s="14"/>
      <c r="CY94" s="14"/>
      <c r="CZ94" s="14"/>
      <c r="DA94" s="14"/>
      <c r="DB94" s="11"/>
      <c r="DC94" s="34">
        <v>3.0209451711256472</v>
      </c>
      <c r="DD94" s="7"/>
      <c r="DE94" s="7">
        <v>3.6935292429175872</v>
      </c>
      <c r="DF94" s="7">
        <v>1.1647335864684565</v>
      </c>
      <c r="DG94" s="7">
        <v>1.6876315922600316</v>
      </c>
      <c r="DH94" s="15">
        <v>2.5579711625548596</v>
      </c>
      <c r="DI94" s="7">
        <v>3.9176811903477082</v>
      </c>
    </row>
    <row r="95" spans="1:113" ht="20.100000000000001" hidden="1" customHeight="1" x14ac:dyDescent="0.3">
      <c r="A95" s="7">
        <v>95</v>
      </c>
      <c r="B95" s="8" t="s">
        <v>348</v>
      </c>
      <c r="C95" s="8"/>
      <c r="D95" s="8" t="s">
        <v>136</v>
      </c>
      <c r="E95" s="7">
        <v>27714326</v>
      </c>
      <c r="F95" s="9"/>
      <c r="G95" s="9"/>
      <c r="H95" s="9"/>
      <c r="I95" s="1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11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8"/>
      <c r="AX95" s="12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8"/>
      <c r="BQ95" s="7"/>
      <c r="BR95" s="8"/>
      <c r="BS95" s="8"/>
      <c r="BT95" s="8"/>
      <c r="BU95" s="36"/>
      <c r="BV95" s="8"/>
      <c r="BW95" s="8"/>
      <c r="BX95" s="36"/>
      <c r="BY95" s="8"/>
      <c r="BZ95" s="8"/>
      <c r="CA95" s="8"/>
      <c r="CB95" s="8"/>
      <c r="CC95" s="8"/>
      <c r="CD95" s="8"/>
      <c r="CE95" s="8"/>
      <c r="CF95" s="8"/>
      <c r="CG95" s="8"/>
      <c r="CH95" s="13"/>
      <c r="CI95" s="8"/>
      <c r="CJ95" s="36"/>
      <c r="CK95" s="13"/>
      <c r="CL95" s="8"/>
      <c r="CM95" s="8"/>
      <c r="CN95" s="8"/>
      <c r="CO95" s="8"/>
      <c r="CP95" s="8"/>
      <c r="CQ95" s="8"/>
      <c r="CR95" s="8"/>
      <c r="CS95" s="7"/>
      <c r="CT95" s="9"/>
      <c r="CU95" s="14"/>
      <c r="CV95" s="9"/>
      <c r="CW95" s="9"/>
      <c r="CX95" s="14"/>
      <c r="CY95" s="14"/>
      <c r="CZ95" s="14"/>
      <c r="DA95" s="14"/>
      <c r="DB95" s="11"/>
      <c r="DC95" s="34">
        <v>1</v>
      </c>
      <c r="DD95" s="7"/>
      <c r="DE95" s="7">
        <v>1</v>
      </c>
      <c r="DF95" s="7">
        <v>0.56448220240306601</v>
      </c>
      <c r="DG95" s="7">
        <v>0.59666787151586098</v>
      </c>
      <c r="DH95" s="15">
        <v>1</v>
      </c>
      <c r="DI95" s="7">
        <v>1.1447241605986862</v>
      </c>
    </row>
    <row r="96" spans="1:113" ht="20.100000000000001" hidden="1" customHeight="1" x14ac:dyDescent="0.3">
      <c r="A96" s="7">
        <v>96</v>
      </c>
      <c r="B96" s="8" t="s">
        <v>348</v>
      </c>
      <c r="C96" s="8"/>
      <c r="D96" s="8" t="s">
        <v>137</v>
      </c>
      <c r="E96" s="7">
        <v>29242046</v>
      </c>
      <c r="F96" s="9"/>
      <c r="G96" s="9"/>
      <c r="H96" s="9"/>
      <c r="I96" s="1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11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8"/>
      <c r="AX96" s="12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8"/>
      <c r="BQ96" s="7"/>
      <c r="BR96" s="8"/>
      <c r="BS96" s="8"/>
      <c r="BT96" s="8"/>
      <c r="BU96" s="36"/>
      <c r="BV96" s="8"/>
      <c r="BW96" s="8"/>
      <c r="BX96" s="36"/>
      <c r="BY96" s="8"/>
      <c r="BZ96" s="8"/>
      <c r="CA96" s="8"/>
      <c r="CB96" s="8"/>
      <c r="CC96" s="8"/>
      <c r="CD96" s="8"/>
      <c r="CE96" s="8"/>
      <c r="CF96" s="8"/>
      <c r="CG96" s="8"/>
      <c r="CH96" s="13"/>
      <c r="CI96" s="8"/>
      <c r="CJ96" s="36"/>
      <c r="CK96" s="13"/>
      <c r="CL96" s="8"/>
      <c r="CM96" s="8"/>
      <c r="CN96" s="8"/>
      <c r="CO96" s="8"/>
      <c r="CP96" s="8"/>
      <c r="CQ96" s="8"/>
      <c r="CR96" s="8"/>
      <c r="CS96" s="7"/>
      <c r="CT96" s="9"/>
      <c r="CU96" s="14"/>
      <c r="CV96" s="9"/>
      <c r="CW96" s="9"/>
      <c r="CX96" s="14"/>
      <c r="CY96" s="14"/>
      <c r="CZ96" s="14"/>
      <c r="DA96" s="14"/>
      <c r="DB96" s="11"/>
      <c r="DC96" s="34">
        <v>1.2789855812774302</v>
      </c>
      <c r="DD96" s="7"/>
      <c r="DE96" s="7">
        <v>0.31316610965603253</v>
      </c>
      <c r="DF96" s="7">
        <v>0.63728031365962967</v>
      </c>
      <c r="DG96" s="7">
        <v>1.3332986770911985</v>
      </c>
      <c r="DH96" s="15">
        <v>1.3195079107728929</v>
      </c>
      <c r="DI96" s="7">
        <v>2.703821666056256</v>
      </c>
    </row>
    <row r="97" spans="1:113" ht="20.100000000000001" hidden="1" customHeight="1" x14ac:dyDescent="0.3">
      <c r="A97" s="7">
        <v>97</v>
      </c>
      <c r="B97" s="8" t="s">
        <v>348</v>
      </c>
      <c r="C97" s="8"/>
      <c r="D97" s="8" t="s">
        <v>138</v>
      </c>
      <c r="E97" s="7">
        <v>30516953</v>
      </c>
      <c r="F97" s="9"/>
      <c r="G97" s="9"/>
      <c r="H97" s="9"/>
      <c r="I97" s="10"/>
      <c r="J97" s="7"/>
      <c r="K97" s="7"/>
      <c r="L97" s="7"/>
      <c r="M97" s="7"/>
      <c r="N97" s="9"/>
      <c r="O97" s="9"/>
      <c r="P97" s="9"/>
      <c r="Q97" s="9"/>
      <c r="R97" s="9"/>
      <c r="S97" s="9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11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8"/>
      <c r="AX97" s="12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8"/>
      <c r="BQ97" s="7"/>
      <c r="BR97" s="8"/>
      <c r="BS97" s="8"/>
      <c r="BT97" s="8"/>
      <c r="BU97" s="36"/>
      <c r="BV97" s="8"/>
      <c r="BW97" s="8"/>
      <c r="BX97" s="36"/>
      <c r="BY97" s="8"/>
      <c r="BZ97" s="8"/>
      <c r="CA97" s="8"/>
      <c r="CB97" s="8"/>
      <c r="CC97" s="8"/>
      <c r="CD97" s="8"/>
      <c r="CE97" s="8"/>
      <c r="CF97" s="8"/>
      <c r="CG97" s="8"/>
      <c r="CH97" s="13"/>
      <c r="CI97" s="8"/>
      <c r="CJ97" s="36"/>
      <c r="CK97" s="13"/>
      <c r="CL97" s="8"/>
      <c r="CM97" s="8"/>
      <c r="CN97" s="8"/>
      <c r="CO97" s="8"/>
      <c r="CP97" s="8"/>
      <c r="CQ97" s="8"/>
      <c r="CR97" s="8"/>
      <c r="CS97" s="7"/>
      <c r="CT97" s="9"/>
      <c r="CU97" s="14"/>
      <c r="CV97" s="9"/>
      <c r="CW97" s="9"/>
      <c r="CX97" s="14"/>
      <c r="CY97" s="14"/>
      <c r="CZ97" s="14"/>
      <c r="DA97" s="14"/>
      <c r="DB97" s="11"/>
      <c r="DC97" s="34">
        <v>1.8531761237807396</v>
      </c>
      <c r="DD97" s="7"/>
      <c r="DE97" s="7">
        <v>1.9930805256557365</v>
      </c>
      <c r="DF97" s="7">
        <v>0.64841977732550526</v>
      </c>
      <c r="DG97" s="7">
        <v>0.88576751910235918</v>
      </c>
      <c r="DH97" s="15">
        <v>1.9999999999999978</v>
      </c>
      <c r="DI97" s="7">
        <v>0.39093482156429776</v>
      </c>
    </row>
    <row r="98" spans="1:113" ht="20.100000000000001" hidden="1" customHeight="1" x14ac:dyDescent="0.3">
      <c r="A98" s="7">
        <v>98</v>
      </c>
      <c r="B98" s="8" t="s">
        <v>348</v>
      </c>
      <c r="C98" s="8"/>
      <c r="D98" s="8" t="s">
        <v>139</v>
      </c>
      <c r="E98" s="7">
        <v>29608544</v>
      </c>
      <c r="F98" s="9"/>
      <c r="G98" s="9"/>
      <c r="H98" s="9"/>
      <c r="I98" s="1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11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8"/>
      <c r="AX98" s="12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8"/>
      <c r="BQ98" s="7"/>
      <c r="BR98" s="8"/>
      <c r="BS98" s="8"/>
      <c r="BT98" s="8"/>
      <c r="BU98" s="36"/>
      <c r="BV98" s="8"/>
      <c r="BW98" s="8"/>
      <c r="BX98" s="36"/>
      <c r="BY98" s="8"/>
      <c r="BZ98" s="8"/>
      <c r="CA98" s="8"/>
      <c r="CB98" s="8"/>
      <c r="CC98" s="8"/>
      <c r="CD98" s="8"/>
      <c r="CE98" s="8"/>
      <c r="CF98" s="8"/>
      <c r="CG98" s="8"/>
      <c r="CH98" s="13"/>
      <c r="CI98" s="8"/>
      <c r="CJ98" s="36"/>
      <c r="CK98" s="13"/>
      <c r="CL98" s="8"/>
      <c r="CM98" s="8"/>
      <c r="CN98" s="8"/>
      <c r="CO98" s="8"/>
      <c r="CP98" s="8"/>
      <c r="CQ98" s="8"/>
      <c r="CR98" s="8"/>
      <c r="CS98" s="7"/>
      <c r="CT98" s="9"/>
      <c r="CU98" s="14"/>
      <c r="CV98" s="9"/>
      <c r="CW98" s="9"/>
      <c r="CX98" s="14"/>
      <c r="CY98" s="14"/>
      <c r="CZ98" s="14"/>
      <c r="DA98" s="14"/>
      <c r="DB98" s="11"/>
      <c r="DC98" s="34">
        <v>2.8679104960316493</v>
      </c>
      <c r="DD98" s="7"/>
      <c r="DE98" s="7">
        <v>1.2878816295098261</v>
      </c>
      <c r="DF98" s="7"/>
      <c r="DG98" s="7"/>
      <c r="DH98" s="15">
        <v>1.1892071150027175</v>
      </c>
      <c r="DI98" s="7">
        <v>1.6245047927124712</v>
      </c>
    </row>
    <row r="99" spans="1:113" ht="20.100000000000001" hidden="1" customHeight="1" x14ac:dyDescent="0.3">
      <c r="A99" s="7">
        <v>99</v>
      </c>
      <c r="B99" s="8" t="s">
        <v>348</v>
      </c>
      <c r="C99" s="8"/>
      <c r="D99" s="8" t="s">
        <v>140</v>
      </c>
      <c r="E99" s="7">
        <v>29319693</v>
      </c>
      <c r="F99" s="9"/>
      <c r="G99" s="9"/>
      <c r="H99" s="9"/>
      <c r="I99" s="1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11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8"/>
      <c r="AX99" s="12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8"/>
      <c r="BQ99" s="7"/>
      <c r="BR99" s="8"/>
      <c r="BS99" s="8"/>
      <c r="BT99" s="8"/>
      <c r="BU99" s="36"/>
      <c r="BV99" s="8"/>
      <c r="BW99" s="8"/>
      <c r="BX99" s="36"/>
      <c r="BY99" s="8"/>
      <c r="BZ99" s="8"/>
      <c r="CA99" s="8"/>
      <c r="CB99" s="8"/>
      <c r="CC99" s="8"/>
      <c r="CD99" s="8"/>
      <c r="CE99" s="8"/>
      <c r="CF99" s="8"/>
      <c r="CG99" s="8"/>
      <c r="CH99" s="13"/>
      <c r="CI99" s="8"/>
      <c r="CJ99" s="36"/>
      <c r="CK99" s="13"/>
      <c r="CL99" s="8"/>
      <c r="CM99" s="8"/>
      <c r="CN99" s="8"/>
      <c r="CO99" s="8"/>
      <c r="CP99" s="8"/>
      <c r="CQ99" s="8"/>
      <c r="CR99" s="8"/>
      <c r="CS99" s="7"/>
      <c r="CT99" s="9"/>
      <c r="CU99" s="14"/>
      <c r="CV99" s="9"/>
      <c r="CW99" s="9"/>
      <c r="CX99" s="14"/>
      <c r="CY99" s="14"/>
      <c r="CZ99" s="14"/>
      <c r="DA99" s="14"/>
      <c r="DB99" s="11"/>
      <c r="DC99" s="34">
        <v>0.78458409789675176</v>
      </c>
      <c r="DD99" s="7"/>
      <c r="DE99" s="7">
        <v>0.62416527445080683</v>
      </c>
      <c r="DF99" s="7">
        <v>0.54148752276296186</v>
      </c>
      <c r="DG99" s="7">
        <v>0.90125046261083064</v>
      </c>
      <c r="DH99" s="7"/>
      <c r="DI99" s="7">
        <v>0.10330628976927665</v>
      </c>
    </row>
    <row r="100" spans="1:113" ht="20.100000000000001" hidden="1" customHeight="1" x14ac:dyDescent="0.3">
      <c r="A100" s="7">
        <v>100</v>
      </c>
      <c r="B100" s="8" t="s">
        <v>348</v>
      </c>
      <c r="C100" s="8"/>
      <c r="D100" s="8" t="s">
        <v>141</v>
      </c>
      <c r="E100" s="7">
        <v>29029464</v>
      </c>
      <c r="F100" s="9"/>
      <c r="G100" s="9"/>
      <c r="H100" s="9"/>
      <c r="I100" s="1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11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8"/>
      <c r="AX100" s="12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8"/>
      <c r="BQ100" s="7"/>
      <c r="BR100" s="8"/>
      <c r="BS100" s="8"/>
      <c r="BT100" s="8"/>
      <c r="BU100" s="36"/>
      <c r="BV100" s="8"/>
      <c r="BW100" s="8"/>
      <c r="BX100" s="36"/>
      <c r="BY100" s="8"/>
      <c r="BZ100" s="8"/>
      <c r="CA100" s="8"/>
      <c r="CB100" s="8"/>
      <c r="CC100" s="8"/>
      <c r="CD100" s="8"/>
      <c r="CE100" s="8"/>
      <c r="CF100" s="8"/>
      <c r="CG100" s="8"/>
      <c r="CH100" s="13"/>
      <c r="CI100" s="8"/>
      <c r="CJ100" s="36"/>
      <c r="CK100" s="13"/>
      <c r="CL100" s="8"/>
      <c r="CM100" s="8"/>
      <c r="CN100" s="8"/>
      <c r="CO100" s="8"/>
      <c r="CP100" s="8"/>
      <c r="CQ100" s="8"/>
      <c r="CR100" s="8"/>
      <c r="CS100" s="7"/>
      <c r="CT100" s="9"/>
      <c r="CU100" s="14"/>
      <c r="CV100" s="9"/>
      <c r="CW100" s="9"/>
      <c r="CX100" s="14"/>
      <c r="CY100" s="14"/>
      <c r="CZ100" s="14"/>
      <c r="DA100" s="14"/>
      <c r="DB100" s="11"/>
      <c r="DC100" s="34">
        <v>1.8986842419010392</v>
      </c>
      <c r="DD100" s="7"/>
      <c r="DE100" s="7">
        <v>2.0139111001134364</v>
      </c>
      <c r="DF100" s="7">
        <v>1.3995858655951974</v>
      </c>
      <c r="DG100" s="7">
        <v>0.44751253546398667</v>
      </c>
      <c r="DH100" s="15">
        <v>0.17134785062246274</v>
      </c>
      <c r="DI100" s="7">
        <v>0.11188043415571206</v>
      </c>
    </row>
    <row r="101" spans="1:113" ht="20.100000000000001" hidden="1" customHeight="1" x14ac:dyDescent="0.3">
      <c r="A101" s="7">
        <v>101</v>
      </c>
      <c r="B101" s="8" t="s">
        <v>348</v>
      </c>
      <c r="C101" s="8"/>
      <c r="D101" s="8" t="s">
        <v>142</v>
      </c>
      <c r="E101" s="7">
        <v>29744066</v>
      </c>
      <c r="F101" s="9"/>
      <c r="G101" s="9"/>
      <c r="H101" s="9"/>
      <c r="I101" s="10"/>
      <c r="J101" s="7"/>
      <c r="K101" s="7"/>
      <c r="L101" s="7"/>
      <c r="M101" s="9"/>
      <c r="N101" s="7"/>
      <c r="O101" s="9"/>
      <c r="P101" s="9"/>
      <c r="Q101" s="9"/>
      <c r="R101" s="9"/>
      <c r="S101" s="9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11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8"/>
      <c r="AX101" s="12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8"/>
      <c r="BQ101" s="7"/>
      <c r="BR101" s="8"/>
      <c r="BS101" s="8"/>
      <c r="BT101" s="8"/>
      <c r="BU101" s="36"/>
      <c r="BV101" s="8"/>
      <c r="BW101" s="8"/>
      <c r="BX101" s="36"/>
      <c r="BY101" s="8"/>
      <c r="BZ101" s="8"/>
      <c r="CA101" s="8"/>
      <c r="CB101" s="8"/>
      <c r="CC101" s="8"/>
      <c r="CD101" s="8"/>
      <c r="CE101" s="8"/>
      <c r="CF101" s="8"/>
      <c r="CG101" s="8"/>
      <c r="CH101" s="13"/>
      <c r="CI101" s="8"/>
      <c r="CJ101" s="36"/>
      <c r="CK101" s="13"/>
      <c r="CL101" s="8"/>
      <c r="CM101" s="8"/>
      <c r="CN101" s="8"/>
      <c r="CO101" s="8"/>
      <c r="CP101" s="8"/>
      <c r="CQ101" s="8"/>
      <c r="CR101" s="8"/>
      <c r="CS101" s="7"/>
      <c r="CT101" s="9"/>
      <c r="CU101" s="14"/>
      <c r="CV101" s="9"/>
      <c r="CW101" s="9"/>
      <c r="CX101" s="14"/>
      <c r="CY101" s="14"/>
      <c r="CZ101" s="14"/>
      <c r="DA101" s="14"/>
      <c r="DB101" s="11"/>
      <c r="DC101" s="34">
        <v>2.7798364396846713</v>
      </c>
      <c r="DD101" s="7"/>
      <c r="DE101" s="7">
        <v>5.4452564659978897</v>
      </c>
      <c r="DF101" s="7">
        <v>1.2099940892192924</v>
      </c>
      <c r="DG101" s="7">
        <v>1</v>
      </c>
      <c r="DH101" s="15">
        <v>0.97942029758692528</v>
      </c>
      <c r="DI101" s="7">
        <v>1</v>
      </c>
    </row>
    <row r="102" spans="1:113" ht="20.100000000000001" hidden="1" customHeight="1" x14ac:dyDescent="0.3">
      <c r="A102" s="7">
        <v>102</v>
      </c>
      <c r="B102" s="8" t="s">
        <v>348</v>
      </c>
      <c r="C102" s="8"/>
      <c r="D102" s="8" t="s">
        <v>143</v>
      </c>
      <c r="E102" s="7">
        <v>15655053</v>
      </c>
      <c r="F102" s="9"/>
      <c r="G102" s="9"/>
      <c r="H102" s="9"/>
      <c r="I102" s="1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11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8"/>
      <c r="AX102" s="12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8"/>
      <c r="BQ102" s="7"/>
      <c r="BR102" s="8"/>
      <c r="BS102" s="8"/>
      <c r="BT102" s="8"/>
      <c r="BU102" s="36"/>
      <c r="BV102" s="8"/>
      <c r="BW102" s="8"/>
      <c r="BX102" s="36"/>
      <c r="BY102" s="8"/>
      <c r="BZ102" s="8"/>
      <c r="CA102" s="8"/>
      <c r="CB102" s="8"/>
      <c r="CC102" s="8"/>
      <c r="CD102" s="8"/>
      <c r="CE102" s="8"/>
      <c r="CF102" s="8"/>
      <c r="CG102" s="8"/>
      <c r="CH102" s="13"/>
      <c r="CI102" s="8"/>
      <c r="CJ102" s="36"/>
      <c r="CK102" s="13"/>
      <c r="CL102" s="8"/>
      <c r="CM102" s="8"/>
      <c r="CN102" s="8"/>
      <c r="CO102" s="8"/>
      <c r="CP102" s="8"/>
      <c r="CQ102" s="8"/>
      <c r="CR102" s="8"/>
      <c r="CS102" s="7"/>
      <c r="CT102" s="9"/>
      <c r="CU102" s="14"/>
      <c r="CV102" s="9"/>
      <c r="CW102" s="9"/>
      <c r="CX102" s="14"/>
      <c r="CY102" s="14"/>
      <c r="CZ102" s="14"/>
      <c r="DA102" s="14"/>
      <c r="DB102" s="11"/>
      <c r="DC102" s="34">
        <v>0.74742462431746959</v>
      </c>
      <c r="DD102" s="7"/>
      <c r="DE102" s="7"/>
      <c r="DF102" s="7">
        <v>1.9453098948245726</v>
      </c>
      <c r="DG102" s="7">
        <v>0.50173587425474986</v>
      </c>
      <c r="DH102" s="7"/>
      <c r="DI102" s="7"/>
    </row>
    <row r="103" spans="1:113" ht="20.100000000000001" hidden="1" customHeight="1" x14ac:dyDescent="0.3">
      <c r="A103" s="7">
        <v>103</v>
      </c>
      <c r="B103" s="8" t="s">
        <v>348</v>
      </c>
      <c r="C103" s="8"/>
      <c r="D103" s="8" t="s">
        <v>144</v>
      </c>
      <c r="E103" s="7">
        <v>28965563</v>
      </c>
      <c r="F103" s="9"/>
      <c r="G103" s="9"/>
      <c r="H103" s="9"/>
      <c r="I103" s="1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11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8"/>
      <c r="AX103" s="12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8"/>
      <c r="BQ103" s="7"/>
      <c r="BR103" s="8"/>
      <c r="BS103" s="8"/>
      <c r="BT103" s="8"/>
      <c r="BU103" s="36"/>
      <c r="BV103" s="8"/>
      <c r="BW103" s="8"/>
      <c r="BX103" s="36"/>
      <c r="BY103" s="8"/>
      <c r="BZ103" s="8"/>
      <c r="CA103" s="8"/>
      <c r="CB103" s="8"/>
      <c r="CC103" s="8"/>
      <c r="CD103" s="8"/>
      <c r="CE103" s="8"/>
      <c r="CF103" s="8"/>
      <c r="CG103" s="8"/>
      <c r="CH103" s="13"/>
      <c r="CI103" s="8"/>
      <c r="CJ103" s="36"/>
      <c r="CK103" s="13"/>
      <c r="CL103" s="8"/>
      <c r="CM103" s="8"/>
      <c r="CN103" s="8"/>
      <c r="CO103" s="8"/>
      <c r="CP103" s="8"/>
      <c r="CQ103" s="8"/>
      <c r="CR103" s="8"/>
      <c r="CS103" s="7"/>
      <c r="CT103" s="9"/>
      <c r="CU103" s="14"/>
      <c r="CV103" s="9"/>
      <c r="CW103" s="9"/>
      <c r="CX103" s="14"/>
      <c r="CY103" s="14"/>
      <c r="CZ103" s="14"/>
      <c r="DA103" s="14"/>
      <c r="DB103" s="11"/>
      <c r="DC103" s="34">
        <v>0.44596425971004605</v>
      </c>
      <c r="DD103" s="7"/>
      <c r="DE103" s="7">
        <v>0.26334025898870889</v>
      </c>
      <c r="DF103" s="7">
        <v>2.0849315216822464</v>
      </c>
      <c r="DG103" s="7">
        <v>0.2066125795385533</v>
      </c>
      <c r="DH103" s="15">
        <v>0.9170040432046721</v>
      </c>
      <c r="DI103" s="7">
        <v>0.35478813358287975</v>
      </c>
    </row>
    <row r="104" spans="1:113" ht="20.100000000000001" hidden="1" customHeight="1" x14ac:dyDescent="0.3">
      <c r="A104" s="7">
        <v>104</v>
      </c>
      <c r="B104" s="8" t="s">
        <v>348</v>
      </c>
      <c r="C104" s="8"/>
      <c r="D104" s="8" t="s">
        <v>145</v>
      </c>
      <c r="E104" s="7">
        <v>29991174</v>
      </c>
      <c r="F104" s="9"/>
      <c r="G104" s="9"/>
      <c r="H104" s="9"/>
      <c r="I104" s="1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11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8"/>
      <c r="AX104" s="12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8"/>
      <c r="BQ104" s="7"/>
      <c r="BR104" s="8"/>
      <c r="BS104" s="8"/>
      <c r="BT104" s="8"/>
      <c r="BU104" s="36"/>
      <c r="BV104" s="8"/>
      <c r="BW104" s="8"/>
      <c r="BX104" s="36"/>
      <c r="BY104" s="8"/>
      <c r="BZ104" s="8"/>
      <c r="CA104" s="8"/>
      <c r="CB104" s="8"/>
      <c r="CC104" s="8"/>
      <c r="CD104" s="8"/>
      <c r="CE104" s="8"/>
      <c r="CF104" s="8"/>
      <c r="CG104" s="8"/>
      <c r="CH104" s="13"/>
      <c r="CI104" s="8"/>
      <c r="CJ104" s="36"/>
      <c r="CK104" s="13"/>
      <c r="CL104" s="8"/>
      <c r="CM104" s="8"/>
      <c r="CN104" s="8"/>
      <c r="CO104" s="8"/>
      <c r="CP104" s="8"/>
      <c r="CQ104" s="8"/>
      <c r="CR104" s="8"/>
      <c r="CS104" s="7"/>
      <c r="CT104" s="9"/>
      <c r="CU104" s="14"/>
      <c r="CV104" s="9"/>
      <c r="CW104" s="9"/>
      <c r="CX104" s="14"/>
      <c r="CY104" s="14"/>
      <c r="CZ104" s="14"/>
      <c r="DA104" s="14"/>
      <c r="DB104" s="11"/>
      <c r="DC104" s="34">
        <v>1.9861849908740712</v>
      </c>
      <c r="DD104" s="7"/>
      <c r="DE104" s="7">
        <v>1.4489421545548824</v>
      </c>
      <c r="DF104" s="7">
        <v>0.63068870441562563</v>
      </c>
      <c r="DG104" s="7">
        <v>0.88270299629065374</v>
      </c>
      <c r="DH104" s="15">
        <v>1.148698354997036</v>
      </c>
      <c r="DI104" s="7">
        <v>0.2679433656340735</v>
      </c>
    </row>
    <row r="105" spans="1:113" ht="20.100000000000001" hidden="1" customHeight="1" x14ac:dyDescent="0.3">
      <c r="A105" s="7">
        <v>105</v>
      </c>
      <c r="B105" s="8" t="s">
        <v>348</v>
      </c>
      <c r="C105" s="8"/>
      <c r="D105" s="8" t="s">
        <v>146</v>
      </c>
      <c r="E105" s="7">
        <v>29413804</v>
      </c>
      <c r="F105" s="9"/>
      <c r="G105" s="9"/>
      <c r="H105" s="9"/>
      <c r="I105" s="1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11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8"/>
      <c r="AX105" s="12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8"/>
      <c r="BQ105" s="7"/>
      <c r="BR105" s="8"/>
      <c r="BS105" s="8"/>
      <c r="BT105" s="8"/>
      <c r="BU105" s="36"/>
      <c r="BV105" s="8"/>
      <c r="BW105" s="8"/>
      <c r="BX105" s="36"/>
      <c r="BY105" s="8"/>
      <c r="BZ105" s="8"/>
      <c r="CA105" s="8"/>
      <c r="CB105" s="8"/>
      <c r="CC105" s="8"/>
      <c r="CD105" s="8"/>
      <c r="CE105" s="8"/>
      <c r="CF105" s="8"/>
      <c r="CG105" s="8"/>
      <c r="CH105" s="13"/>
      <c r="CI105" s="8"/>
      <c r="CJ105" s="36"/>
      <c r="CK105" s="13"/>
      <c r="CL105" s="8"/>
      <c r="CM105" s="8"/>
      <c r="CN105" s="8"/>
      <c r="CO105" s="8"/>
      <c r="CP105" s="8"/>
      <c r="CQ105" s="8"/>
      <c r="CR105" s="8"/>
      <c r="CS105" s="7"/>
      <c r="CT105" s="9"/>
      <c r="CU105" s="14"/>
      <c r="CV105" s="9"/>
      <c r="CW105" s="9"/>
      <c r="CX105" s="14"/>
      <c r="CY105" s="14"/>
      <c r="CZ105" s="14"/>
      <c r="DA105" s="14"/>
      <c r="DB105" s="11"/>
      <c r="DC105" s="34">
        <v>3.0000779785716367</v>
      </c>
      <c r="DD105" s="7"/>
      <c r="DE105" s="7">
        <v>2.1287403649067214</v>
      </c>
      <c r="DF105" s="7">
        <v>0.52668051797741777</v>
      </c>
      <c r="DG105" s="7">
        <v>0.92658806189036969</v>
      </c>
      <c r="DH105" s="15">
        <v>3.7321319661472274</v>
      </c>
      <c r="DI105" s="7">
        <v>3.3635856610148633</v>
      </c>
    </row>
    <row r="106" spans="1:113" ht="20.100000000000001" hidden="1" customHeight="1" x14ac:dyDescent="0.3">
      <c r="A106" s="7">
        <v>106</v>
      </c>
      <c r="B106" s="8" t="s">
        <v>348</v>
      </c>
      <c r="C106" s="8"/>
      <c r="D106" s="8" t="s">
        <v>147</v>
      </c>
      <c r="E106" s="7"/>
      <c r="F106" s="9"/>
      <c r="G106" s="9"/>
      <c r="H106" s="9"/>
      <c r="I106" s="1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11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8"/>
      <c r="AX106" s="12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8"/>
      <c r="BQ106" s="7"/>
      <c r="BR106" s="8"/>
      <c r="BS106" s="8"/>
      <c r="BT106" s="8"/>
      <c r="BU106" s="36"/>
      <c r="BV106" s="8"/>
      <c r="BW106" s="8"/>
      <c r="BX106" s="36"/>
      <c r="BY106" s="8"/>
      <c r="BZ106" s="8"/>
      <c r="CA106" s="8"/>
      <c r="CB106" s="8"/>
      <c r="CC106" s="8"/>
      <c r="CD106" s="8"/>
      <c r="CE106" s="8"/>
      <c r="CF106" s="8"/>
      <c r="CG106" s="8"/>
      <c r="CH106" s="13"/>
      <c r="CI106" s="8"/>
      <c r="CJ106" s="36"/>
      <c r="CK106" s="13"/>
      <c r="CL106" s="8"/>
      <c r="CM106" s="8"/>
      <c r="CN106" s="8"/>
      <c r="CO106" s="8"/>
      <c r="CP106" s="8"/>
      <c r="CQ106" s="8"/>
      <c r="CR106" s="8"/>
      <c r="CS106" s="7"/>
      <c r="CT106" s="9"/>
      <c r="CU106" s="14"/>
      <c r="CV106" s="9"/>
      <c r="CW106" s="9"/>
      <c r="CX106" s="14"/>
      <c r="CY106" s="14"/>
      <c r="CZ106" s="14"/>
      <c r="DA106" s="14"/>
      <c r="DB106" s="11"/>
      <c r="DC106" s="34">
        <v>1.5637392862571886</v>
      </c>
      <c r="DD106" s="7"/>
      <c r="DE106" s="7">
        <v>1.1892071150027206</v>
      </c>
      <c r="DF106" s="7">
        <v>0.26609254561333989</v>
      </c>
      <c r="DG106" s="7">
        <v>0.52304246989626424</v>
      </c>
      <c r="DH106" s="15">
        <v>3.9176811903477105</v>
      </c>
      <c r="DI106" s="7">
        <v>2.0633663586027198</v>
      </c>
    </row>
    <row r="107" spans="1:113" ht="20.100000000000001" hidden="1" customHeight="1" x14ac:dyDescent="0.3">
      <c r="A107" s="7">
        <v>107</v>
      </c>
      <c r="B107" s="8" t="s">
        <v>348</v>
      </c>
      <c r="C107" s="8"/>
      <c r="D107" s="8" t="s">
        <v>148</v>
      </c>
      <c r="E107" s="7">
        <v>10620921</v>
      </c>
      <c r="F107" s="9"/>
      <c r="G107" s="9"/>
      <c r="H107" s="9"/>
      <c r="I107" s="1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11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8"/>
      <c r="AX107" s="12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8"/>
      <c r="BQ107" s="7"/>
      <c r="BR107" s="8"/>
      <c r="BS107" s="8"/>
      <c r="BT107" s="8"/>
      <c r="BU107" s="36"/>
      <c r="BV107" s="8"/>
      <c r="BW107" s="8"/>
      <c r="BX107" s="36"/>
      <c r="BY107" s="8"/>
      <c r="BZ107" s="8"/>
      <c r="CA107" s="8"/>
      <c r="CB107" s="8"/>
      <c r="CC107" s="8"/>
      <c r="CD107" s="8"/>
      <c r="CE107" s="8"/>
      <c r="CF107" s="8"/>
      <c r="CG107" s="8"/>
      <c r="CH107" s="13"/>
      <c r="CI107" s="8"/>
      <c r="CJ107" s="36"/>
      <c r="CK107" s="13"/>
      <c r="CL107" s="8"/>
      <c r="CM107" s="8"/>
      <c r="CN107" s="8"/>
      <c r="CO107" s="8"/>
      <c r="CP107" s="8"/>
      <c r="CQ107" s="8"/>
      <c r="CR107" s="8"/>
      <c r="CS107" s="7"/>
      <c r="CT107" s="9"/>
      <c r="CU107" s="14"/>
      <c r="CV107" s="9"/>
      <c r="CW107" s="9"/>
      <c r="CX107" s="14"/>
      <c r="CY107" s="14"/>
      <c r="CZ107" s="14"/>
      <c r="DA107" s="14"/>
      <c r="DB107" s="11"/>
      <c r="DC107" s="34">
        <v>0.87055056329612268</v>
      </c>
      <c r="DD107" s="7"/>
      <c r="DE107" s="7">
        <v>0.79829838635665251</v>
      </c>
      <c r="DF107" s="7">
        <v>1.2878816295098252</v>
      </c>
      <c r="DG107" s="7">
        <v>0.50697973989501399</v>
      </c>
      <c r="DH107" s="15">
        <v>0.99309249543703348</v>
      </c>
      <c r="DI107" s="7">
        <v>0.1749518302527972</v>
      </c>
    </row>
    <row r="108" spans="1:113" ht="20.100000000000001" hidden="1" customHeight="1" x14ac:dyDescent="0.3">
      <c r="A108" s="7">
        <v>108</v>
      </c>
      <c r="B108" s="8" t="s">
        <v>348</v>
      </c>
      <c r="C108" s="8"/>
      <c r="D108" s="8" t="s">
        <v>149</v>
      </c>
      <c r="E108" s="7"/>
      <c r="F108" s="9"/>
      <c r="G108" s="9"/>
      <c r="H108" s="9"/>
      <c r="I108" s="1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11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8"/>
      <c r="AX108" s="12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8"/>
      <c r="BQ108" s="7"/>
      <c r="BR108" s="8"/>
      <c r="BS108" s="8"/>
      <c r="BT108" s="8"/>
      <c r="BU108" s="36"/>
      <c r="BV108" s="8"/>
      <c r="BW108" s="8"/>
      <c r="BX108" s="36"/>
      <c r="BY108" s="8"/>
      <c r="BZ108" s="8"/>
      <c r="CA108" s="8"/>
      <c r="CB108" s="8"/>
      <c r="CC108" s="8"/>
      <c r="CD108" s="8"/>
      <c r="CE108" s="8"/>
      <c r="CF108" s="8"/>
      <c r="CG108" s="8"/>
      <c r="CH108" s="13"/>
      <c r="CI108" s="8"/>
      <c r="CJ108" s="36"/>
      <c r="CK108" s="13"/>
      <c r="CL108" s="8"/>
      <c r="CM108" s="8"/>
      <c r="CN108" s="8"/>
      <c r="CO108" s="8"/>
      <c r="CP108" s="8"/>
      <c r="CQ108" s="8"/>
      <c r="CR108" s="8"/>
      <c r="CS108" s="7"/>
      <c r="CT108" s="9"/>
      <c r="CU108" s="14"/>
      <c r="CV108" s="9"/>
      <c r="CW108" s="9"/>
      <c r="CX108" s="14"/>
      <c r="CY108" s="14"/>
      <c r="CZ108" s="14"/>
      <c r="DA108" s="14"/>
      <c r="DB108" s="11"/>
      <c r="DC108" s="34">
        <v>2.549121254638528</v>
      </c>
      <c r="DD108" s="7"/>
      <c r="DE108" s="7"/>
      <c r="DF108" s="7"/>
      <c r="DG108" s="7"/>
      <c r="DH108" s="15">
        <v>1.558329159321</v>
      </c>
      <c r="DI108" s="7">
        <v>0.42337265618126424</v>
      </c>
    </row>
    <row r="109" spans="1:113" ht="20.100000000000001" hidden="1" customHeight="1" x14ac:dyDescent="0.3">
      <c r="A109" s="7">
        <v>109</v>
      </c>
      <c r="B109" s="8" t="s">
        <v>348</v>
      </c>
      <c r="C109" s="8"/>
      <c r="D109" s="8" t="s">
        <v>150</v>
      </c>
      <c r="E109" s="7">
        <v>6680709</v>
      </c>
      <c r="F109" s="9"/>
      <c r="G109" s="9"/>
      <c r="H109" s="9"/>
      <c r="I109" s="1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11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8"/>
      <c r="AX109" s="12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8"/>
      <c r="BQ109" s="7"/>
      <c r="BR109" s="8"/>
      <c r="BS109" s="8"/>
      <c r="BT109" s="8"/>
      <c r="BU109" s="36"/>
      <c r="BV109" s="8"/>
      <c r="BW109" s="8"/>
      <c r="BX109" s="36"/>
      <c r="BY109" s="8"/>
      <c r="BZ109" s="8"/>
      <c r="CA109" s="8"/>
      <c r="CB109" s="8"/>
      <c r="CC109" s="8"/>
      <c r="CD109" s="8"/>
      <c r="CE109" s="8"/>
      <c r="CF109" s="8"/>
      <c r="CG109" s="8"/>
      <c r="CH109" s="13"/>
      <c r="CI109" s="8"/>
      <c r="CJ109" s="36"/>
      <c r="CK109" s="13"/>
      <c r="CL109" s="8"/>
      <c r="CM109" s="8"/>
      <c r="CN109" s="8"/>
      <c r="CO109" s="8"/>
      <c r="CP109" s="8"/>
      <c r="CQ109" s="8"/>
      <c r="CR109" s="8"/>
      <c r="CS109" s="7"/>
      <c r="CT109" s="9"/>
      <c r="CU109" s="14"/>
      <c r="CV109" s="9"/>
      <c r="CW109" s="9"/>
      <c r="CX109" s="14"/>
      <c r="CY109" s="14"/>
      <c r="CZ109" s="14"/>
      <c r="DA109" s="14"/>
      <c r="DB109" s="11"/>
      <c r="DC109" s="34">
        <v>1.8087587551221767</v>
      </c>
      <c r="DD109" s="7"/>
      <c r="DE109" s="7">
        <v>0.5140569133280346</v>
      </c>
      <c r="DF109" s="7">
        <v>2.6117195741778456</v>
      </c>
      <c r="DG109" s="7">
        <v>0.4075361662013125</v>
      </c>
      <c r="DH109" s="15">
        <v>1.5422108254079412</v>
      </c>
      <c r="DI109" s="7">
        <v>0.21022842616246371</v>
      </c>
    </row>
    <row r="110" spans="1:113" ht="20.100000000000001" hidden="1" customHeight="1" x14ac:dyDescent="0.3">
      <c r="A110" s="7">
        <v>110</v>
      </c>
      <c r="B110" s="8" t="s">
        <v>348</v>
      </c>
      <c r="C110" s="8"/>
      <c r="D110" s="8" t="s">
        <v>358</v>
      </c>
      <c r="E110" s="7">
        <v>28809562</v>
      </c>
      <c r="F110" s="9"/>
      <c r="G110" s="9"/>
      <c r="H110" s="9"/>
      <c r="I110" s="1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11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8"/>
      <c r="AX110" s="12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8"/>
      <c r="BQ110" s="7"/>
      <c r="BR110" s="8"/>
      <c r="BS110" s="8"/>
      <c r="BT110" s="8"/>
      <c r="BU110" s="36"/>
      <c r="BV110" s="8"/>
      <c r="BW110" s="8"/>
      <c r="BX110" s="36"/>
      <c r="BY110" s="8"/>
      <c r="BZ110" s="8"/>
      <c r="CA110" s="8"/>
      <c r="CB110" s="8"/>
      <c r="CC110" s="8"/>
      <c r="CD110" s="8"/>
      <c r="CE110" s="8"/>
      <c r="CF110" s="8"/>
      <c r="CG110" s="8"/>
      <c r="CH110" s="13"/>
      <c r="CI110" s="8"/>
      <c r="CJ110" s="36"/>
      <c r="CK110" s="13"/>
      <c r="CL110" s="8"/>
      <c r="CM110" s="8"/>
      <c r="CN110" s="8"/>
      <c r="CO110" s="8"/>
      <c r="CP110" s="8"/>
      <c r="CQ110" s="8"/>
      <c r="CR110" s="8"/>
      <c r="CS110" s="7"/>
      <c r="CT110" s="9"/>
      <c r="CU110" s="14"/>
      <c r="CV110" s="9"/>
      <c r="CW110" s="9"/>
      <c r="CX110" s="14"/>
      <c r="CY110" s="14"/>
      <c r="CZ110" s="14"/>
      <c r="DA110" s="14"/>
      <c r="DB110" s="11"/>
      <c r="DC110" s="34">
        <v>0.1058431640453157</v>
      </c>
      <c r="DD110" s="7"/>
      <c r="DE110" s="7">
        <v>2.3456698984637581</v>
      </c>
      <c r="DF110" s="7">
        <v>1.1974787046189286</v>
      </c>
      <c r="DG110" s="7">
        <v>0.4746710604752597</v>
      </c>
      <c r="DH110" s="15">
        <v>2.1584564730088487</v>
      </c>
      <c r="DI110" s="7">
        <v>0.52486913325221995</v>
      </c>
    </row>
    <row r="111" spans="1:113" ht="20.100000000000001" hidden="1" customHeight="1" x14ac:dyDescent="0.3">
      <c r="A111" s="7">
        <v>111</v>
      </c>
      <c r="B111" s="8" t="s">
        <v>348</v>
      </c>
      <c r="C111" s="8"/>
      <c r="D111" s="8" t="s">
        <v>151</v>
      </c>
      <c r="E111" s="7">
        <v>30404960</v>
      </c>
      <c r="F111" s="9"/>
      <c r="G111" s="34"/>
      <c r="H111" s="34"/>
      <c r="I111" s="1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11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8"/>
      <c r="AX111" s="12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8"/>
      <c r="BQ111" s="7"/>
      <c r="BR111" s="8"/>
      <c r="BS111" s="8"/>
      <c r="BT111" s="8"/>
      <c r="BU111" s="36"/>
      <c r="BV111" s="8"/>
      <c r="BW111" s="8"/>
      <c r="BX111" s="36"/>
      <c r="BY111" s="8"/>
      <c r="BZ111" s="8"/>
      <c r="CA111" s="8"/>
      <c r="CB111" s="8"/>
      <c r="CC111" s="8"/>
      <c r="CD111" s="8"/>
      <c r="CE111" s="8"/>
      <c r="CF111" s="8"/>
      <c r="CG111" s="8"/>
      <c r="CH111" s="13"/>
      <c r="CI111" s="8"/>
      <c r="CJ111" s="36"/>
      <c r="CK111" s="13"/>
      <c r="CL111" s="8"/>
      <c r="CM111" s="8"/>
      <c r="CN111" s="8"/>
      <c r="CO111" s="8"/>
      <c r="CP111" s="8"/>
      <c r="CQ111" s="8"/>
      <c r="CR111" s="8"/>
      <c r="CS111" s="7"/>
      <c r="CT111" s="9"/>
      <c r="CU111" s="14"/>
      <c r="CV111" s="9"/>
      <c r="CW111" s="9"/>
      <c r="CX111" s="14"/>
      <c r="CY111" s="14"/>
      <c r="CZ111" s="14"/>
      <c r="DA111" s="14"/>
      <c r="DB111" s="11"/>
      <c r="DC111" s="34">
        <v>0.61770931856346434</v>
      </c>
      <c r="DD111" s="7"/>
      <c r="DE111" s="7">
        <v>1.8213396671839543</v>
      </c>
      <c r="DF111" s="7">
        <v>1.0792282365044277</v>
      </c>
      <c r="DG111" s="7">
        <v>0.18301071199320273</v>
      </c>
      <c r="DH111" s="15">
        <v>2.3214078287674385</v>
      </c>
      <c r="DI111" s="7">
        <v>1.1933357430317242</v>
      </c>
    </row>
    <row r="112" spans="1:113" ht="20.100000000000001" customHeight="1" x14ac:dyDescent="0.3">
      <c r="A112" s="7">
        <v>114</v>
      </c>
      <c r="B112" s="8" t="s">
        <v>349</v>
      </c>
      <c r="C112" s="7">
        <v>0</v>
      </c>
      <c r="D112" s="8" t="s">
        <v>154</v>
      </c>
      <c r="E112" s="7">
        <v>29419224</v>
      </c>
      <c r="F112" s="9">
        <v>21998</v>
      </c>
      <c r="G112" s="43">
        <v>55.769863013698632</v>
      </c>
      <c r="H112" s="43">
        <v>0</v>
      </c>
      <c r="I112" s="10">
        <v>1</v>
      </c>
      <c r="J112" s="7" t="s">
        <v>369</v>
      </c>
      <c r="K112" s="9">
        <v>42297</v>
      </c>
      <c r="L112" s="9">
        <v>42354</v>
      </c>
      <c r="M112" s="9">
        <v>42307</v>
      </c>
      <c r="N112" s="9">
        <v>42361</v>
      </c>
      <c r="O112" s="7" t="s">
        <v>359</v>
      </c>
      <c r="P112" s="7" t="s">
        <v>454</v>
      </c>
      <c r="Q112" s="7">
        <v>0</v>
      </c>
      <c r="R112" s="7">
        <v>0</v>
      </c>
      <c r="S112" s="7">
        <v>0</v>
      </c>
      <c r="T112" s="7">
        <v>4</v>
      </c>
      <c r="U112" s="7">
        <v>2690</v>
      </c>
      <c r="V112" s="7">
        <v>46</v>
      </c>
      <c r="W112" s="7">
        <v>720</v>
      </c>
      <c r="X112" s="8">
        <v>0.5</v>
      </c>
      <c r="Y112" s="7">
        <v>8.1999999999999993</v>
      </c>
      <c r="Z112" s="7">
        <v>1</v>
      </c>
      <c r="AA112" s="7">
        <v>0</v>
      </c>
      <c r="AB112" s="7">
        <v>0</v>
      </c>
      <c r="AC112" s="7">
        <v>29</v>
      </c>
      <c r="AD112" s="7">
        <v>0.5</v>
      </c>
      <c r="AE112" s="7">
        <v>1</v>
      </c>
      <c r="AF112" s="7">
        <v>1</v>
      </c>
      <c r="AG112" s="7">
        <v>36</v>
      </c>
      <c r="AH112" s="7">
        <v>2</v>
      </c>
      <c r="AI112" s="7">
        <v>3</v>
      </c>
      <c r="AJ112" s="7">
        <v>4</v>
      </c>
      <c r="AK112" s="7">
        <v>2</v>
      </c>
      <c r="AL112" s="11" t="s">
        <v>361</v>
      </c>
      <c r="AM112" s="7">
        <v>1</v>
      </c>
      <c r="AN112" s="7">
        <v>2</v>
      </c>
      <c r="AO112" s="8">
        <v>1</v>
      </c>
      <c r="AP112" s="7" t="s">
        <v>392</v>
      </c>
      <c r="AQ112" s="7">
        <v>4</v>
      </c>
      <c r="AR112" s="7">
        <v>2</v>
      </c>
      <c r="AS112" s="7" t="s">
        <v>392</v>
      </c>
      <c r="AT112" s="7">
        <v>5</v>
      </c>
      <c r="AU112" s="7">
        <v>3</v>
      </c>
      <c r="AV112" s="7" t="s">
        <v>392</v>
      </c>
      <c r="AW112" s="8">
        <v>5</v>
      </c>
      <c r="AX112" s="12">
        <v>3</v>
      </c>
      <c r="AY112" s="7">
        <v>0</v>
      </c>
      <c r="AZ112" s="7" t="s">
        <v>383</v>
      </c>
      <c r="BA112" s="7" t="s">
        <v>383</v>
      </c>
      <c r="BB112" s="7" t="s">
        <v>383</v>
      </c>
      <c r="BC112" s="7"/>
      <c r="BD112" s="7">
        <v>1</v>
      </c>
      <c r="BE112" s="9">
        <v>42361</v>
      </c>
      <c r="BF112" s="7" t="s">
        <v>381</v>
      </c>
      <c r="BG112" s="7" t="s">
        <v>382</v>
      </c>
      <c r="BH112" s="7">
        <v>1</v>
      </c>
      <c r="BI112" s="9">
        <f>BJ112-28+1</f>
        <v>42453</v>
      </c>
      <c r="BJ112" s="9">
        <v>42480</v>
      </c>
      <c r="BK112" s="9">
        <v>42487</v>
      </c>
      <c r="BL112" s="7">
        <v>3220</v>
      </c>
      <c r="BM112" s="7">
        <v>1060</v>
      </c>
      <c r="BN112" s="7">
        <v>11.3</v>
      </c>
      <c r="BO112" s="7">
        <v>205</v>
      </c>
      <c r="BP112" s="8">
        <v>0</v>
      </c>
      <c r="BQ112" s="7">
        <v>3</v>
      </c>
      <c r="BR112" s="8">
        <v>0</v>
      </c>
      <c r="BS112" s="13">
        <v>42668</v>
      </c>
      <c r="BT112" s="19">
        <f>(BS112-BK112)/30</f>
        <v>6.0333333333333332</v>
      </c>
      <c r="BU112" s="36">
        <v>0</v>
      </c>
      <c r="BV112" s="13">
        <v>42668</v>
      </c>
      <c r="BW112" s="19">
        <f>(BV112-BK112)/30</f>
        <v>6.0333333333333332</v>
      </c>
      <c r="BX112" s="36">
        <v>0</v>
      </c>
      <c r="BY112" s="13">
        <v>42668</v>
      </c>
      <c r="BZ112" s="19">
        <f>(BY112-BK112)/30</f>
        <v>6.0333333333333332</v>
      </c>
      <c r="CA112" s="8"/>
      <c r="CB112" s="13"/>
      <c r="CC112" s="13"/>
      <c r="CD112" s="13"/>
      <c r="CE112" s="13"/>
      <c r="CF112" s="13"/>
      <c r="CG112" s="8">
        <v>1</v>
      </c>
      <c r="CH112" s="9">
        <v>42354</v>
      </c>
      <c r="CI112" s="20">
        <f>(CH112-K112)/30</f>
        <v>1.9</v>
      </c>
      <c r="CJ112" s="36"/>
      <c r="CK112" s="13"/>
      <c r="CL112" s="20"/>
      <c r="CM112" s="20"/>
      <c r="CN112" s="20"/>
      <c r="CO112" s="20"/>
      <c r="CP112" s="20"/>
      <c r="CQ112" s="20"/>
      <c r="CR112" s="20"/>
      <c r="CS112" s="7">
        <v>0</v>
      </c>
      <c r="CT112" s="9">
        <v>42668</v>
      </c>
      <c r="CU112" s="14">
        <f>(CT112-K112)/30</f>
        <v>12.366666666666667</v>
      </c>
      <c r="CV112" s="7">
        <v>0</v>
      </c>
      <c r="CW112" s="9">
        <v>42487</v>
      </c>
      <c r="CX112" s="14">
        <f>(CW112-K112)/30</f>
        <v>6.333333333333333</v>
      </c>
      <c r="CY112" s="7">
        <v>0</v>
      </c>
      <c r="CZ112" s="9">
        <v>42668</v>
      </c>
      <c r="DA112" s="14">
        <f>(CZ112-BK112)/30</f>
        <v>6.0333333333333332</v>
      </c>
      <c r="DB112" s="11" t="s">
        <v>371</v>
      </c>
      <c r="DC112" s="34">
        <v>24.57</v>
      </c>
      <c r="DD112" s="7">
        <v>1</v>
      </c>
      <c r="DE112" s="7">
        <v>1.5104725855628247</v>
      </c>
      <c r="DF112" s="7">
        <v>0.2016604398055315</v>
      </c>
      <c r="DG112" s="7">
        <v>7.7213664820433084E-2</v>
      </c>
      <c r="DH112" s="15">
        <v>1.2311444133449152</v>
      </c>
      <c r="DI112" s="7">
        <v>0.17800627444963446</v>
      </c>
    </row>
    <row r="113" spans="1:113" ht="20.100000000000001" customHeight="1" x14ac:dyDescent="0.3">
      <c r="A113" s="7">
        <v>115</v>
      </c>
      <c r="B113" s="8" t="s">
        <v>349</v>
      </c>
      <c r="C113" s="7">
        <v>0</v>
      </c>
      <c r="D113" s="8" t="s">
        <v>155</v>
      </c>
      <c r="E113" s="7">
        <v>24744653</v>
      </c>
      <c r="F113" s="9">
        <v>13509</v>
      </c>
      <c r="G113" s="43">
        <v>77.876712328767127</v>
      </c>
      <c r="H113" s="43">
        <v>1</v>
      </c>
      <c r="I113" s="10">
        <v>0</v>
      </c>
      <c r="J113" s="7" t="s">
        <v>369</v>
      </c>
      <c r="K113" s="9">
        <v>40877</v>
      </c>
      <c r="L113" s="9">
        <v>41934</v>
      </c>
      <c r="M113" s="9">
        <f>L113-28+1</f>
        <v>41907</v>
      </c>
      <c r="N113" s="9">
        <f>L113+28-1</f>
        <v>41961</v>
      </c>
      <c r="O113" s="7" t="s">
        <v>359</v>
      </c>
      <c r="P113" s="7" t="s">
        <v>454</v>
      </c>
      <c r="Q113" s="7">
        <v>0</v>
      </c>
      <c r="R113" s="7">
        <v>0</v>
      </c>
      <c r="S113" s="7">
        <v>0</v>
      </c>
      <c r="T113" s="7">
        <v>4</v>
      </c>
      <c r="U113" s="7">
        <v>1080</v>
      </c>
      <c r="V113" s="7">
        <v>89</v>
      </c>
      <c r="W113" s="7">
        <v>100</v>
      </c>
      <c r="X113" s="8">
        <v>0.5</v>
      </c>
      <c r="Y113" s="7">
        <v>5.7</v>
      </c>
      <c r="Z113" s="8">
        <v>1.5</v>
      </c>
      <c r="AA113" s="8">
        <v>1</v>
      </c>
      <c r="AB113" s="7">
        <v>1</v>
      </c>
      <c r="AC113" s="7">
        <v>5</v>
      </c>
      <c r="AD113" s="7">
        <v>0.5</v>
      </c>
      <c r="AE113" s="7">
        <v>1</v>
      </c>
      <c r="AF113" s="7">
        <v>1</v>
      </c>
      <c r="AG113" s="7">
        <v>95</v>
      </c>
      <c r="AH113" s="7">
        <v>2</v>
      </c>
      <c r="AI113" s="7">
        <v>3</v>
      </c>
      <c r="AJ113" s="7">
        <v>4</v>
      </c>
      <c r="AK113" s="7">
        <v>2</v>
      </c>
      <c r="AL113" s="11" t="s">
        <v>69</v>
      </c>
      <c r="AM113" s="7">
        <v>0</v>
      </c>
      <c r="AN113" s="7">
        <v>1</v>
      </c>
      <c r="AO113" s="8">
        <v>0</v>
      </c>
      <c r="AP113" s="7" t="s">
        <v>392</v>
      </c>
      <c r="AQ113" s="7">
        <v>4</v>
      </c>
      <c r="AR113" s="7">
        <v>2</v>
      </c>
      <c r="AS113" s="7" t="s">
        <v>392</v>
      </c>
      <c r="AT113" s="7">
        <v>5</v>
      </c>
      <c r="AU113" s="7">
        <v>3</v>
      </c>
      <c r="AV113" s="7" t="s">
        <v>392</v>
      </c>
      <c r="AW113" s="8">
        <v>5</v>
      </c>
      <c r="AX113" s="12">
        <v>3</v>
      </c>
      <c r="AY113" s="7">
        <v>0</v>
      </c>
      <c r="AZ113" s="7" t="s">
        <v>383</v>
      </c>
      <c r="BA113" s="7" t="s">
        <v>383</v>
      </c>
      <c r="BB113" s="7" t="s">
        <v>383</v>
      </c>
      <c r="BC113" s="7"/>
      <c r="BD113" s="7">
        <v>0</v>
      </c>
      <c r="BE113" s="7" t="s">
        <v>383</v>
      </c>
      <c r="BF113" s="7" t="s">
        <v>383</v>
      </c>
      <c r="BG113" s="7" t="s">
        <v>383</v>
      </c>
      <c r="BH113" s="7">
        <v>0</v>
      </c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34"/>
      <c r="BV113" s="7"/>
      <c r="BW113" s="7"/>
      <c r="BX113" s="34"/>
      <c r="BY113" s="7"/>
      <c r="BZ113" s="7"/>
      <c r="CA113" s="7"/>
      <c r="CB113" s="7"/>
      <c r="CC113" s="7"/>
      <c r="CD113" s="7"/>
      <c r="CE113" s="7"/>
      <c r="CF113" s="7"/>
      <c r="CG113" s="8">
        <v>1</v>
      </c>
      <c r="CH113" s="9">
        <v>41934</v>
      </c>
      <c r="CI113" s="20">
        <f>(CH113-K113)/30</f>
        <v>35.233333333333334</v>
      </c>
      <c r="CJ113" s="36"/>
      <c r="CK113" s="13"/>
      <c r="CL113" s="20"/>
      <c r="CM113" s="20"/>
      <c r="CN113" s="20"/>
      <c r="CO113" s="20"/>
      <c r="CP113" s="20"/>
      <c r="CQ113" s="20"/>
      <c r="CR113" s="20"/>
      <c r="CS113" s="7">
        <v>1</v>
      </c>
      <c r="CT113" s="9">
        <v>42342</v>
      </c>
      <c r="CU113" s="14">
        <f>(CT113-K113)/30</f>
        <v>48.833333333333336</v>
      </c>
      <c r="CV113" s="7">
        <v>1</v>
      </c>
      <c r="CW113" s="9">
        <v>42342</v>
      </c>
      <c r="CX113" s="14">
        <f>(CW113-K113)/30</f>
        <v>48.833333333333336</v>
      </c>
      <c r="CY113" s="7">
        <v>1</v>
      </c>
      <c r="CZ113" s="9"/>
      <c r="DA113" s="14"/>
      <c r="DB113" s="11"/>
      <c r="DC113" s="34">
        <v>23.04</v>
      </c>
      <c r="DD113" s="7">
        <v>1</v>
      </c>
      <c r="DE113" s="7">
        <v>1.2184102636751923</v>
      </c>
      <c r="DF113" s="7">
        <v>1.0316831793013588</v>
      </c>
      <c r="DG113" s="7">
        <v>5.3289680735497225E-2</v>
      </c>
      <c r="DH113" s="15">
        <v>0.66434290704825483</v>
      </c>
      <c r="DI113" s="7">
        <v>0.46009382531243764</v>
      </c>
    </row>
    <row r="114" spans="1:113" ht="20.100000000000001" customHeight="1" x14ac:dyDescent="0.3">
      <c r="A114" s="7">
        <v>117</v>
      </c>
      <c r="B114" s="8" t="s">
        <v>349</v>
      </c>
      <c r="C114" s="7">
        <v>0</v>
      </c>
      <c r="D114" s="8" t="s">
        <v>157</v>
      </c>
      <c r="E114" s="7">
        <v>25984144</v>
      </c>
      <c r="F114" s="9">
        <v>34061</v>
      </c>
      <c r="G114" s="43">
        <v>22.835616438356166</v>
      </c>
      <c r="H114" s="43">
        <v>0</v>
      </c>
      <c r="I114" s="10">
        <v>0</v>
      </c>
      <c r="J114" s="7" t="s">
        <v>369</v>
      </c>
      <c r="K114" s="9">
        <v>41211</v>
      </c>
      <c r="L114" s="9">
        <v>42396</v>
      </c>
      <c r="M114" s="9">
        <v>42362</v>
      </c>
      <c r="N114" s="9">
        <v>42416</v>
      </c>
      <c r="O114" s="7" t="s">
        <v>359</v>
      </c>
      <c r="P114" s="7" t="s">
        <v>454</v>
      </c>
      <c r="Q114" s="7">
        <v>0</v>
      </c>
      <c r="R114" s="7">
        <v>0</v>
      </c>
      <c r="S114" s="7">
        <v>0</v>
      </c>
      <c r="T114" s="7">
        <v>4</v>
      </c>
      <c r="U114" s="7">
        <v>13050</v>
      </c>
      <c r="V114" s="7">
        <v>1</v>
      </c>
      <c r="W114" s="7">
        <v>10560</v>
      </c>
      <c r="X114" s="8">
        <v>0</v>
      </c>
      <c r="Y114" s="7">
        <v>12.5</v>
      </c>
      <c r="Z114" s="7">
        <v>0</v>
      </c>
      <c r="AA114" s="8">
        <v>0</v>
      </c>
      <c r="AB114" s="7">
        <v>0</v>
      </c>
      <c r="AC114" s="7">
        <v>36</v>
      </c>
      <c r="AD114" s="7">
        <v>0</v>
      </c>
      <c r="AE114" s="8">
        <v>1</v>
      </c>
      <c r="AF114" s="8">
        <v>1</v>
      </c>
      <c r="AG114" s="7">
        <v>20</v>
      </c>
      <c r="AH114" s="7">
        <v>1.5</v>
      </c>
      <c r="AI114" s="7">
        <v>1.5</v>
      </c>
      <c r="AJ114" s="7">
        <v>3</v>
      </c>
      <c r="AK114" s="7">
        <v>1</v>
      </c>
      <c r="AL114" s="11" t="s">
        <v>88</v>
      </c>
      <c r="AM114" s="7">
        <v>0.5</v>
      </c>
      <c r="AN114" s="7">
        <v>2</v>
      </c>
      <c r="AO114" s="8">
        <v>0</v>
      </c>
      <c r="AP114" s="7" t="s">
        <v>392</v>
      </c>
      <c r="AQ114" s="7">
        <v>4</v>
      </c>
      <c r="AR114" s="7">
        <v>2</v>
      </c>
      <c r="AS114" s="7" t="s">
        <v>392</v>
      </c>
      <c r="AT114" s="7">
        <v>5</v>
      </c>
      <c r="AU114" s="7">
        <v>3</v>
      </c>
      <c r="AV114" s="7" t="s">
        <v>392</v>
      </c>
      <c r="AW114" s="8">
        <v>5</v>
      </c>
      <c r="AX114" s="12">
        <v>3</v>
      </c>
      <c r="AY114" s="7">
        <v>0</v>
      </c>
      <c r="AZ114" s="7" t="s">
        <v>383</v>
      </c>
      <c r="BA114" s="7" t="s">
        <v>383</v>
      </c>
      <c r="BB114" s="7" t="s">
        <v>383</v>
      </c>
      <c r="BC114" s="7"/>
      <c r="BD114" s="7">
        <v>1</v>
      </c>
      <c r="BE114" s="9">
        <v>42416</v>
      </c>
      <c r="BF114" s="7" t="s">
        <v>378</v>
      </c>
      <c r="BG114" s="7" t="s">
        <v>377</v>
      </c>
      <c r="BH114" s="7">
        <v>1</v>
      </c>
      <c r="BI114" s="9">
        <f>BJ114-28+1</f>
        <v>42454</v>
      </c>
      <c r="BJ114" s="9">
        <v>42481</v>
      </c>
      <c r="BK114" s="9">
        <v>42488</v>
      </c>
      <c r="BL114" s="7">
        <v>2310</v>
      </c>
      <c r="BM114" s="7">
        <v>1090</v>
      </c>
      <c r="BN114" s="7">
        <v>8.6</v>
      </c>
      <c r="BO114" s="7">
        <v>25</v>
      </c>
      <c r="BP114" s="8">
        <v>5</v>
      </c>
      <c r="BQ114" s="7">
        <v>14</v>
      </c>
      <c r="BR114" s="8">
        <v>0</v>
      </c>
      <c r="BS114" s="13">
        <v>43312</v>
      </c>
      <c r="BT114" s="19">
        <f>(BS114-BK114)/30</f>
        <v>27.466666666666665</v>
      </c>
      <c r="BU114" s="36">
        <v>0</v>
      </c>
      <c r="BV114" s="13">
        <v>43312</v>
      </c>
      <c r="BW114" s="19">
        <f>(BV114-BK114)/30</f>
        <v>27.466666666666665</v>
      </c>
      <c r="BX114" s="36">
        <v>0</v>
      </c>
      <c r="BY114" s="13">
        <v>43312</v>
      </c>
      <c r="BZ114" s="19">
        <f>(BY114-BK114)/30</f>
        <v>27.466666666666665</v>
      </c>
      <c r="CA114" s="8"/>
      <c r="CB114" s="13"/>
      <c r="CC114" s="13"/>
      <c r="CD114" s="13"/>
      <c r="CE114" s="13"/>
      <c r="CF114" s="13"/>
      <c r="CG114" s="8">
        <v>1</v>
      </c>
      <c r="CH114" s="9">
        <v>42396</v>
      </c>
      <c r="CI114" s="20">
        <f>(CH114-K114)/30</f>
        <v>39.5</v>
      </c>
      <c r="CJ114" s="36"/>
      <c r="CK114" s="13"/>
      <c r="CL114" s="20"/>
      <c r="CM114" s="20"/>
      <c r="CN114" s="20"/>
      <c r="CO114" s="20"/>
      <c r="CP114" s="20"/>
      <c r="CQ114" s="20"/>
      <c r="CR114" s="20"/>
      <c r="CS114" s="7">
        <v>0</v>
      </c>
      <c r="CT114" s="9">
        <v>43312</v>
      </c>
      <c r="CU114" s="14">
        <f>(CT114-K114)/30</f>
        <v>70.033333333333331</v>
      </c>
      <c r="CV114" s="7">
        <v>0</v>
      </c>
      <c r="CW114" s="9">
        <v>42488</v>
      </c>
      <c r="CX114" s="14">
        <f>(CW114-K114)/30</f>
        <v>42.56666666666667</v>
      </c>
      <c r="CY114" s="7">
        <v>0</v>
      </c>
      <c r="CZ114" s="9">
        <v>43312</v>
      </c>
      <c r="DA114" s="14">
        <f>(CZ114-BK114)/30</f>
        <v>27.466666666666665</v>
      </c>
      <c r="DB114" s="11"/>
      <c r="DC114" s="34">
        <v>23.33</v>
      </c>
      <c r="DD114" s="7">
        <v>1</v>
      </c>
      <c r="DE114" s="7">
        <v>1.3613141164994731</v>
      </c>
      <c r="DF114" s="7">
        <v>0.2398160298313157</v>
      </c>
      <c r="DG114" s="7">
        <v>3.179624037820894E-2</v>
      </c>
      <c r="DH114" s="15">
        <v>0.65975395538644666</v>
      </c>
      <c r="DI114" s="7">
        <v>0.31208263722540314</v>
      </c>
    </row>
    <row r="115" spans="1:113" ht="20.100000000000001" customHeight="1" x14ac:dyDescent="0.3">
      <c r="A115" s="7">
        <v>118</v>
      </c>
      <c r="B115" s="8" t="s">
        <v>349</v>
      </c>
      <c r="C115" s="7">
        <v>0</v>
      </c>
      <c r="D115" s="8" t="s">
        <v>158</v>
      </c>
      <c r="E115" s="7">
        <v>28983104</v>
      </c>
      <c r="F115" s="9">
        <v>20521</v>
      </c>
      <c r="G115" s="43">
        <v>59.43287671232877</v>
      </c>
      <c r="H115" s="43">
        <v>1</v>
      </c>
      <c r="I115" s="10">
        <v>0</v>
      </c>
      <c r="J115" s="7" t="s">
        <v>369</v>
      </c>
      <c r="K115" s="9">
        <v>42184</v>
      </c>
      <c r="L115" s="9">
        <v>42214</v>
      </c>
      <c r="M115" s="9">
        <f>L115-28+1</f>
        <v>42187</v>
      </c>
      <c r="N115" s="9">
        <f>L115+28-1</f>
        <v>42241</v>
      </c>
      <c r="O115" s="7" t="s">
        <v>359</v>
      </c>
      <c r="P115" s="7" t="s">
        <v>454</v>
      </c>
      <c r="Q115" s="7">
        <v>0</v>
      </c>
      <c r="R115" s="7">
        <v>0</v>
      </c>
      <c r="S115" s="7">
        <v>0</v>
      </c>
      <c r="T115" s="7">
        <v>4</v>
      </c>
      <c r="U115" s="7">
        <v>2740</v>
      </c>
      <c r="V115" s="7">
        <v>21</v>
      </c>
      <c r="W115" s="7">
        <v>1090</v>
      </c>
      <c r="X115" s="8">
        <v>0</v>
      </c>
      <c r="Y115" s="7">
        <v>6.5</v>
      </c>
      <c r="Z115" s="8">
        <v>1.5</v>
      </c>
      <c r="AA115" s="8">
        <v>1</v>
      </c>
      <c r="AB115" s="7">
        <v>1</v>
      </c>
      <c r="AC115" s="7">
        <v>85</v>
      </c>
      <c r="AD115" s="7">
        <v>0.5</v>
      </c>
      <c r="AE115" s="8">
        <v>0.5</v>
      </c>
      <c r="AF115" s="8">
        <v>1</v>
      </c>
      <c r="AG115" s="7">
        <v>22</v>
      </c>
      <c r="AH115" s="7">
        <v>2</v>
      </c>
      <c r="AI115" s="7">
        <v>2</v>
      </c>
      <c r="AJ115" s="7">
        <v>4</v>
      </c>
      <c r="AK115" s="7">
        <v>2</v>
      </c>
      <c r="AL115" s="11" t="s">
        <v>362</v>
      </c>
      <c r="AM115" s="7">
        <v>1</v>
      </c>
      <c r="AN115" s="7">
        <v>4</v>
      </c>
      <c r="AO115" s="8">
        <v>1</v>
      </c>
      <c r="AP115" s="7" t="s">
        <v>392</v>
      </c>
      <c r="AQ115" s="7">
        <v>4</v>
      </c>
      <c r="AR115" s="7">
        <v>2</v>
      </c>
      <c r="AS115" s="7" t="s">
        <v>392</v>
      </c>
      <c r="AT115" s="7">
        <v>5</v>
      </c>
      <c r="AU115" s="7">
        <v>3</v>
      </c>
      <c r="AV115" s="7" t="s">
        <v>392</v>
      </c>
      <c r="AW115" s="8">
        <v>5</v>
      </c>
      <c r="AX115" s="12">
        <v>3</v>
      </c>
      <c r="AY115" s="7">
        <v>0</v>
      </c>
      <c r="AZ115" s="7" t="s">
        <v>383</v>
      </c>
      <c r="BA115" s="7" t="s">
        <v>383</v>
      </c>
      <c r="BB115" s="7" t="s">
        <v>383</v>
      </c>
      <c r="BC115" s="7"/>
      <c r="BD115" s="7">
        <v>0</v>
      </c>
      <c r="BE115" s="7" t="s">
        <v>383</v>
      </c>
      <c r="BF115" s="7" t="s">
        <v>383</v>
      </c>
      <c r="BG115" s="7" t="s">
        <v>383</v>
      </c>
      <c r="BH115" s="7">
        <v>0</v>
      </c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34"/>
      <c r="BV115" s="7"/>
      <c r="BW115" s="7"/>
      <c r="BX115" s="34"/>
      <c r="BY115" s="7"/>
      <c r="BZ115" s="7"/>
      <c r="CA115" s="7"/>
      <c r="CB115" s="7"/>
      <c r="CC115" s="7"/>
      <c r="CD115" s="7"/>
      <c r="CE115" s="7"/>
      <c r="CF115" s="7"/>
      <c r="CG115" s="8">
        <v>1</v>
      </c>
      <c r="CH115" s="9">
        <v>42214</v>
      </c>
      <c r="CI115" s="20">
        <f>(CH115-K115)/30</f>
        <v>1</v>
      </c>
      <c r="CJ115" s="36"/>
      <c r="CK115" s="13"/>
      <c r="CL115" s="20"/>
      <c r="CM115" s="20"/>
      <c r="CN115" s="20"/>
      <c r="CO115" s="20"/>
      <c r="CP115" s="20"/>
      <c r="CQ115" s="20"/>
      <c r="CR115" s="20"/>
      <c r="CS115" s="7">
        <v>1</v>
      </c>
      <c r="CT115" s="9">
        <v>42288</v>
      </c>
      <c r="CU115" s="14">
        <f>(CT115-K115)/30</f>
        <v>3.4666666666666668</v>
      </c>
      <c r="CV115" s="7">
        <v>1</v>
      </c>
      <c r="CW115" s="9">
        <v>42288</v>
      </c>
      <c r="CX115" s="14">
        <f>(CW115-K115)/30</f>
        <v>3.4666666666666668</v>
      </c>
      <c r="CY115" s="7">
        <v>1</v>
      </c>
      <c r="CZ115" s="9"/>
      <c r="DA115" s="14"/>
      <c r="DB115" s="11"/>
      <c r="DC115" s="34">
        <v>23.685000000000002</v>
      </c>
      <c r="DD115" s="7">
        <v>1</v>
      </c>
      <c r="DE115" s="7">
        <v>2.7606347067932604</v>
      </c>
      <c r="DF115" s="7">
        <v>0.75262337370553278</v>
      </c>
      <c r="DG115" s="7">
        <v>6.7920928907878639E-2</v>
      </c>
      <c r="DH115" s="15">
        <v>1.2968395546510079</v>
      </c>
      <c r="DI115" s="7">
        <v>0.87660572131603542</v>
      </c>
    </row>
    <row r="116" spans="1:113" ht="20.100000000000001" customHeight="1" x14ac:dyDescent="0.3">
      <c r="A116" s="7">
        <v>122</v>
      </c>
      <c r="B116" s="8" t="s">
        <v>349</v>
      </c>
      <c r="C116" s="7">
        <v>0</v>
      </c>
      <c r="D116" s="8" t="s">
        <v>162</v>
      </c>
      <c r="E116" s="7">
        <v>30821785</v>
      </c>
      <c r="F116" s="9">
        <v>18894</v>
      </c>
      <c r="G116" s="43">
        <v>65.756164383561639</v>
      </c>
      <c r="H116" s="43">
        <v>1</v>
      </c>
      <c r="I116" s="10">
        <v>1</v>
      </c>
      <c r="J116" s="7" t="s">
        <v>369</v>
      </c>
      <c r="K116" s="9">
        <v>42796</v>
      </c>
      <c r="L116" s="9">
        <v>42895</v>
      </c>
      <c r="M116" s="9">
        <f>L116-28+1</f>
        <v>42868</v>
      </c>
      <c r="N116" s="9">
        <f>L116+28-1</f>
        <v>42922</v>
      </c>
      <c r="O116" s="7" t="s">
        <v>359</v>
      </c>
      <c r="P116" s="7" t="s">
        <v>454</v>
      </c>
      <c r="Q116" s="7">
        <v>0</v>
      </c>
      <c r="R116" s="7">
        <v>0</v>
      </c>
      <c r="S116" s="7">
        <v>0</v>
      </c>
      <c r="T116" s="7">
        <v>4</v>
      </c>
      <c r="U116" s="7">
        <v>7050</v>
      </c>
      <c r="V116" s="7">
        <v>35</v>
      </c>
      <c r="W116" s="7">
        <v>1770</v>
      </c>
      <c r="X116" s="8">
        <v>0</v>
      </c>
      <c r="Y116" s="7">
        <v>5.3</v>
      </c>
      <c r="Z116" s="8">
        <v>1.5</v>
      </c>
      <c r="AA116" s="8">
        <v>1</v>
      </c>
      <c r="AB116" s="7">
        <v>1</v>
      </c>
      <c r="AC116" s="7">
        <v>37</v>
      </c>
      <c r="AD116" s="7">
        <v>0.5</v>
      </c>
      <c r="AE116" s="8">
        <v>1</v>
      </c>
      <c r="AF116" s="8">
        <v>1</v>
      </c>
      <c r="AG116" s="7">
        <v>70</v>
      </c>
      <c r="AH116" s="7">
        <v>2</v>
      </c>
      <c r="AI116" s="7">
        <v>3</v>
      </c>
      <c r="AJ116" s="7">
        <v>4</v>
      </c>
      <c r="AK116" s="7">
        <v>2</v>
      </c>
      <c r="AL116" s="11" t="s">
        <v>71</v>
      </c>
      <c r="AM116" s="7">
        <v>0</v>
      </c>
      <c r="AN116" s="7">
        <v>1</v>
      </c>
      <c r="AO116" s="7">
        <v>0</v>
      </c>
      <c r="AP116" s="7" t="s">
        <v>392</v>
      </c>
      <c r="AQ116" s="7">
        <v>4</v>
      </c>
      <c r="AR116" s="7">
        <v>2</v>
      </c>
      <c r="AS116" s="7" t="s">
        <v>392</v>
      </c>
      <c r="AT116" s="7">
        <v>5</v>
      </c>
      <c r="AU116" s="7">
        <v>3</v>
      </c>
      <c r="AV116" s="7" t="s">
        <v>392</v>
      </c>
      <c r="AW116" s="8">
        <v>5</v>
      </c>
      <c r="AX116" s="12">
        <v>3</v>
      </c>
      <c r="AY116" s="7">
        <v>0</v>
      </c>
      <c r="AZ116" s="7" t="s">
        <v>383</v>
      </c>
      <c r="BA116" s="7" t="s">
        <v>383</v>
      </c>
      <c r="BB116" s="7" t="s">
        <v>383</v>
      </c>
      <c r="BC116" s="7"/>
      <c r="BD116" s="7">
        <v>1</v>
      </c>
      <c r="BE116" s="9">
        <v>42922</v>
      </c>
      <c r="BF116" s="7" t="s">
        <v>379</v>
      </c>
      <c r="BG116" s="7" t="s">
        <v>385</v>
      </c>
      <c r="BH116" s="7">
        <v>0</v>
      </c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34"/>
      <c r="BV116" s="7"/>
      <c r="BW116" s="7"/>
      <c r="BX116" s="34"/>
      <c r="BY116" s="7"/>
      <c r="BZ116" s="7"/>
      <c r="CA116" s="7"/>
      <c r="CB116" s="7"/>
      <c r="CC116" s="7"/>
      <c r="CD116" s="7"/>
      <c r="CE116" s="7"/>
      <c r="CF116" s="7"/>
      <c r="CG116" s="8">
        <v>1</v>
      </c>
      <c r="CH116" s="9">
        <v>42895</v>
      </c>
      <c r="CI116" s="20">
        <f>(CH116-K116)/30</f>
        <v>3.3</v>
      </c>
      <c r="CJ116" s="36"/>
      <c r="CK116" s="13"/>
      <c r="CL116" s="20"/>
      <c r="CM116" s="20"/>
      <c r="CN116" s="20"/>
      <c r="CO116" s="20"/>
      <c r="CP116" s="20"/>
      <c r="CQ116" s="20"/>
      <c r="CR116" s="20"/>
      <c r="CS116" s="7">
        <v>1</v>
      </c>
      <c r="CT116" s="9">
        <v>43133</v>
      </c>
      <c r="CU116" s="14">
        <f>(CT116-K116)/30</f>
        <v>11.233333333333333</v>
      </c>
      <c r="CV116" s="7">
        <v>1</v>
      </c>
      <c r="CW116" s="9">
        <v>43133</v>
      </c>
      <c r="CX116" s="14">
        <f>(CW116-K116)/30</f>
        <v>11.233333333333333</v>
      </c>
      <c r="CY116" s="7">
        <v>1</v>
      </c>
      <c r="CZ116" s="9"/>
      <c r="DA116" s="14"/>
      <c r="DB116" s="11"/>
      <c r="DC116" s="34">
        <v>22.335000000000001</v>
      </c>
      <c r="DD116" s="7">
        <v>1</v>
      </c>
      <c r="DE116" s="7">
        <v>3.7842305869023902</v>
      </c>
      <c r="DF116" s="7">
        <v>0.51050606285359656</v>
      </c>
      <c r="DG116" s="7">
        <v>9.1823039579894211E-2</v>
      </c>
      <c r="DH116" s="15">
        <v>2.0139111001134369</v>
      </c>
      <c r="DI116" s="7">
        <v>0.17800627444963446</v>
      </c>
    </row>
    <row r="117" spans="1:113" ht="20.100000000000001" customHeight="1" x14ac:dyDescent="0.3">
      <c r="A117" s="7">
        <v>124</v>
      </c>
      <c r="B117" s="8" t="s">
        <v>349</v>
      </c>
      <c r="C117" s="7">
        <v>0</v>
      </c>
      <c r="D117" s="8" t="s">
        <v>164</v>
      </c>
      <c r="E117" s="7">
        <v>29772140</v>
      </c>
      <c r="F117" s="9">
        <v>27861</v>
      </c>
      <c r="G117" s="43">
        <v>40.052054794520551</v>
      </c>
      <c r="H117" s="43">
        <v>0</v>
      </c>
      <c r="I117" s="10">
        <v>0</v>
      </c>
      <c r="J117" s="7" t="s">
        <v>369</v>
      </c>
      <c r="K117" s="9">
        <v>42452</v>
      </c>
      <c r="L117" s="9">
        <v>42480</v>
      </c>
      <c r="M117" s="9">
        <v>42438</v>
      </c>
      <c r="N117" s="9">
        <v>42492</v>
      </c>
      <c r="O117" s="7" t="s">
        <v>359</v>
      </c>
      <c r="P117" s="7" t="s">
        <v>454</v>
      </c>
      <c r="Q117" s="7">
        <v>0</v>
      </c>
      <c r="R117" s="7">
        <v>0</v>
      </c>
      <c r="S117" s="7">
        <v>0</v>
      </c>
      <c r="T117" s="7">
        <v>4</v>
      </c>
      <c r="U117" s="7">
        <v>9290</v>
      </c>
      <c r="V117" s="7">
        <v>41</v>
      </c>
      <c r="W117" s="7">
        <v>6500</v>
      </c>
      <c r="X117" s="8">
        <v>0</v>
      </c>
      <c r="Y117" s="7">
        <v>7.2</v>
      </c>
      <c r="Z117" s="8">
        <v>1.5</v>
      </c>
      <c r="AA117" s="8">
        <v>1</v>
      </c>
      <c r="AB117" s="7">
        <v>1</v>
      </c>
      <c r="AC117" s="7">
        <v>79</v>
      </c>
      <c r="AD117" s="7">
        <v>0.5</v>
      </c>
      <c r="AE117" s="8">
        <v>0.5</v>
      </c>
      <c r="AF117" s="8">
        <v>1</v>
      </c>
      <c r="AG117" s="7">
        <v>77</v>
      </c>
      <c r="AH117" s="7">
        <v>2</v>
      </c>
      <c r="AI117" s="7">
        <v>3</v>
      </c>
      <c r="AJ117" s="7">
        <v>4</v>
      </c>
      <c r="AK117" s="7">
        <v>2</v>
      </c>
      <c r="AL117" s="11" t="s">
        <v>69</v>
      </c>
      <c r="AM117" s="7">
        <v>0</v>
      </c>
      <c r="AN117" s="7">
        <v>1</v>
      </c>
      <c r="AO117" s="7">
        <v>0</v>
      </c>
      <c r="AP117" s="7" t="s">
        <v>392</v>
      </c>
      <c r="AQ117" s="7">
        <v>4</v>
      </c>
      <c r="AR117" s="7">
        <v>2</v>
      </c>
      <c r="AS117" s="7" t="s">
        <v>392</v>
      </c>
      <c r="AT117" s="7">
        <v>5</v>
      </c>
      <c r="AU117" s="7">
        <v>3</v>
      </c>
      <c r="AV117" s="7" t="s">
        <v>392</v>
      </c>
      <c r="AW117" s="8">
        <v>5</v>
      </c>
      <c r="AX117" s="12">
        <v>3</v>
      </c>
      <c r="AY117" s="7">
        <v>0</v>
      </c>
      <c r="AZ117" s="7" t="s">
        <v>383</v>
      </c>
      <c r="BA117" s="7" t="s">
        <v>383</v>
      </c>
      <c r="BB117" s="7" t="s">
        <v>383</v>
      </c>
      <c r="BC117" s="7"/>
      <c r="BD117" s="7">
        <v>1</v>
      </c>
      <c r="BE117" s="9">
        <v>42492</v>
      </c>
      <c r="BF117" s="7" t="s">
        <v>379</v>
      </c>
      <c r="BG117" s="7" t="s">
        <v>377</v>
      </c>
      <c r="BH117" s="7">
        <v>1</v>
      </c>
      <c r="BI117" s="9">
        <f>BJ117-28+1</f>
        <v>42571</v>
      </c>
      <c r="BJ117" s="9">
        <v>42598</v>
      </c>
      <c r="BK117" s="9">
        <v>42607</v>
      </c>
      <c r="BL117" s="7">
        <v>2960</v>
      </c>
      <c r="BM117" s="7">
        <v>1890</v>
      </c>
      <c r="BN117" s="7">
        <v>10.5</v>
      </c>
      <c r="BO117" s="7">
        <v>34</v>
      </c>
      <c r="BP117" s="8">
        <v>46</v>
      </c>
      <c r="BQ117" s="7">
        <v>3</v>
      </c>
      <c r="BR117" s="8">
        <v>2</v>
      </c>
      <c r="BS117" s="13">
        <v>42776</v>
      </c>
      <c r="BT117" s="19">
        <f>(BS117-BK117)/30</f>
        <v>5.6333333333333337</v>
      </c>
      <c r="BU117" s="36">
        <v>1</v>
      </c>
      <c r="BV117" s="13">
        <v>42776</v>
      </c>
      <c r="BW117" s="19">
        <f>(BV117-BK117)/30</f>
        <v>5.6333333333333337</v>
      </c>
      <c r="BX117" s="36">
        <v>1</v>
      </c>
      <c r="BY117" s="13">
        <v>42776</v>
      </c>
      <c r="BZ117" s="19">
        <f>(BY117-BK117)/30</f>
        <v>5.6333333333333337</v>
      </c>
      <c r="CA117" s="8"/>
      <c r="CB117" s="13"/>
      <c r="CC117" s="13"/>
      <c r="CD117" s="13"/>
      <c r="CE117" s="13"/>
      <c r="CF117" s="13"/>
      <c r="CG117" s="8">
        <v>1</v>
      </c>
      <c r="CH117" s="9">
        <v>42480</v>
      </c>
      <c r="CI117" s="20">
        <f>(CH117-K117)/30</f>
        <v>0.93333333333333335</v>
      </c>
      <c r="CJ117" s="36"/>
      <c r="CK117" s="13"/>
      <c r="CL117" s="20"/>
      <c r="CM117" s="20"/>
      <c r="CN117" s="20"/>
      <c r="CO117" s="20"/>
      <c r="CP117" s="20"/>
      <c r="CQ117" s="20"/>
      <c r="CR117" s="20"/>
      <c r="CS117" s="7">
        <v>1</v>
      </c>
      <c r="CT117" s="9">
        <v>42776</v>
      </c>
      <c r="CU117" s="14">
        <f>(CT117-K117)/30</f>
        <v>10.8</v>
      </c>
      <c r="CV117" s="7">
        <v>0</v>
      </c>
      <c r="CW117" s="9">
        <v>42607</v>
      </c>
      <c r="CX117" s="14">
        <f>(CW117-K117)/30</f>
        <v>5.166666666666667</v>
      </c>
      <c r="CY117" s="7">
        <v>1</v>
      </c>
      <c r="CZ117" s="9">
        <v>42776</v>
      </c>
      <c r="DA117" s="14">
        <f>(CZ117-BK117)/30</f>
        <v>5.6333333333333337</v>
      </c>
      <c r="DB117" s="11"/>
      <c r="DC117" s="34">
        <v>23.240000000000002</v>
      </c>
      <c r="DD117" s="7">
        <v>1</v>
      </c>
      <c r="DE117" s="7">
        <v>2.7038216660562533</v>
      </c>
      <c r="DF117" s="7">
        <v>0.11422893127867476</v>
      </c>
      <c r="DG117" s="7">
        <v>5.3289680735497322E-2</v>
      </c>
      <c r="DH117" s="15">
        <v>0.88576751910235996</v>
      </c>
      <c r="DI117" s="7">
        <v>0.36349312933007827</v>
      </c>
    </row>
    <row r="118" spans="1:113" ht="20.100000000000001" customHeight="1" x14ac:dyDescent="0.3">
      <c r="A118" s="7">
        <v>125</v>
      </c>
      <c r="B118" s="8" t="s">
        <v>349</v>
      </c>
      <c r="C118" s="7">
        <v>0</v>
      </c>
      <c r="D118" s="8" t="s">
        <v>165</v>
      </c>
      <c r="E118" s="7">
        <v>27845892</v>
      </c>
      <c r="F118" s="9">
        <v>28187</v>
      </c>
      <c r="G118" s="43">
        <v>38.180821917808217</v>
      </c>
      <c r="H118" s="43">
        <v>0</v>
      </c>
      <c r="I118" s="10">
        <v>1</v>
      </c>
      <c r="J118" s="7" t="s">
        <v>369</v>
      </c>
      <c r="K118" s="9">
        <v>41829</v>
      </c>
      <c r="L118" s="9">
        <v>42123</v>
      </c>
      <c r="M118" s="9">
        <f>L118-28+1</f>
        <v>42096</v>
      </c>
      <c r="N118" s="9">
        <f>L118+28-1</f>
        <v>42150</v>
      </c>
      <c r="O118" s="7" t="s">
        <v>359</v>
      </c>
      <c r="P118" s="7" t="s">
        <v>454</v>
      </c>
      <c r="Q118" s="7">
        <v>0</v>
      </c>
      <c r="R118" s="7">
        <v>0</v>
      </c>
      <c r="S118" s="7">
        <v>0</v>
      </c>
      <c r="T118" s="7">
        <v>4</v>
      </c>
      <c r="U118" s="7">
        <v>70</v>
      </c>
      <c r="V118" s="7">
        <v>0</v>
      </c>
      <c r="W118" s="7">
        <v>0</v>
      </c>
      <c r="X118" s="8">
        <v>0.5</v>
      </c>
      <c r="Y118" s="7">
        <v>7.3</v>
      </c>
      <c r="Z118" s="8">
        <v>1.5</v>
      </c>
      <c r="AA118" s="8">
        <v>1</v>
      </c>
      <c r="AB118" s="7">
        <v>0</v>
      </c>
      <c r="AC118" s="7">
        <v>18</v>
      </c>
      <c r="AD118" s="7">
        <v>0.5</v>
      </c>
      <c r="AE118" s="8">
        <v>1</v>
      </c>
      <c r="AF118" s="8">
        <v>1</v>
      </c>
      <c r="AG118" s="7">
        <v>27</v>
      </c>
      <c r="AH118" s="7">
        <v>2</v>
      </c>
      <c r="AI118" s="7">
        <v>2</v>
      </c>
      <c r="AJ118" s="7">
        <v>4</v>
      </c>
      <c r="AK118" s="7">
        <v>2</v>
      </c>
      <c r="AL118" s="11" t="s">
        <v>367</v>
      </c>
      <c r="AM118" s="7">
        <v>0</v>
      </c>
      <c r="AN118" s="7">
        <v>1</v>
      </c>
      <c r="AO118" s="7">
        <v>0</v>
      </c>
      <c r="AP118" s="7" t="s">
        <v>392</v>
      </c>
      <c r="AQ118" s="7">
        <v>4</v>
      </c>
      <c r="AR118" s="7">
        <v>2</v>
      </c>
      <c r="AS118" s="7" t="s">
        <v>392</v>
      </c>
      <c r="AT118" s="7">
        <v>5</v>
      </c>
      <c r="AU118" s="7">
        <v>3</v>
      </c>
      <c r="AV118" s="7" t="s">
        <v>392</v>
      </c>
      <c r="AW118" s="8">
        <v>5</v>
      </c>
      <c r="AX118" s="12">
        <v>3</v>
      </c>
      <c r="AY118" s="7">
        <v>1</v>
      </c>
      <c r="AZ118" s="9">
        <v>42068</v>
      </c>
      <c r="BA118" s="7" t="s">
        <v>386</v>
      </c>
      <c r="BB118" s="7" t="s">
        <v>387</v>
      </c>
      <c r="BC118" s="7"/>
      <c r="BD118" s="7">
        <v>0</v>
      </c>
      <c r="BE118" s="7" t="s">
        <v>383</v>
      </c>
      <c r="BF118" s="7" t="s">
        <v>383</v>
      </c>
      <c r="BG118" s="7" t="s">
        <v>383</v>
      </c>
      <c r="BH118" s="8">
        <v>1</v>
      </c>
      <c r="BI118" s="13">
        <f>BJ118-28+1</f>
        <v>42104</v>
      </c>
      <c r="BJ118" s="13">
        <v>42131</v>
      </c>
      <c r="BK118" s="9">
        <v>42138</v>
      </c>
      <c r="BL118" s="8">
        <v>2870</v>
      </c>
      <c r="BM118" s="8">
        <v>2100</v>
      </c>
      <c r="BN118" s="8">
        <v>7.8</v>
      </c>
      <c r="BO118" s="8">
        <v>63</v>
      </c>
      <c r="BP118" s="8">
        <v>0</v>
      </c>
      <c r="BQ118" s="7">
        <v>27</v>
      </c>
      <c r="BR118" s="8">
        <v>2</v>
      </c>
      <c r="BS118" s="9">
        <v>42149</v>
      </c>
      <c r="BT118" s="19">
        <f>(BS118-BK118)/30</f>
        <v>0.36666666666666664</v>
      </c>
      <c r="BU118" s="34">
        <v>1</v>
      </c>
      <c r="BV118" s="9">
        <v>42149</v>
      </c>
      <c r="BW118" s="19">
        <f>(BV118-BK118)/30</f>
        <v>0.36666666666666664</v>
      </c>
      <c r="BX118" s="36">
        <v>1</v>
      </c>
      <c r="BY118" s="9">
        <v>42149</v>
      </c>
      <c r="BZ118" s="19">
        <f>(BY118-BK118)/30</f>
        <v>0.36666666666666664</v>
      </c>
      <c r="CA118" s="7"/>
      <c r="CB118" s="9"/>
      <c r="CC118" s="9"/>
      <c r="CD118" s="9"/>
      <c r="CE118" s="9"/>
      <c r="CF118" s="9"/>
      <c r="CG118" s="8">
        <v>1</v>
      </c>
      <c r="CH118" s="9">
        <v>42123</v>
      </c>
      <c r="CI118" s="20">
        <f>(CH118-K118)/30</f>
        <v>9.8000000000000007</v>
      </c>
      <c r="CJ118" s="36"/>
      <c r="CK118" s="13"/>
      <c r="CL118" s="20"/>
      <c r="CM118" s="20"/>
      <c r="CN118" s="20"/>
      <c r="CO118" s="20"/>
      <c r="CP118" s="20"/>
      <c r="CQ118" s="20"/>
      <c r="CR118" s="20"/>
      <c r="CS118" s="7">
        <v>1</v>
      </c>
      <c r="CT118" s="9">
        <v>42149</v>
      </c>
      <c r="CU118" s="14">
        <f>(CT118-K118)/30</f>
        <v>10.666666666666666</v>
      </c>
      <c r="CV118" s="7">
        <v>0</v>
      </c>
      <c r="CW118" s="9">
        <v>42138</v>
      </c>
      <c r="CX118" s="14">
        <f>(CW118-K118)/30</f>
        <v>10.3</v>
      </c>
      <c r="CY118" s="7">
        <v>1</v>
      </c>
      <c r="CZ118" s="9">
        <v>42149</v>
      </c>
      <c r="DA118" s="14">
        <f>(CZ118-BK118)/30</f>
        <v>0.36666666666666664</v>
      </c>
      <c r="DB118" s="11"/>
      <c r="DC118" s="34">
        <v>22.924999999999997</v>
      </c>
      <c r="DD118" s="7">
        <v>1</v>
      </c>
      <c r="DE118" s="7">
        <v>0.98965665641520695</v>
      </c>
      <c r="DF118" s="7">
        <v>3.8606832410216445E-2</v>
      </c>
      <c r="DG118" s="7">
        <v>3.1467360939272451E-2</v>
      </c>
      <c r="DH118" s="15">
        <v>0.82645031815420911</v>
      </c>
      <c r="DI118" s="7">
        <v>0.52850902028069024</v>
      </c>
    </row>
    <row r="119" spans="1:113" ht="20.100000000000001" customHeight="1" x14ac:dyDescent="0.3">
      <c r="A119" s="7">
        <v>126</v>
      </c>
      <c r="B119" s="8" t="s">
        <v>349</v>
      </c>
      <c r="C119" s="7">
        <v>0</v>
      </c>
      <c r="D119" s="8" t="s">
        <v>166</v>
      </c>
      <c r="E119" s="7">
        <v>29447933</v>
      </c>
      <c r="F119" s="9">
        <v>16380</v>
      </c>
      <c r="G119" s="43">
        <v>71.567123287671237</v>
      </c>
      <c r="H119" s="43">
        <v>1</v>
      </c>
      <c r="I119" s="10">
        <v>0</v>
      </c>
      <c r="J119" s="7" t="s">
        <v>369</v>
      </c>
      <c r="K119" s="9">
        <v>42367</v>
      </c>
      <c r="L119" s="9">
        <v>42502</v>
      </c>
      <c r="M119" s="9">
        <f>L119-28+1</f>
        <v>42475</v>
      </c>
      <c r="N119" s="9">
        <f>L119+28-1</f>
        <v>42529</v>
      </c>
      <c r="O119" s="7" t="s">
        <v>359</v>
      </c>
      <c r="P119" s="7" t="s">
        <v>454</v>
      </c>
      <c r="Q119" s="7">
        <v>0</v>
      </c>
      <c r="R119" s="7">
        <v>0</v>
      </c>
      <c r="S119" s="7">
        <v>0</v>
      </c>
      <c r="T119" s="7">
        <v>4</v>
      </c>
      <c r="U119" s="7">
        <v>7110</v>
      </c>
      <c r="V119" s="7">
        <v>91</v>
      </c>
      <c r="W119" s="7">
        <v>270</v>
      </c>
      <c r="X119" s="8">
        <v>0.5</v>
      </c>
      <c r="Y119" s="7">
        <v>7.8</v>
      </c>
      <c r="Z119" s="7">
        <v>1.5</v>
      </c>
      <c r="AA119" s="8">
        <v>1</v>
      </c>
      <c r="AB119" s="7">
        <v>1</v>
      </c>
      <c r="AC119" s="7">
        <v>5</v>
      </c>
      <c r="AD119" s="7">
        <v>0.5</v>
      </c>
      <c r="AE119" s="7">
        <v>1</v>
      </c>
      <c r="AF119" s="7">
        <v>1</v>
      </c>
      <c r="AG119" s="7">
        <v>82</v>
      </c>
      <c r="AH119" s="7">
        <v>2</v>
      </c>
      <c r="AI119" s="7">
        <v>3</v>
      </c>
      <c r="AJ119" s="7">
        <v>4</v>
      </c>
      <c r="AK119" s="7">
        <v>2</v>
      </c>
      <c r="AL119" s="11" t="s">
        <v>368</v>
      </c>
      <c r="AM119" s="7">
        <v>1</v>
      </c>
      <c r="AN119" s="7">
        <v>4</v>
      </c>
      <c r="AO119" s="7">
        <v>1</v>
      </c>
      <c r="AP119" s="7" t="s">
        <v>392</v>
      </c>
      <c r="AQ119" s="7">
        <v>4</v>
      </c>
      <c r="AR119" s="7">
        <v>2</v>
      </c>
      <c r="AS119" s="7" t="s">
        <v>392</v>
      </c>
      <c r="AT119" s="7">
        <v>5</v>
      </c>
      <c r="AU119" s="7">
        <v>3</v>
      </c>
      <c r="AV119" s="7" t="s">
        <v>392</v>
      </c>
      <c r="AW119" s="8">
        <v>5</v>
      </c>
      <c r="AX119" s="12">
        <v>3</v>
      </c>
      <c r="AY119" s="7">
        <v>0</v>
      </c>
      <c r="AZ119" s="7" t="s">
        <v>392</v>
      </c>
      <c r="BA119" s="7" t="s">
        <v>392</v>
      </c>
      <c r="BB119" s="7" t="s">
        <v>392</v>
      </c>
      <c r="BC119" s="7"/>
      <c r="BD119" s="7">
        <v>0</v>
      </c>
      <c r="BE119" s="7" t="s">
        <v>383</v>
      </c>
      <c r="BF119" s="7" t="s">
        <v>383</v>
      </c>
      <c r="BG119" s="7" t="s">
        <v>383</v>
      </c>
      <c r="BH119" s="7">
        <v>0</v>
      </c>
      <c r="BI119" s="7"/>
      <c r="BJ119" s="7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36"/>
      <c r="BV119" s="8"/>
      <c r="BW119" s="8"/>
      <c r="BX119" s="36"/>
      <c r="BY119" s="8"/>
      <c r="BZ119" s="8"/>
      <c r="CA119" s="8"/>
      <c r="CB119" s="8"/>
      <c r="CC119" s="8"/>
      <c r="CD119" s="8"/>
      <c r="CE119" s="8"/>
      <c r="CF119" s="8"/>
      <c r="CG119" s="8">
        <v>1</v>
      </c>
      <c r="CH119" s="9">
        <v>42502</v>
      </c>
      <c r="CI119" s="20">
        <f>(CH119-K119)/30</f>
        <v>4.5</v>
      </c>
      <c r="CJ119" s="36"/>
      <c r="CK119" s="13"/>
      <c r="CL119" s="20"/>
      <c r="CM119" s="20"/>
      <c r="CN119" s="20"/>
      <c r="CO119" s="20"/>
      <c r="CP119" s="20"/>
      <c r="CQ119" s="20"/>
      <c r="CR119" s="20"/>
      <c r="CS119" s="7">
        <v>1</v>
      </c>
      <c r="CT119" s="9">
        <v>42556</v>
      </c>
      <c r="CU119" s="14">
        <f>(CT119-K119)/30</f>
        <v>6.3</v>
      </c>
      <c r="CV119" s="7">
        <v>1</v>
      </c>
      <c r="CW119" s="9">
        <v>42556</v>
      </c>
      <c r="CX119" s="14">
        <f>(CW119-K119)/30</f>
        <v>6.3</v>
      </c>
      <c r="CY119" s="7">
        <v>1</v>
      </c>
      <c r="CZ119" s="9"/>
      <c r="DA119" s="14"/>
      <c r="DB119" s="11"/>
      <c r="DC119" s="34">
        <v>22.105</v>
      </c>
      <c r="DD119" s="7">
        <v>1</v>
      </c>
      <c r="DE119" s="7">
        <v>1.8790454984280243</v>
      </c>
      <c r="DF119" s="7">
        <v>0.32533546386048323</v>
      </c>
      <c r="DG119" s="7">
        <v>4.9377581991461091E-2</v>
      </c>
      <c r="DH119" s="15">
        <v>0.99654026282786479</v>
      </c>
      <c r="DI119" s="7">
        <v>1.2397076999389871</v>
      </c>
    </row>
    <row r="120" spans="1:113" ht="20.100000000000001" customHeight="1" x14ac:dyDescent="0.3">
      <c r="A120" s="7">
        <v>113</v>
      </c>
      <c r="B120" s="8" t="s">
        <v>349</v>
      </c>
      <c r="C120" s="7">
        <v>0</v>
      </c>
      <c r="D120" s="8" t="s">
        <v>153</v>
      </c>
      <c r="E120" s="7">
        <v>23787164</v>
      </c>
      <c r="F120" s="9">
        <v>23361</v>
      </c>
      <c r="G120" s="43">
        <v>50.265753424657532</v>
      </c>
      <c r="H120" s="43">
        <v>0</v>
      </c>
      <c r="I120" s="10">
        <v>0</v>
      </c>
      <c r="J120" s="7" t="s">
        <v>369</v>
      </c>
      <c r="K120" s="9">
        <v>40631</v>
      </c>
      <c r="L120" s="9">
        <v>41708</v>
      </c>
      <c r="M120" s="9">
        <v>41676</v>
      </c>
      <c r="N120" s="9">
        <v>41730</v>
      </c>
      <c r="O120" s="7" t="s">
        <v>359</v>
      </c>
      <c r="P120" s="7" t="s">
        <v>453</v>
      </c>
      <c r="Q120" s="7">
        <v>1</v>
      </c>
      <c r="R120" s="7">
        <v>1</v>
      </c>
      <c r="S120" s="7">
        <v>1</v>
      </c>
      <c r="T120" s="7">
        <v>4</v>
      </c>
      <c r="U120" s="7">
        <v>1970</v>
      </c>
      <c r="V120" s="7">
        <v>9</v>
      </c>
      <c r="W120" s="7">
        <v>630</v>
      </c>
      <c r="X120" s="8">
        <v>0.5</v>
      </c>
      <c r="Y120" s="7">
        <v>7.6</v>
      </c>
      <c r="Z120" s="8">
        <v>1.5</v>
      </c>
      <c r="AA120" s="8">
        <v>1</v>
      </c>
      <c r="AB120" s="7">
        <v>1</v>
      </c>
      <c r="AC120" s="7">
        <v>6</v>
      </c>
      <c r="AD120" s="7">
        <v>0.5</v>
      </c>
      <c r="AE120" s="7">
        <v>1</v>
      </c>
      <c r="AF120" s="7">
        <v>1</v>
      </c>
      <c r="AG120" s="7">
        <v>31</v>
      </c>
      <c r="AH120" s="7">
        <v>2</v>
      </c>
      <c r="AI120" s="7">
        <v>3</v>
      </c>
      <c r="AJ120" s="7">
        <v>4</v>
      </c>
      <c r="AK120" s="7">
        <v>2</v>
      </c>
      <c r="AL120" s="11" t="s">
        <v>88</v>
      </c>
      <c r="AM120" s="7">
        <v>0.5</v>
      </c>
      <c r="AN120" s="7">
        <v>2</v>
      </c>
      <c r="AO120" s="8">
        <v>0</v>
      </c>
      <c r="AP120" s="7" t="s">
        <v>392</v>
      </c>
      <c r="AQ120" s="7">
        <v>4</v>
      </c>
      <c r="AR120" s="7">
        <v>2</v>
      </c>
      <c r="AS120" s="7" t="s">
        <v>392</v>
      </c>
      <c r="AT120" s="7">
        <v>5</v>
      </c>
      <c r="AU120" s="7">
        <v>3</v>
      </c>
      <c r="AV120" s="7" t="s">
        <v>392</v>
      </c>
      <c r="AW120" s="8">
        <v>5</v>
      </c>
      <c r="AX120" s="12">
        <v>3</v>
      </c>
      <c r="AY120" s="7">
        <v>1</v>
      </c>
      <c r="AZ120" s="9">
        <v>41638</v>
      </c>
      <c r="BA120" s="7" t="s">
        <v>386</v>
      </c>
      <c r="BB120" s="7" t="s">
        <v>387</v>
      </c>
      <c r="BC120" s="7"/>
      <c r="BD120" s="7">
        <v>1</v>
      </c>
      <c r="BE120" s="9">
        <v>41730</v>
      </c>
      <c r="BF120" s="7" t="s">
        <v>378</v>
      </c>
      <c r="BG120" s="7" t="s">
        <v>380</v>
      </c>
      <c r="BH120" s="7">
        <v>0</v>
      </c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34"/>
      <c r="BV120" s="7"/>
      <c r="BW120" s="7"/>
      <c r="BX120" s="34"/>
      <c r="BY120" s="7"/>
      <c r="BZ120" s="7"/>
      <c r="CA120" s="7"/>
      <c r="CB120" s="7"/>
      <c r="CC120" s="7"/>
      <c r="CD120" s="7"/>
      <c r="CE120" s="7"/>
      <c r="CF120" s="7"/>
      <c r="CG120" s="8">
        <v>1</v>
      </c>
      <c r="CH120" s="9">
        <v>41708</v>
      </c>
      <c r="CI120" s="20">
        <f>(CH120-K120)/30</f>
        <v>35.9</v>
      </c>
      <c r="CJ120" s="36"/>
      <c r="CK120" s="13"/>
      <c r="CL120" s="20"/>
      <c r="CM120" s="20"/>
      <c r="CN120" s="20"/>
      <c r="CO120" s="20"/>
      <c r="CP120" s="20"/>
      <c r="CQ120" s="20"/>
      <c r="CR120" s="20"/>
      <c r="CS120" s="7">
        <v>1</v>
      </c>
      <c r="CT120" s="9">
        <v>41824</v>
      </c>
      <c r="CU120" s="14">
        <f>(CT120-K120)/30</f>
        <v>39.766666666666666</v>
      </c>
      <c r="CV120" s="7">
        <v>1</v>
      </c>
      <c r="CW120" s="9">
        <v>41824</v>
      </c>
      <c r="CX120" s="14">
        <f>(CW120-K120)/30</f>
        <v>39.766666666666666</v>
      </c>
      <c r="CY120" s="7">
        <v>1</v>
      </c>
      <c r="CZ120" s="9"/>
      <c r="DA120" s="14"/>
      <c r="DB120" s="11"/>
      <c r="DC120" s="34">
        <v>24.09</v>
      </c>
      <c r="DD120" s="7">
        <v>1</v>
      </c>
      <c r="DE120" s="7">
        <v>1.0316831793013597</v>
      </c>
      <c r="DF120" s="7">
        <v>0.72196459776124611</v>
      </c>
      <c r="DG120" s="7">
        <v>0.10188404155032821</v>
      </c>
      <c r="DH120" s="15">
        <v>1.7171308728755046</v>
      </c>
      <c r="DI120" s="7">
        <v>0.57434917749851844</v>
      </c>
    </row>
    <row r="121" spans="1:113" ht="20.100000000000001" customHeight="1" x14ac:dyDescent="0.3">
      <c r="A121" s="7">
        <v>120</v>
      </c>
      <c r="B121" s="8" t="s">
        <v>349</v>
      </c>
      <c r="C121" s="7">
        <v>0</v>
      </c>
      <c r="D121" s="8" t="s">
        <v>160</v>
      </c>
      <c r="E121" s="7">
        <v>26644133</v>
      </c>
      <c r="F121" s="9">
        <v>17663</v>
      </c>
      <c r="G121" s="43">
        <v>67.915068493150685</v>
      </c>
      <c r="H121" s="43">
        <v>1</v>
      </c>
      <c r="I121" s="10">
        <v>0</v>
      </c>
      <c r="J121" s="7" t="s">
        <v>369</v>
      </c>
      <c r="K121" s="9">
        <v>41858</v>
      </c>
      <c r="L121" s="9">
        <v>42452</v>
      </c>
      <c r="M121" s="9">
        <f>L121-28+1</f>
        <v>42425</v>
      </c>
      <c r="N121" s="9">
        <f>L121+28-1</f>
        <v>42479</v>
      </c>
      <c r="O121" s="7" t="s">
        <v>359</v>
      </c>
      <c r="P121" s="7" t="s">
        <v>453</v>
      </c>
      <c r="Q121" s="7">
        <v>1</v>
      </c>
      <c r="R121" s="7">
        <v>1</v>
      </c>
      <c r="S121" s="7">
        <v>1</v>
      </c>
      <c r="T121" s="7">
        <v>4</v>
      </c>
      <c r="U121" s="7">
        <v>9930</v>
      </c>
      <c r="V121" s="7">
        <v>92</v>
      </c>
      <c r="W121" s="7">
        <v>2170</v>
      </c>
      <c r="X121" s="8">
        <v>0</v>
      </c>
      <c r="Y121" s="7">
        <v>6.6</v>
      </c>
      <c r="Z121" s="8">
        <v>1.5</v>
      </c>
      <c r="AA121" s="8">
        <v>1</v>
      </c>
      <c r="AB121" s="7">
        <v>1</v>
      </c>
      <c r="AC121" s="7">
        <v>8</v>
      </c>
      <c r="AD121" s="7">
        <v>0.5</v>
      </c>
      <c r="AE121" s="8">
        <v>1</v>
      </c>
      <c r="AF121" s="8">
        <v>1</v>
      </c>
      <c r="AG121" s="7">
        <v>98</v>
      </c>
      <c r="AH121" s="7">
        <v>2</v>
      </c>
      <c r="AI121" s="7">
        <v>3</v>
      </c>
      <c r="AJ121" s="7">
        <v>4</v>
      </c>
      <c r="AK121" s="7">
        <v>2</v>
      </c>
      <c r="AL121" s="11" t="s">
        <v>364</v>
      </c>
      <c r="AM121" s="7">
        <v>0.5</v>
      </c>
      <c r="AN121" s="7">
        <v>2</v>
      </c>
      <c r="AO121" s="8">
        <v>0</v>
      </c>
      <c r="AP121" s="7" t="s">
        <v>392</v>
      </c>
      <c r="AQ121" s="7">
        <v>4</v>
      </c>
      <c r="AR121" s="7">
        <v>2</v>
      </c>
      <c r="AS121" s="7" t="s">
        <v>392</v>
      </c>
      <c r="AT121" s="7">
        <v>5</v>
      </c>
      <c r="AU121" s="7">
        <v>3</v>
      </c>
      <c r="AV121" s="7" t="s">
        <v>392</v>
      </c>
      <c r="AW121" s="8">
        <v>5</v>
      </c>
      <c r="AX121" s="12">
        <v>3</v>
      </c>
      <c r="AY121" s="7">
        <v>1</v>
      </c>
      <c r="AZ121" s="9">
        <v>42248</v>
      </c>
      <c r="BA121" s="7" t="s">
        <v>388</v>
      </c>
      <c r="BB121" s="7" t="s">
        <v>389</v>
      </c>
      <c r="BC121" s="7"/>
      <c r="BD121" s="7">
        <v>0</v>
      </c>
      <c r="BE121" s="7" t="s">
        <v>383</v>
      </c>
      <c r="BF121" s="7" t="s">
        <v>383</v>
      </c>
      <c r="BG121" s="7" t="s">
        <v>383</v>
      </c>
      <c r="BH121" s="7">
        <v>0</v>
      </c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34"/>
      <c r="BV121" s="7"/>
      <c r="BW121" s="7"/>
      <c r="BX121" s="34"/>
      <c r="BY121" s="7"/>
      <c r="BZ121" s="7"/>
      <c r="CA121" s="7"/>
      <c r="CB121" s="7"/>
      <c r="CC121" s="7"/>
      <c r="CD121" s="7"/>
      <c r="CE121" s="7"/>
      <c r="CF121" s="7"/>
      <c r="CG121" s="8">
        <v>1</v>
      </c>
      <c r="CH121" s="9">
        <v>42452</v>
      </c>
      <c r="CI121" s="20">
        <f>(CH121-K121)/30</f>
        <v>19.8</v>
      </c>
      <c r="CJ121" s="36"/>
      <c r="CK121" s="13"/>
      <c r="CL121" s="20"/>
      <c r="CM121" s="20"/>
      <c r="CN121" s="20"/>
      <c r="CO121" s="20"/>
      <c r="CP121" s="20"/>
      <c r="CQ121" s="20"/>
      <c r="CR121" s="20"/>
      <c r="CS121" s="7">
        <v>1</v>
      </c>
      <c r="CT121" s="9">
        <v>42611</v>
      </c>
      <c r="CU121" s="14">
        <f>(CT121-K121)/30</f>
        <v>25.1</v>
      </c>
      <c r="CV121" s="7">
        <v>1</v>
      </c>
      <c r="CW121" s="9">
        <v>42611</v>
      </c>
      <c r="CX121" s="14">
        <f>(CW121-K121)/30</f>
        <v>25.1</v>
      </c>
      <c r="CY121" s="7">
        <v>1</v>
      </c>
      <c r="CZ121" s="9"/>
      <c r="DA121" s="14"/>
      <c r="DB121" s="11"/>
      <c r="DC121" s="34">
        <v>22</v>
      </c>
      <c r="DD121" s="7">
        <v>1</v>
      </c>
      <c r="DE121" s="7">
        <v>1.2016360495268523</v>
      </c>
      <c r="DF121" s="7">
        <v>0.25792079482533881</v>
      </c>
      <c r="DG121" s="7">
        <v>4.6391361582157807E-2</v>
      </c>
      <c r="DH121" s="15">
        <v>0.65067092772096535</v>
      </c>
      <c r="DI121" s="7">
        <v>9.9442060469365087E-2</v>
      </c>
    </row>
    <row r="122" spans="1:113" ht="20.100000000000001" customHeight="1" x14ac:dyDescent="0.3">
      <c r="A122" s="7">
        <v>121</v>
      </c>
      <c r="B122" s="8" t="s">
        <v>349</v>
      </c>
      <c r="C122" s="7">
        <v>0</v>
      </c>
      <c r="D122" s="8" t="s">
        <v>161</v>
      </c>
      <c r="E122" s="7">
        <v>23029396</v>
      </c>
      <c r="F122" s="9">
        <v>18894</v>
      </c>
      <c r="G122" s="43">
        <v>59.589041095890408</v>
      </c>
      <c r="H122" s="43">
        <v>1</v>
      </c>
      <c r="I122" s="10">
        <v>1</v>
      </c>
      <c r="J122" s="7" t="s">
        <v>369</v>
      </c>
      <c r="K122" s="9">
        <v>40408</v>
      </c>
      <c r="L122" s="9">
        <v>40644</v>
      </c>
      <c r="M122" s="9">
        <f>L122-28+1</f>
        <v>40617</v>
      </c>
      <c r="N122" s="9">
        <f>L122+28-1</f>
        <v>40671</v>
      </c>
      <c r="O122" s="7" t="s">
        <v>359</v>
      </c>
      <c r="P122" s="7" t="s">
        <v>453</v>
      </c>
      <c r="Q122" s="7">
        <v>1</v>
      </c>
      <c r="R122" s="7">
        <v>1</v>
      </c>
      <c r="S122" s="7">
        <v>1</v>
      </c>
      <c r="T122" s="7">
        <v>4</v>
      </c>
      <c r="U122" s="7">
        <v>20</v>
      </c>
      <c r="V122" s="7">
        <v>97</v>
      </c>
      <c r="W122" s="7">
        <v>0</v>
      </c>
      <c r="X122" s="8">
        <v>0.5</v>
      </c>
      <c r="Y122" s="7">
        <v>7.1</v>
      </c>
      <c r="Z122" s="8">
        <v>1.5</v>
      </c>
      <c r="AA122" s="8">
        <v>1</v>
      </c>
      <c r="AB122" s="7">
        <v>1</v>
      </c>
      <c r="AC122" s="7">
        <v>19</v>
      </c>
      <c r="AD122" s="7">
        <v>0.5</v>
      </c>
      <c r="AE122" s="7">
        <v>1</v>
      </c>
      <c r="AF122" s="7">
        <v>1</v>
      </c>
      <c r="AG122" s="7">
        <v>84</v>
      </c>
      <c r="AH122" s="7">
        <v>2</v>
      </c>
      <c r="AI122" s="7">
        <v>3</v>
      </c>
      <c r="AJ122" s="7">
        <v>4</v>
      </c>
      <c r="AK122" s="7">
        <v>2</v>
      </c>
      <c r="AL122" s="11" t="s">
        <v>365</v>
      </c>
      <c r="AM122" s="7">
        <v>0.5</v>
      </c>
      <c r="AN122" s="7">
        <v>2</v>
      </c>
      <c r="AO122" s="8">
        <v>0</v>
      </c>
      <c r="AP122" s="7" t="s">
        <v>392</v>
      </c>
      <c r="AQ122" s="7">
        <v>4</v>
      </c>
      <c r="AR122" s="7">
        <v>2</v>
      </c>
      <c r="AS122" s="7" t="s">
        <v>392</v>
      </c>
      <c r="AT122" s="7">
        <v>5</v>
      </c>
      <c r="AU122" s="7">
        <v>3</v>
      </c>
      <c r="AV122" s="7" t="s">
        <v>392</v>
      </c>
      <c r="AW122" s="8">
        <v>5</v>
      </c>
      <c r="AX122" s="12">
        <v>3</v>
      </c>
      <c r="AY122" s="7">
        <v>0</v>
      </c>
      <c r="AZ122" s="7" t="s">
        <v>383</v>
      </c>
      <c r="BA122" s="7" t="s">
        <v>383</v>
      </c>
      <c r="BB122" s="7" t="s">
        <v>383</v>
      </c>
      <c r="BC122" s="7"/>
      <c r="BD122" s="7">
        <v>1</v>
      </c>
      <c r="BE122" s="9">
        <v>40526</v>
      </c>
      <c r="BF122" s="7" t="s">
        <v>379</v>
      </c>
      <c r="BG122" s="7" t="s">
        <v>377</v>
      </c>
      <c r="BH122" s="7">
        <v>1</v>
      </c>
      <c r="BI122" s="9">
        <f>BJ122-28+1</f>
        <v>40664</v>
      </c>
      <c r="BJ122" s="9">
        <v>40691</v>
      </c>
      <c r="BK122" s="9">
        <v>40667</v>
      </c>
      <c r="BL122" s="7">
        <v>10</v>
      </c>
      <c r="BM122" s="7">
        <v>0</v>
      </c>
      <c r="BN122" s="7">
        <v>7.1</v>
      </c>
      <c r="BO122" s="7">
        <v>15</v>
      </c>
      <c r="BP122" s="8">
        <v>96</v>
      </c>
      <c r="BQ122" s="7">
        <v>84</v>
      </c>
      <c r="BR122" s="8">
        <v>1</v>
      </c>
      <c r="BS122" s="13">
        <v>40729</v>
      </c>
      <c r="BT122" s="19">
        <f>(BS122-BK122)/30</f>
        <v>2.0666666666666669</v>
      </c>
      <c r="BU122" s="36">
        <v>2</v>
      </c>
      <c r="BV122" s="13">
        <v>40729</v>
      </c>
      <c r="BW122" s="19">
        <f>(BV122-BK122)/30</f>
        <v>2.0666666666666669</v>
      </c>
      <c r="BX122" s="36">
        <v>1</v>
      </c>
      <c r="BY122" s="13">
        <v>40729</v>
      </c>
      <c r="BZ122" s="19">
        <f>(BY122-BK122)/30</f>
        <v>2.0666666666666669</v>
      </c>
      <c r="CA122" s="8"/>
      <c r="CB122" s="13"/>
      <c r="CC122" s="13"/>
      <c r="CD122" s="13"/>
      <c r="CE122" s="13"/>
      <c r="CF122" s="13"/>
      <c r="CG122" s="8">
        <v>1</v>
      </c>
      <c r="CH122" s="9">
        <v>40644</v>
      </c>
      <c r="CI122" s="20">
        <f>(CH122-K122)/30</f>
        <v>7.8666666666666663</v>
      </c>
      <c r="CJ122" s="36"/>
      <c r="CK122" s="13"/>
      <c r="CL122" s="20"/>
      <c r="CM122" s="20"/>
      <c r="CN122" s="20"/>
      <c r="CO122" s="20"/>
      <c r="CP122" s="20"/>
      <c r="CQ122" s="20"/>
      <c r="CR122" s="20"/>
      <c r="CS122" s="7">
        <v>1</v>
      </c>
      <c r="CT122" s="9">
        <v>40733</v>
      </c>
      <c r="CU122" s="14">
        <f>(CT122-K122)/30</f>
        <v>10.833333333333334</v>
      </c>
      <c r="CV122" s="7">
        <v>0</v>
      </c>
      <c r="CW122" s="9">
        <v>40667</v>
      </c>
      <c r="CX122" s="14">
        <f>(CW122-K122)/30</f>
        <v>8.6333333333333329</v>
      </c>
      <c r="CY122" s="7">
        <v>1</v>
      </c>
      <c r="CZ122" s="9">
        <v>40733</v>
      </c>
      <c r="DA122" s="14">
        <f>(CZ122-BK122)/30</f>
        <v>2.2000000000000002</v>
      </c>
      <c r="DB122" s="11"/>
      <c r="DC122" s="34">
        <v>24.555</v>
      </c>
      <c r="DD122" s="7">
        <v>1</v>
      </c>
      <c r="DE122" s="7">
        <v>3.9861610513114769</v>
      </c>
      <c r="DF122" s="7">
        <v>0.10188404155032775</v>
      </c>
      <c r="DG122" s="7">
        <v>8.9003137224816883E-2</v>
      </c>
      <c r="DH122" s="15">
        <v>0.57834409195264336</v>
      </c>
      <c r="DI122" s="7">
        <v>0.40053493879481156</v>
      </c>
    </row>
    <row r="123" spans="1:113" ht="20.100000000000001" customHeight="1" x14ac:dyDescent="0.3">
      <c r="A123" s="7">
        <v>128</v>
      </c>
      <c r="B123" s="8" t="s">
        <v>349</v>
      </c>
      <c r="C123" s="7">
        <v>0</v>
      </c>
      <c r="D123" s="8" t="s">
        <v>168</v>
      </c>
      <c r="E123" s="7">
        <v>29203203</v>
      </c>
      <c r="F123" s="9">
        <v>26816</v>
      </c>
      <c r="G123" s="43">
        <v>42.915068493150685</v>
      </c>
      <c r="H123" s="43">
        <v>0</v>
      </c>
      <c r="I123" s="10">
        <v>0</v>
      </c>
      <c r="J123" s="7" t="s">
        <v>369</v>
      </c>
      <c r="K123" s="9">
        <v>42256</v>
      </c>
      <c r="L123" s="9">
        <v>42480</v>
      </c>
      <c r="M123" s="9">
        <f>L123-28+1</f>
        <v>42453</v>
      </c>
      <c r="N123" s="9">
        <f>L123+28-1</f>
        <v>42507</v>
      </c>
      <c r="O123" s="7" t="s">
        <v>359</v>
      </c>
      <c r="P123" s="7" t="s">
        <v>453</v>
      </c>
      <c r="Q123" s="7">
        <v>1</v>
      </c>
      <c r="R123" s="7">
        <v>1</v>
      </c>
      <c r="S123" s="7">
        <v>1</v>
      </c>
      <c r="T123" s="7">
        <v>4</v>
      </c>
      <c r="U123" s="7">
        <v>10</v>
      </c>
      <c r="V123" s="7">
        <v>1</v>
      </c>
      <c r="W123" s="7">
        <v>0</v>
      </c>
      <c r="X123" s="8">
        <v>0.5</v>
      </c>
      <c r="Y123" s="7">
        <v>7.7</v>
      </c>
      <c r="Z123" s="8">
        <v>1.5</v>
      </c>
      <c r="AA123" s="8">
        <v>1</v>
      </c>
      <c r="AB123" s="7">
        <v>0</v>
      </c>
      <c r="AC123" s="7">
        <v>28</v>
      </c>
      <c r="AD123" s="7">
        <v>0.5</v>
      </c>
      <c r="AE123" s="8">
        <v>1</v>
      </c>
      <c r="AF123" s="8">
        <v>1</v>
      </c>
      <c r="AG123" s="7">
        <v>24</v>
      </c>
      <c r="AH123" s="7">
        <v>2</v>
      </c>
      <c r="AI123" s="7">
        <v>2</v>
      </c>
      <c r="AJ123" s="7">
        <v>4</v>
      </c>
      <c r="AK123" s="7">
        <v>2</v>
      </c>
      <c r="AL123" s="11" t="s">
        <v>69</v>
      </c>
      <c r="AM123" s="7">
        <v>0</v>
      </c>
      <c r="AN123" s="7">
        <v>1</v>
      </c>
      <c r="AO123" s="7">
        <v>0</v>
      </c>
      <c r="AP123" s="7" t="s">
        <v>392</v>
      </c>
      <c r="AQ123" s="7">
        <v>4</v>
      </c>
      <c r="AR123" s="7">
        <v>2</v>
      </c>
      <c r="AS123" s="7" t="s">
        <v>392</v>
      </c>
      <c r="AT123" s="7">
        <v>5</v>
      </c>
      <c r="AU123" s="7">
        <v>3</v>
      </c>
      <c r="AV123" s="7" t="s">
        <v>392</v>
      </c>
      <c r="AW123" s="8">
        <v>5</v>
      </c>
      <c r="AX123" s="12">
        <v>3</v>
      </c>
      <c r="AY123" s="7">
        <v>1</v>
      </c>
      <c r="AZ123" s="9">
        <v>42366</v>
      </c>
      <c r="BA123" s="7" t="s">
        <v>393</v>
      </c>
      <c r="BB123" s="7" t="s">
        <v>394</v>
      </c>
      <c r="BC123" s="7"/>
      <c r="BD123" s="7">
        <v>0</v>
      </c>
      <c r="BE123" s="7" t="s">
        <v>383</v>
      </c>
      <c r="BF123" s="7" t="s">
        <v>383</v>
      </c>
      <c r="BG123" s="7" t="s">
        <v>383</v>
      </c>
      <c r="BH123" s="7">
        <v>1</v>
      </c>
      <c r="BI123" s="13">
        <f>BJ123-28+1</f>
        <v>42467</v>
      </c>
      <c r="BJ123" s="9">
        <v>42494</v>
      </c>
      <c r="BK123" s="9">
        <v>42501</v>
      </c>
      <c r="BL123" s="7">
        <v>2110</v>
      </c>
      <c r="BM123" s="7">
        <v>370</v>
      </c>
      <c r="BN123" s="7">
        <v>10.1</v>
      </c>
      <c r="BO123" s="7">
        <v>285</v>
      </c>
      <c r="BP123" s="8">
        <v>0</v>
      </c>
      <c r="BQ123" s="7">
        <v>26</v>
      </c>
      <c r="BR123" s="8">
        <v>0</v>
      </c>
      <c r="BS123" s="13">
        <v>43312</v>
      </c>
      <c r="BT123" s="19">
        <f>(BS123-BK123)/30</f>
        <v>27.033333333333335</v>
      </c>
      <c r="BU123" s="34">
        <v>0</v>
      </c>
      <c r="BV123" s="13">
        <v>43312</v>
      </c>
      <c r="BW123" s="19">
        <f>(BV123-BK123)/30</f>
        <v>27.033333333333335</v>
      </c>
      <c r="BX123" s="36">
        <v>0</v>
      </c>
      <c r="BY123" s="13">
        <v>43312</v>
      </c>
      <c r="BZ123" s="19">
        <f>(BY123-BK123)/30</f>
        <v>27.033333333333335</v>
      </c>
      <c r="CA123" s="8"/>
      <c r="CB123" s="13"/>
      <c r="CC123" s="13"/>
      <c r="CD123" s="13"/>
      <c r="CE123" s="13"/>
      <c r="CF123" s="13"/>
      <c r="CG123" s="8">
        <v>1</v>
      </c>
      <c r="CH123" s="9">
        <v>42480</v>
      </c>
      <c r="CI123" s="20">
        <f>(CH123-K123)/30</f>
        <v>7.4666666666666668</v>
      </c>
      <c r="CJ123" s="36"/>
      <c r="CK123" s="13"/>
      <c r="CL123" s="20"/>
      <c r="CM123" s="20"/>
      <c r="CN123" s="20"/>
      <c r="CO123" s="20"/>
      <c r="CP123" s="20"/>
      <c r="CQ123" s="20"/>
      <c r="CR123" s="20"/>
      <c r="CS123" s="7">
        <v>0</v>
      </c>
      <c r="CT123" s="9">
        <v>43312</v>
      </c>
      <c r="CU123" s="14">
        <f>(CT123-K123)/30</f>
        <v>35.200000000000003</v>
      </c>
      <c r="CV123" s="7">
        <v>0</v>
      </c>
      <c r="CW123" s="9">
        <v>42501</v>
      </c>
      <c r="CX123" s="14">
        <f>(CW123-K123)/30</f>
        <v>8.1666666666666661</v>
      </c>
      <c r="CY123" s="7">
        <v>0</v>
      </c>
      <c r="CZ123" s="9">
        <v>43312</v>
      </c>
      <c r="DA123" s="14">
        <f>(CZ123-BK123)/30</f>
        <v>27.033333333333335</v>
      </c>
      <c r="DB123" s="11"/>
      <c r="DC123" s="34">
        <v>23.18</v>
      </c>
      <c r="DD123" s="7">
        <v>1</v>
      </c>
      <c r="DE123" s="7">
        <v>0.80664175922212755</v>
      </c>
      <c r="DF123" s="7">
        <v>0.13678671265759229</v>
      </c>
      <c r="DG123" s="7">
        <v>3.3609199701793012E-2</v>
      </c>
      <c r="DH123" s="15">
        <v>0.88270299629065385</v>
      </c>
      <c r="DI123" s="7">
        <v>0.44751253546398667</v>
      </c>
    </row>
    <row r="124" spans="1:113" ht="20.100000000000001" customHeight="1" x14ac:dyDescent="0.3">
      <c r="A124" s="7">
        <v>112</v>
      </c>
      <c r="B124" s="8" t="s">
        <v>349</v>
      </c>
      <c r="C124" s="7">
        <v>0</v>
      </c>
      <c r="D124" s="8" t="s">
        <v>152</v>
      </c>
      <c r="E124" s="7">
        <v>20285706</v>
      </c>
      <c r="F124" s="9">
        <v>34216</v>
      </c>
      <c r="G124" s="43">
        <v>21.36986301369863</v>
      </c>
      <c r="H124" s="43">
        <v>0</v>
      </c>
      <c r="I124" s="10">
        <v>0</v>
      </c>
      <c r="J124" s="7" t="s">
        <v>369</v>
      </c>
      <c r="K124" s="9">
        <v>41974</v>
      </c>
      <c r="L124" s="9">
        <v>42016</v>
      </c>
      <c r="M124" s="9">
        <v>41964</v>
      </c>
      <c r="N124" s="9">
        <v>42018</v>
      </c>
      <c r="O124" s="7" t="s">
        <v>359</v>
      </c>
      <c r="P124" s="7" t="s">
        <v>452</v>
      </c>
      <c r="Q124" s="7">
        <v>1</v>
      </c>
      <c r="R124" s="7">
        <v>1</v>
      </c>
      <c r="S124" s="7">
        <v>2</v>
      </c>
      <c r="T124" s="7">
        <v>4</v>
      </c>
      <c r="U124" s="7">
        <v>2560</v>
      </c>
      <c r="V124" s="7">
        <v>78</v>
      </c>
      <c r="W124" s="7">
        <v>330</v>
      </c>
      <c r="X124" s="8">
        <v>0.5</v>
      </c>
      <c r="Y124" s="7">
        <v>9.1</v>
      </c>
      <c r="Z124" s="7">
        <v>1</v>
      </c>
      <c r="AA124" s="8">
        <v>0</v>
      </c>
      <c r="AB124" s="7">
        <v>0</v>
      </c>
      <c r="AC124" s="7">
        <v>13</v>
      </c>
      <c r="AD124" s="7">
        <v>0.5</v>
      </c>
      <c r="AE124" s="8">
        <v>1</v>
      </c>
      <c r="AF124" s="8">
        <v>1</v>
      </c>
      <c r="AG124" s="7">
        <v>30</v>
      </c>
      <c r="AH124" s="7">
        <v>2</v>
      </c>
      <c r="AI124" s="7">
        <v>2</v>
      </c>
      <c r="AJ124" s="7">
        <v>4</v>
      </c>
      <c r="AK124" s="7">
        <v>2</v>
      </c>
      <c r="AL124" s="11" t="s">
        <v>88</v>
      </c>
      <c r="AM124" s="7">
        <v>0.5</v>
      </c>
      <c r="AN124" s="7">
        <v>2</v>
      </c>
      <c r="AO124" s="7">
        <v>0</v>
      </c>
      <c r="AP124" s="7" t="s">
        <v>392</v>
      </c>
      <c r="AQ124" s="7">
        <v>4</v>
      </c>
      <c r="AR124" s="7">
        <v>2</v>
      </c>
      <c r="AS124" s="7" t="s">
        <v>392</v>
      </c>
      <c r="AT124" s="7">
        <v>5</v>
      </c>
      <c r="AU124" s="7">
        <v>3</v>
      </c>
      <c r="AV124" s="7" t="s">
        <v>392</v>
      </c>
      <c r="AW124" s="8">
        <v>5</v>
      </c>
      <c r="AX124" s="12">
        <v>3</v>
      </c>
      <c r="AY124" s="7">
        <v>1</v>
      </c>
      <c r="AZ124" s="9">
        <v>41995</v>
      </c>
      <c r="BA124" s="7" t="s">
        <v>391</v>
      </c>
      <c r="BB124" s="7" t="s">
        <v>387</v>
      </c>
      <c r="BC124" s="7"/>
      <c r="BD124" s="7">
        <v>1</v>
      </c>
      <c r="BE124" s="9">
        <v>42018</v>
      </c>
      <c r="BF124" s="7" t="s">
        <v>379</v>
      </c>
      <c r="BG124" s="7" t="s">
        <v>377</v>
      </c>
      <c r="BH124" s="7">
        <v>0</v>
      </c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34"/>
      <c r="BV124" s="7"/>
      <c r="BW124" s="7"/>
      <c r="BX124" s="34"/>
      <c r="BY124" s="7"/>
      <c r="BZ124" s="7"/>
      <c r="CA124" s="7"/>
      <c r="CB124" s="7"/>
      <c r="CC124" s="7"/>
      <c r="CD124" s="7"/>
      <c r="CE124" s="7"/>
      <c r="CF124" s="7"/>
      <c r="CG124" s="8">
        <v>1</v>
      </c>
      <c r="CH124" s="9">
        <v>42016</v>
      </c>
      <c r="CI124" s="20">
        <f>(CH124-K124)/30</f>
        <v>1.4</v>
      </c>
      <c r="CJ124" s="36"/>
      <c r="CK124" s="13"/>
      <c r="CL124" s="20"/>
      <c r="CM124" s="20"/>
      <c r="CN124" s="20"/>
      <c r="CO124" s="20"/>
      <c r="CP124" s="20"/>
      <c r="CQ124" s="20"/>
      <c r="CR124" s="20"/>
      <c r="CS124" s="7">
        <v>1</v>
      </c>
      <c r="CT124" s="9">
        <v>42342</v>
      </c>
      <c r="CU124" s="14">
        <f>(CT124-K124)/30</f>
        <v>12.266666666666667</v>
      </c>
      <c r="CV124" s="7">
        <v>1</v>
      </c>
      <c r="CW124" s="9">
        <v>42342</v>
      </c>
      <c r="CX124" s="14">
        <f>(CW124-K124)/30</f>
        <v>12.266666666666667</v>
      </c>
      <c r="CY124" s="7">
        <v>1</v>
      </c>
      <c r="CZ124" s="9"/>
      <c r="DA124" s="14"/>
      <c r="DB124" s="11"/>
      <c r="DC124" s="34">
        <v>23.08</v>
      </c>
      <c r="DD124" s="7">
        <v>1</v>
      </c>
      <c r="DE124" s="7">
        <v>2.1287403649067214</v>
      </c>
      <c r="DF124" s="7">
        <v>0.69979293279759869</v>
      </c>
      <c r="DG124" s="7">
        <v>0.24400794019405619</v>
      </c>
      <c r="DH124" s="15">
        <v>3.6935292429175774</v>
      </c>
      <c r="DI124" s="7">
        <v>2.5668517951258103</v>
      </c>
    </row>
    <row r="125" spans="1:113" ht="20.100000000000001" customHeight="1" x14ac:dyDescent="0.3">
      <c r="A125" s="7">
        <v>116</v>
      </c>
      <c r="B125" s="8" t="s">
        <v>349</v>
      </c>
      <c r="C125" s="7">
        <v>0</v>
      </c>
      <c r="D125" s="8" t="s">
        <v>156</v>
      </c>
      <c r="E125" s="7">
        <v>26824403</v>
      </c>
      <c r="F125" s="9">
        <v>15644</v>
      </c>
      <c r="G125" s="43">
        <v>71.62465753424658</v>
      </c>
      <c r="H125" s="43">
        <v>1</v>
      </c>
      <c r="I125" s="10">
        <v>0</v>
      </c>
      <c r="J125" s="7" t="s">
        <v>369</v>
      </c>
      <c r="K125" s="9">
        <v>41502</v>
      </c>
      <c r="L125" s="9">
        <v>41787</v>
      </c>
      <c r="M125" s="9">
        <v>41752</v>
      </c>
      <c r="N125" s="9">
        <v>41806</v>
      </c>
      <c r="O125" s="7" t="s">
        <v>359</v>
      </c>
      <c r="P125" s="7" t="s">
        <v>452</v>
      </c>
      <c r="Q125" s="7">
        <v>1</v>
      </c>
      <c r="R125" s="7">
        <v>1</v>
      </c>
      <c r="S125" s="7">
        <v>2</v>
      </c>
      <c r="T125" s="7">
        <v>4</v>
      </c>
      <c r="U125" s="7">
        <v>3990</v>
      </c>
      <c r="V125" s="7">
        <v>1</v>
      </c>
      <c r="W125" s="7">
        <v>1040</v>
      </c>
      <c r="X125" s="8">
        <v>0</v>
      </c>
      <c r="Y125" s="7">
        <v>6.7</v>
      </c>
      <c r="Z125" s="8">
        <v>1.5</v>
      </c>
      <c r="AA125" s="8">
        <v>1</v>
      </c>
      <c r="AB125" s="7">
        <v>1</v>
      </c>
      <c r="AC125" s="7">
        <v>8</v>
      </c>
      <c r="AD125" s="7">
        <v>0.5</v>
      </c>
      <c r="AE125" s="8">
        <v>1</v>
      </c>
      <c r="AF125" s="8">
        <v>1</v>
      </c>
      <c r="AG125" s="7">
        <v>40</v>
      </c>
      <c r="AH125" s="7">
        <v>2</v>
      </c>
      <c r="AI125" s="7">
        <v>3</v>
      </c>
      <c r="AJ125" s="7">
        <v>4</v>
      </c>
      <c r="AK125" s="7">
        <v>2</v>
      </c>
      <c r="AL125" s="11" t="s">
        <v>69</v>
      </c>
      <c r="AM125" s="7">
        <v>0</v>
      </c>
      <c r="AN125" s="7">
        <v>1</v>
      </c>
      <c r="AO125" s="7">
        <v>0</v>
      </c>
      <c r="AP125" s="7" t="s">
        <v>392</v>
      </c>
      <c r="AQ125" s="7">
        <v>4</v>
      </c>
      <c r="AR125" s="7">
        <v>2</v>
      </c>
      <c r="AS125" s="7" t="s">
        <v>392</v>
      </c>
      <c r="AT125" s="7">
        <v>5</v>
      </c>
      <c r="AU125" s="7">
        <v>3</v>
      </c>
      <c r="AV125" s="7" t="s">
        <v>392</v>
      </c>
      <c r="AW125" s="8">
        <v>5</v>
      </c>
      <c r="AX125" s="12">
        <v>3</v>
      </c>
      <c r="AY125" s="7">
        <v>1</v>
      </c>
      <c r="AZ125" s="9">
        <v>41806</v>
      </c>
      <c r="BA125" s="7" t="s">
        <v>390</v>
      </c>
      <c r="BB125" s="7" t="s">
        <v>387</v>
      </c>
      <c r="BC125" s="7"/>
      <c r="BD125" s="7">
        <v>0</v>
      </c>
      <c r="BE125" s="7" t="s">
        <v>383</v>
      </c>
      <c r="BF125" s="7" t="s">
        <v>383</v>
      </c>
      <c r="BG125" s="7" t="s">
        <v>383</v>
      </c>
      <c r="BH125" s="7">
        <v>0</v>
      </c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34"/>
      <c r="BV125" s="7"/>
      <c r="BW125" s="7"/>
      <c r="BX125" s="34"/>
      <c r="BY125" s="7"/>
      <c r="BZ125" s="7"/>
      <c r="CA125" s="7"/>
      <c r="CB125" s="7"/>
      <c r="CC125" s="7"/>
      <c r="CD125" s="7"/>
      <c r="CE125" s="7"/>
      <c r="CF125" s="7"/>
      <c r="CG125" s="8">
        <v>1</v>
      </c>
      <c r="CH125" s="9">
        <v>41787</v>
      </c>
      <c r="CI125" s="20">
        <f>(CH125-K125)/30</f>
        <v>9.5</v>
      </c>
      <c r="CJ125" s="36"/>
      <c r="CK125" s="13"/>
      <c r="CL125" s="20"/>
      <c r="CM125" s="20"/>
      <c r="CN125" s="20"/>
      <c r="CO125" s="20"/>
      <c r="CP125" s="20"/>
      <c r="CQ125" s="20"/>
      <c r="CR125" s="20"/>
      <c r="CS125" s="7">
        <v>1</v>
      </c>
      <c r="CT125" s="9">
        <v>42061</v>
      </c>
      <c r="CU125" s="14">
        <f>(CT125-K125)/30</f>
        <v>18.633333333333333</v>
      </c>
      <c r="CV125" s="7">
        <v>1</v>
      </c>
      <c r="CW125" s="9">
        <v>42061</v>
      </c>
      <c r="CX125" s="14">
        <f>(CW125-K125)/30</f>
        <v>18.633333333333333</v>
      </c>
      <c r="CY125" s="7">
        <v>1</v>
      </c>
      <c r="CZ125" s="9"/>
      <c r="DA125" s="14"/>
      <c r="DB125" s="11"/>
      <c r="DC125" s="34">
        <v>23.265000000000001</v>
      </c>
      <c r="DD125" s="7">
        <v>1</v>
      </c>
      <c r="DE125" s="7">
        <v>0.5087398460513437</v>
      </c>
      <c r="DF125" s="7">
        <v>0.17016426456243383</v>
      </c>
      <c r="DG125" s="7">
        <v>4.2101049277052757E-2</v>
      </c>
      <c r="DH125" s="15">
        <v>0.54714685063036927</v>
      </c>
      <c r="DI125" s="7">
        <v>0.54714685063037072</v>
      </c>
    </row>
    <row r="126" spans="1:113" ht="20.100000000000001" customHeight="1" x14ac:dyDescent="0.3">
      <c r="A126" s="7">
        <v>119</v>
      </c>
      <c r="B126" s="8" t="s">
        <v>349</v>
      </c>
      <c r="C126" s="7">
        <v>0</v>
      </c>
      <c r="D126" s="8" t="s">
        <v>159</v>
      </c>
      <c r="E126" s="7">
        <v>29319956</v>
      </c>
      <c r="F126" s="9">
        <v>15833</v>
      </c>
      <c r="G126" s="43">
        <v>72.583561643835623</v>
      </c>
      <c r="H126" s="43">
        <v>1</v>
      </c>
      <c r="I126" s="10">
        <v>0</v>
      </c>
      <c r="J126" s="7" t="s">
        <v>369</v>
      </c>
      <c r="K126" s="9">
        <v>42311</v>
      </c>
      <c r="L126" s="9">
        <v>42326</v>
      </c>
      <c r="M126" s="9">
        <v>42285</v>
      </c>
      <c r="N126" s="9">
        <v>42339</v>
      </c>
      <c r="O126" s="7" t="s">
        <v>359</v>
      </c>
      <c r="P126" s="7" t="s">
        <v>452</v>
      </c>
      <c r="Q126" s="7">
        <v>1</v>
      </c>
      <c r="R126" s="7">
        <v>1</v>
      </c>
      <c r="S126" s="7">
        <v>2</v>
      </c>
      <c r="T126" s="7">
        <v>4</v>
      </c>
      <c r="U126" s="7">
        <v>1690</v>
      </c>
      <c r="V126" s="7">
        <v>1</v>
      </c>
      <c r="W126" s="7">
        <v>420</v>
      </c>
      <c r="X126" s="8">
        <v>0.5</v>
      </c>
      <c r="Y126" s="7">
        <v>6.8</v>
      </c>
      <c r="Z126" s="8">
        <v>1.5</v>
      </c>
      <c r="AA126" s="8">
        <v>1</v>
      </c>
      <c r="AB126" s="7">
        <v>1</v>
      </c>
      <c r="AC126" s="7">
        <v>14</v>
      </c>
      <c r="AD126" s="7">
        <v>0.5</v>
      </c>
      <c r="AE126" s="8">
        <v>1</v>
      </c>
      <c r="AF126" s="8">
        <v>1</v>
      </c>
      <c r="AG126" s="7">
        <v>30</v>
      </c>
      <c r="AH126" s="7">
        <v>2</v>
      </c>
      <c r="AI126" s="7">
        <v>2</v>
      </c>
      <c r="AJ126" s="7">
        <v>4</v>
      </c>
      <c r="AK126" s="7">
        <v>2</v>
      </c>
      <c r="AL126" s="11" t="s">
        <v>363</v>
      </c>
      <c r="AM126" s="7">
        <v>1</v>
      </c>
      <c r="AN126" s="7">
        <v>3</v>
      </c>
      <c r="AO126" s="8">
        <v>1</v>
      </c>
      <c r="AP126" s="7" t="s">
        <v>392</v>
      </c>
      <c r="AQ126" s="7">
        <v>4</v>
      </c>
      <c r="AR126" s="7">
        <v>2</v>
      </c>
      <c r="AS126" s="7" t="s">
        <v>392</v>
      </c>
      <c r="AT126" s="7">
        <v>5</v>
      </c>
      <c r="AU126" s="7">
        <v>3</v>
      </c>
      <c r="AV126" s="7" t="s">
        <v>392</v>
      </c>
      <c r="AW126" s="8">
        <v>5</v>
      </c>
      <c r="AX126" s="12">
        <v>3</v>
      </c>
      <c r="AY126" s="7">
        <v>1</v>
      </c>
      <c r="AZ126" s="9">
        <v>42339</v>
      </c>
      <c r="BA126" s="7" t="s">
        <v>390</v>
      </c>
      <c r="BB126" s="7" t="s">
        <v>377</v>
      </c>
      <c r="BC126" s="7"/>
      <c r="BD126" s="7">
        <v>0</v>
      </c>
      <c r="BE126" s="7" t="s">
        <v>383</v>
      </c>
      <c r="BF126" s="7" t="s">
        <v>383</v>
      </c>
      <c r="BG126" s="7" t="s">
        <v>383</v>
      </c>
      <c r="BH126" s="7">
        <v>0</v>
      </c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34"/>
      <c r="BV126" s="7"/>
      <c r="BW126" s="7"/>
      <c r="BX126" s="34"/>
      <c r="BY126" s="7"/>
      <c r="BZ126" s="7"/>
      <c r="CA126" s="7"/>
      <c r="CB126" s="7"/>
      <c r="CC126" s="7"/>
      <c r="CD126" s="7"/>
      <c r="CE126" s="7"/>
      <c r="CF126" s="7"/>
      <c r="CG126" s="8">
        <v>1</v>
      </c>
      <c r="CH126" s="9">
        <v>42326</v>
      </c>
      <c r="CI126" s="20">
        <f>(CH126-K126)/30</f>
        <v>0.5</v>
      </c>
      <c r="CJ126" s="36"/>
      <c r="CK126" s="13"/>
      <c r="CL126" s="20"/>
      <c r="CM126" s="20"/>
      <c r="CN126" s="20"/>
      <c r="CO126" s="20"/>
      <c r="CP126" s="20"/>
      <c r="CQ126" s="20"/>
      <c r="CR126" s="20"/>
      <c r="CS126" s="7">
        <v>0</v>
      </c>
      <c r="CT126" s="9">
        <v>42514</v>
      </c>
      <c r="CU126" s="14">
        <f>(CT126-K126)/30</f>
        <v>6.7666666666666666</v>
      </c>
      <c r="CV126" s="7">
        <v>0</v>
      </c>
      <c r="CW126" s="9">
        <v>42514</v>
      </c>
      <c r="CX126" s="14">
        <f>(CW126-K126)/30</f>
        <v>6.7666666666666666</v>
      </c>
      <c r="CY126" s="7">
        <v>0</v>
      </c>
      <c r="CZ126" s="9"/>
      <c r="DA126" s="14"/>
      <c r="DB126" s="11" t="s">
        <v>384</v>
      </c>
      <c r="DC126" s="34">
        <v>22.83</v>
      </c>
      <c r="DD126" s="7">
        <v>1</v>
      </c>
      <c r="DE126" s="7">
        <v>0.673616788432845</v>
      </c>
      <c r="DF126" s="7">
        <v>0.27643266333006689</v>
      </c>
      <c r="DG126" s="7">
        <v>3.3960464453939319E-2</v>
      </c>
      <c r="DH126" s="15">
        <v>0.56448220240306357</v>
      </c>
      <c r="DI126" s="7">
        <v>1.0497166836230694</v>
      </c>
    </row>
    <row r="127" spans="1:113" ht="20.100000000000001" customHeight="1" x14ac:dyDescent="0.3">
      <c r="A127" s="7">
        <v>123</v>
      </c>
      <c r="B127" s="8" t="s">
        <v>349</v>
      </c>
      <c r="C127" s="7">
        <v>0</v>
      </c>
      <c r="D127" s="8" t="s">
        <v>163</v>
      </c>
      <c r="E127" s="7">
        <v>28986026</v>
      </c>
      <c r="F127" s="9">
        <v>26353</v>
      </c>
      <c r="G127" s="43">
        <v>43.460273972602742</v>
      </c>
      <c r="H127" s="43">
        <v>0</v>
      </c>
      <c r="I127" s="10">
        <v>0</v>
      </c>
      <c r="J127" s="7" t="s">
        <v>369</v>
      </c>
      <c r="K127" s="9">
        <v>42044</v>
      </c>
      <c r="L127" s="9">
        <v>42216</v>
      </c>
      <c r="M127" s="9">
        <v>42171</v>
      </c>
      <c r="N127" s="9">
        <v>42225</v>
      </c>
      <c r="O127" s="7" t="s">
        <v>359</v>
      </c>
      <c r="P127" s="7" t="s">
        <v>455</v>
      </c>
      <c r="Q127" s="7">
        <v>0</v>
      </c>
      <c r="R127" s="7">
        <v>0</v>
      </c>
      <c r="S127" s="7">
        <v>4</v>
      </c>
      <c r="T127" s="7">
        <v>4</v>
      </c>
      <c r="U127" s="7">
        <v>4610</v>
      </c>
      <c r="V127" s="7">
        <v>90</v>
      </c>
      <c r="W127" s="7">
        <v>210</v>
      </c>
      <c r="X127" s="8">
        <v>0.5</v>
      </c>
      <c r="Y127" s="7">
        <v>7</v>
      </c>
      <c r="Z127" s="8">
        <v>1.5</v>
      </c>
      <c r="AA127" s="8">
        <v>1</v>
      </c>
      <c r="AB127" s="7">
        <v>1</v>
      </c>
      <c r="AC127" s="7">
        <v>14</v>
      </c>
      <c r="AD127" s="7">
        <v>0.5</v>
      </c>
      <c r="AE127" s="7">
        <v>1</v>
      </c>
      <c r="AF127" s="7">
        <v>1</v>
      </c>
      <c r="AG127" s="7">
        <v>75</v>
      </c>
      <c r="AH127" s="7">
        <v>2</v>
      </c>
      <c r="AI127" s="7">
        <v>3</v>
      </c>
      <c r="AJ127" s="7">
        <v>4</v>
      </c>
      <c r="AK127" s="7">
        <v>2</v>
      </c>
      <c r="AL127" s="11" t="s">
        <v>366</v>
      </c>
      <c r="AM127" s="7">
        <v>0</v>
      </c>
      <c r="AN127" s="7">
        <v>1</v>
      </c>
      <c r="AO127" s="7">
        <v>0</v>
      </c>
      <c r="AP127" s="7" t="s">
        <v>392</v>
      </c>
      <c r="AQ127" s="7">
        <v>4</v>
      </c>
      <c r="AR127" s="7">
        <v>2</v>
      </c>
      <c r="AS127" s="7" t="s">
        <v>392</v>
      </c>
      <c r="AT127" s="7">
        <v>5</v>
      </c>
      <c r="AU127" s="7">
        <v>3</v>
      </c>
      <c r="AV127" s="7" t="s">
        <v>392</v>
      </c>
      <c r="AW127" s="8">
        <v>5</v>
      </c>
      <c r="AX127" s="12">
        <v>3</v>
      </c>
      <c r="AY127" s="7">
        <v>0</v>
      </c>
      <c r="AZ127" s="7" t="s">
        <v>383</v>
      </c>
      <c r="BA127" s="7" t="s">
        <v>383</v>
      </c>
      <c r="BB127" s="7" t="s">
        <v>383</v>
      </c>
      <c r="BC127" s="7"/>
      <c r="BD127" s="7">
        <v>1</v>
      </c>
      <c r="BE127" s="9">
        <v>42225</v>
      </c>
      <c r="BF127" s="7" t="s">
        <v>379</v>
      </c>
      <c r="BG127" s="7" t="s">
        <v>377</v>
      </c>
      <c r="BH127" s="7">
        <v>1</v>
      </c>
      <c r="BI127" s="9">
        <f>BJ127-28+1</f>
        <v>42299</v>
      </c>
      <c r="BJ127" s="9">
        <v>42326</v>
      </c>
      <c r="BK127" s="9">
        <v>42332</v>
      </c>
      <c r="BL127" s="7">
        <v>1710</v>
      </c>
      <c r="BM127" s="7">
        <v>20</v>
      </c>
      <c r="BN127" s="7">
        <v>7.9</v>
      </c>
      <c r="BO127" s="7">
        <v>5</v>
      </c>
      <c r="BP127" s="7">
        <v>96</v>
      </c>
      <c r="BQ127" s="7">
        <v>75</v>
      </c>
      <c r="BR127" s="7">
        <v>1</v>
      </c>
      <c r="BS127" s="9">
        <v>42338</v>
      </c>
      <c r="BT127" s="19">
        <f>(BS127-BK127)/30</f>
        <v>0.2</v>
      </c>
      <c r="BU127" s="34">
        <v>2</v>
      </c>
      <c r="BV127" s="9">
        <v>42338</v>
      </c>
      <c r="BW127" s="19">
        <f>(BV127-BK127)/30</f>
        <v>0.2</v>
      </c>
      <c r="BX127" s="36">
        <v>1</v>
      </c>
      <c r="BY127" s="9">
        <v>42338</v>
      </c>
      <c r="BZ127" s="19">
        <f>(BY127-BK127)/30</f>
        <v>0.2</v>
      </c>
      <c r="CA127" s="7"/>
      <c r="CB127" s="9"/>
      <c r="CC127" s="9"/>
      <c r="CD127" s="9"/>
      <c r="CE127" s="9"/>
      <c r="CF127" s="9"/>
      <c r="CG127" s="8">
        <v>1</v>
      </c>
      <c r="CH127" s="9">
        <v>42216</v>
      </c>
      <c r="CI127" s="20">
        <f>(CH127-K127)/30</f>
        <v>5.7333333333333334</v>
      </c>
      <c r="CJ127" s="36"/>
      <c r="CK127" s="13"/>
      <c r="CL127" s="20"/>
      <c r="CM127" s="20"/>
      <c r="CN127" s="20"/>
      <c r="CO127" s="20"/>
      <c r="CP127" s="20"/>
      <c r="CQ127" s="20"/>
      <c r="CR127" s="20"/>
      <c r="CS127" s="7">
        <v>1</v>
      </c>
      <c r="CT127" s="9">
        <v>42539</v>
      </c>
      <c r="CU127" s="14">
        <f>(CT127-K127)/30</f>
        <v>16.5</v>
      </c>
      <c r="CV127" s="7">
        <v>0</v>
      </c>
      <c r="CW127" s="9">
        <v>42332</v>
      </c>
      <c r="CX127" s="14">
        <f>(CW127-K127)/30</f>
        <v>9.6</v>
      </c>
      <c r="CY127" s="7">
        <v>1</v>
      </c>
      <c r="CZ127" s="9">
        <v>42539</v>
      </c>
      <c r="DA127" s="14">
        <f>(CZ127-BK127)/30</f>
        <v>6.9</v>
      </c>
      <c r="DB127" s="11"/>
      <c r="DC127" s="34">
        <v>23.024999999999999</v>
      </c>
      <c r="DD127" s="7">
        <v>1</v>
      </c>
      <c r="DE127" s="7">
        <v>1.00695555005672</v>
      </c>
      <c r="DF127" s="7">
        <v>0.30566006942301699</v>
      </c>
      <c r="DG127" s="7">
        <v>5.1296350550656032E-2</v>
      </c>
      <c r="DH127" s="15">
        <v>0.56252924234440238</v>
      </c>
      <c r="DI127" s="7">
        <v>0.62850668726091519</v>
      </c>
    </row>
    <row r="128" spans="1:113" ht="20.100000000000001" customHeight="1" x14ac:dyDescent="0.3">
      <c r="A128" s="7">
        <v>127</v>
      </c>
      <c r="B128" s="8" t="s">
        <v>349</v>
      </c>
      <c r="C128" s="7">
        <v>0</v>
      </c>
      <c r="D128" s="8" t="s">
        <v>167</v>
      </c>
      <c r="E128" s="7">
        <v>21550576</v>
      </c>
      <c r="F128" s="9">
        <v>20283</v>
      </c>
      <c r="G128" s="43">
        <v>62.208219178082189</v>
      </c>
      <c r="H128" s="43">
        <v>1</v>
      </c>
      <c r="I128" s="10">
        <v>1</v>
      </c>
      <c r="J128" s="7" t="s">
        <v>395</v>
      </c>
      <c r="K128" s="9">
        <v>41240</v>
      </c>
      <c r="L128" s="9">
        <v>42989</v>
      </c>
      <c r="M128" s="9">
        <f>L128-28+1</f>
        <v>42962</v>
      </c>
      <c r="N128" s="9">
        <f>L128+28-1</f>
        <v>43016</v>
      </c>
      <c r="O128" s="7" t="s">
        <v>396</v>
      </c>
      <c r="P128" s="7" t="s">
        <v>456</v>
      </c>
      <c r="Q128" s="7">
        <v>0</v>
      </c>
      <c r="R128" s="7">
        <v>1</v>
      </c>
      <c r="S128" s="7">
        <v>4</v>
      </c>
      <c r="T128" s="7">
        <v>4</v>
      </c>
      <c r="U128" s="7">
        <v>230</v>
      </c>
      <c r="V128" s="7">
        <v>32</v>
      </c>
      <c r="W128" s="7">
        <v>100</v>
      </c>
      <c r="X128" s="7">
        <v>0.5</v>
      </c>
      <c r="Y128" s="7">
        <v>7.1</v>
      </c>
      <c r="Z128" s="7">
        <v>1.5</v>
      </c>
      <c r="AA128" s="8">
        <v>1</v>
      </c>
      <c r="AB128" s="7">
        <v>1</v>
      </c>
      <c r="AC128" s="7">
        <v>8</v>
      </c>
      <c r="AD128" s="7">
        <v>0.5</v>
      </c>
      <c r="AE128" s="7">
        <v>1</v>
      </c>
      <c r="AF128" s="7">
        <v>1</v>
      </c>
      <c r="AG128" s="7">
        <v>17</v>
      </c>
      <c r="AH128" s="7">
        <v>1.5</v>
      </c>
      <c r="AI128" s="7">
        <v>1.5</v>
      </c>
      <c r="AJ128" s="7">
        <v>3</v>
      </c>
      <c r="AK128" s="8">
        <v>1</v>
      </c>
      <c r="AL128" s="11" t="s">
        <v>397</v>
      </c>
      <c r="AM128" s="7">
        <v>1</v>
      </c>
      <c r="AN128" s="7">
        <v>4</v>
      </c>
      <c r="AO128" s="8">
        <v>1</v>
      </c>
      <c r="AP128" s="7" t="s">
        <v>392</v>
      </c>
      <c r="AQ128" s="7">
        <v>4</v>
      </c>
      <c r="AR128" s="7">
        <v>2</v>
      </c>
      <c r="AS128" s="7" t="s">
        <v>392</v>
      </c>
      <c r="AT128" s="7">
        <v>5</v>
      </c>
      <c r="AU128" s="7">
        <v>3</v>
      </c>
      <c r="AV128" s="7" t="s">
        <v>392</v>
      </c>
      <c r="AW128" s="8">
        <v>5</v>
      </c>
      <c r="AX128" s="12">
        <v>3</v>
      </c>
      <c r="AY128" s="7">
        <v>1</v>
      </c>
      <c r="AZ128" s="9">
        <v>42551</v>
      </c>
      <c r="BA128" s="7" t="s">
        <v>399</v>
      </c>
      <c r="BB128" s="7" t="s">
        <v>398</v>
      </c>
      <c r="BC128" s="7"/>
      <c r="BD128" s="7">
        <v>0</v>
      </c>
      <c r="BE128" s="7" t="s">
        <v>395</v>
      </c>
      <c r="BF128" s="7" t="s">
        <v>395</v>
      </c>
      <c r="BG128" s="7" t="s">
        <v>395</v>
      </c>
      <c r="BH128" s="7">
        <v>1</v>
      </c>
      <c r="BI128" s="9">
        <f>BJ128-28+1</f>
        <v>42735</v>
      </c>
      <c r="BJ128" s="9">
        <v>42762</v>
      </c>
      <c r="BK128" s="9">
        <v>42768</v>
      </c>
      <c r="BL128" s="7">
        <v>1290</v>
      </c>
      <c r="BM128" s="7">
        <v>50</v>
      </c>
      <c r="BN128" s="7">
        <v>7.1</v>
      </c>
      <c r="BO128" s="7">
        <v>5</v>
      </c>
      <c r="BP128" s="8">
        <v>0</v>
      </c>
      <c r="BQ128" s="7">
        <v>15</v>
      </c>
      <c r="BR128" s="8">
        <v>1</v>
      </c>
      <c r="BS128" s="13">
        <v>42831</v>
      </c>
      <c r="BT128" s="19">
        <f>(BS128-BK128)/30</f>
        <v>2.1</v>
      </c>
      <c r="BU128" s="36">
        <v>2</v>
      </c>
      <c r="BV128" s="13">
        <v>42831</v>
      </c>
      <c r="BW128" s="19">
        <f>(BV128-BK128)/30</f>
        <v>2.1</v>
      </c>
      <c r="BX128" s="36">
        <v>1</v>
      </c>
      <c r="BY128" s="13">
        <v>42831</v>
      </c>
      <c r="BZ128" s="19">
        <f>(BY128-BK128)/30</f>
        <v>2.1</v>
      </c>
      <c r="CA128" s="8"/>
      <c r="CB128" s="13"/>
      <c r="CC128" s="13"/>
      <c r="CD128" s="13"/>
      <c r="CE128" s="13"/>
      <c r="CF128" s="13"/>
      <c r="CG128" s="8">
        <v>1</v>
      </c>
      <c r="CH128" s="9">
        <v>42989</v>
      </c>
      <c r="CI128" s="20">
        <f>(CH128-K128)/30</f>
        <v>58.3</v>
      </c>
      <c r="CJ128" s="36"/>
      <c r="CK128" s="13"/>
      <c r="CL128" s="20"/>
      <c r="CM128" s="20"/>
      <c r="CN128" s="20"/>
      <c r="CO128" s="20"/>
      <c r="CP128" s="20"/>
      <c r="CQ128" s="20"/>
      <c r="CR128" s="20"/>
      <c r="CS128" s="7">
        <v>1</v>
      </c>
      <c r="CT128" s="9">
        <v>43035</v>
      </c>
      <c r="CU128" s="14">
        <f>(CT128-K128)/30</f>
        <v>59.833333333333336</v>
      </c>
      <c r="CV128" s="7">
        <v>0</v>
      </c>
      <c r="CW128" s="9">
        <v>42768</v>
      </c>
      <c r="CX128" s="14">
        <f>(CW128-K128)/30</f>
        <v>50.93333333333333</v>
      </c>
      <c r="CY128" s="7">
        <v>1</v>
      </c>
      <c r="CZ128" s="9">
        <v>43035</v>
      </c>
      <c r="DA128" s="14">
        <f>(CZ128-BK128)/30</f>
        <v>8.9</v>
      </c>
      <c r="DB128" s="11"/>
      <c r="DC128" s="34">
        <v>22.950000000000003</v>
      </c>
      <c r="DD128" s="7">
        <v>1</v>
      </c>
      <c r="DE128" s="7">
        <v>1.8403753012497528</v>
      </c>
      <c r="DF128" s="7">
        <v>0.87357289591669174</v>
      </c>
      <c r="DG128" s="7">
        <v>3.0606884299591481E-2</v>
      </c>
      <c r="DH128" s="15">
        <v>0.39229204894837483</v>
      </c>
      <c r="DI128" s="7">
        <v>0.61985384996949444</v>
      </c>
    </row>
    <row r="129" spans="1:113" ht="20.100000000000001" hidden="1" customHeight="1" x14ac:dyDescent="0.3">
      <c r="A129" s="7">
        <v>129</v>
      </c>
      <c r="B129" s="8" t="s">
        <v>350</v>
      </c>
      <c r="C129" s="8"/>
      <c r="D129" s="8" t="s">
        <v>169</v>
      </c>
      <c r="E129" s="7"/>
      <c r="F129" s="9"/>
      <c r="G129" s="9"/>
      <c r="H129" s="9"/>
      <c r="I129" s="1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11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8"/>
      <c r="AX129" s="12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8"/>
      <c r="BQ129" s="7"/>
      <c r="BR129" s="8"/>
      <c r="BS129" s="8"/>
      <c r="BT129" s="8"/>
      <c r="BU129" s="36"/>
      <c r="BV129" s="8"/>
      <c r="BW129" s="8"/>
      <c r="BX129" s="36"/>
      <c r="BY129" s="8"/>
      <c r="BZ129" s="8"/>
      <c r="CA129" s="8"/>
      <c r="CB129" s="8"/>
      <c r="CC129" s="8"/>
      <c r="CD129" s="8"/>
      <c r="CE129" s="8"/>
      <c r="CF129" s="8"/>
      <c r="CG129" s="8"/>
      <c r="CH129" s="13"/>
      <c r="CI129" s="8"/>
      <c r="CJ129" s="36"/>
      <c r="CK129" s="13"/>
      <c r="CL129" s="8"/>
      <c r="CM129" s="8"/>
      <c r="CN129" s="8"/>
      <c r="CO129" s="8"/>
      <c r="CP129" s="8"/>
      <c r="CQ129" s="8"/>
      <c r="CR129" s="8"/>
      <c r="CS129" s="7"/>
      <c r="CT129" s="9"/>
      <c r="CU129" s="14"/>
      <c r="CV129" s="9"/>
      <c r="CW129" s="9"/>
      <c r="CX129" s="14"/>
      <c r="CY129" s="14"/>
      <c r="CZ129" s="14"/>
      <c r="DA129" s="14"/>
      <c r="DB129" s="11"/>
      <c r="DC129" s="34">
        <v>0.80944221654740722</v>
      </c>
      <c r="DD129" s="7"/>
      <c r="DE129" s="7">
        <v>3.3752631845200756</v>
      </c>
      <c r="DF129" s="7">
        <v>0.32759835096458989</v>
      </c>
      <c r="DG129" s="7">
        <v>5.4978067245152147E-2</v>
      </c>
      <c r="DH129" s="15">
        <v>0.7711054127039686</v>
      </c>
      <c r="DI129" s="7">
        <v>0.74226178531452458</v>
      </c>
    </row>
    <row r="130" spans="1:113" ht="20.100000000000001" hidden="1" customHeight="1" x14ac:dyDescent="0.3">
      <c r="A130" s="7">
        <v>130</v>
      </c>
      <c r="B130" s="8" t="s">
        <v>350</v>
      </c>
      <c r="C130" s="8"/>
      <c r="D130" s="8" t="s">
        <v>170</v>
      </c>
      <c r="E130" s="7"/>
      <c r="F130" s="9"/>
      <c r="G130" s="9"/>
      <c r="H130" s="9"/>
      <c r="I130" s="1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11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8"/>
      <c r="AX130" s="12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8"/>
      <c r="BQ130" s="7"/>
      <c r="BR130" s="8"/>
      <c r="BS130" s="8"/>
      <c r="BT130" s="8"/>
      <c r="BU130" s="36"/>
      <c r="BV130" s="8"/>
      <c r="BW130" s="8"/>
      <c r="BX130" s="36"/>
      <c r="BY130" s="8"/>
      <c r="BZ130" s="8"/>
      <c r="CA130" s="8"/>
      <c r="CB130" s="8"/>
      <c r="CC130" s="8"/>
      <c r="CD130" s="8"/>
      <c r="CE130" s="8"/>
      <c r="CF130" s="8"/>
      <c r="CG130" s="8"/>
      <c r="CH130" s="13"/>
      <c r="CI130" s="8"/>
      <c r="CJ130" s="36"/>
      <c r="CK130" s="13"/>
      <c r="CL130" s="8"/>
      <c r="CM130" s="8"/>
      <c r="CN130" s="8"/>
      <c r="CO130" s="8"/>
      <c r="CP130" s="8"/>
      <c r="CQ130" s="8"/>
      <c r="CR130" s="8"/>
      <c r="CS130" s="7"/>
      <c r="CT130" s="9"/>
      <c r="CU130" s="14"/>
      <c r="CV130" s="9"/>
      <c r="CW130" s="9"/>
      <c r="CX130" s="14"/>
      <c r="CY130" s="14"/>
      <c r="CZ130" s="14"/>
      <c r="DA130" s="14"/>
      <c r="DB130" s="11"/>
      <c r="DC130" s="34">
        <v>1.4044448757379968</v>
      </c>
      <c r="DD130" s="7"/>
      <c r="DE130" s="7">
        <v>0.82931954581444378</v>
      </c>
      <c r="DF130" s="7">
        <v>6.8869069742288166E-2</v>
      </c>
      <c r="DG130" s="7">
        <v>2.3357019509920911E-2</v>
      </c>
      <c r="DH130" s="15">
        <v>0.77916457966049812</v>
      </c>
      <c r="DI130" s="7">
        <v>1.7290744626157333</v>
      </c>
    </row>
    <row r="131" spans="1:113" ht="20.100000000000001" hidden="1" customHeight="1" x14ac:dyDescent="0.3">
      <c r="A131" s="7">
        <v>131</v>
      </c>
      <c r="B131" s="8" t="s">
        <v>350</v>
      </c>
      <c r="C131" s="8"/>
      <c r="D131" s="8" t="s">
        <v>171</v>
      </c>
      <c r="E131" s="7"/>
      <c r="F131" s="9"/>
      <c r="G131" s="9"/>
      <c r="H131" s="9"/>
      <c r="I131" s="1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11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8"/>
      <c r="AX131" s="12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8"/>
      <c r="BQ131" s="7"/>
      <c r="BR131" s="8"/>
      <c r="BS131" s="8"/>
      <c r="BT131" s="8"/>
      <c r="BU131" s="36"/>
      <c r="BV131" s="8"/>
      <c r="BW131" s="8"/>
      <c r="BX131" s="36"/>
      <c r="BY131" s="8"/>
      <c r="BZ131" s="8"/>
      <c r="CA131" s="8"/>
      <c r="CB131" s="8"/>
      <c r="CC131" s="8"/>
      <c r="CD131" s="8"/>
      <c r="CE131" s="8"/>
      <c r="CF131" s="8"/>
      <c r="CG131" s="8"/>
      <c r="CH131" s="13"/>
      <c r="CI131" s="8"/>
      <c r="CJ131" s="36"/>
      <c r="CK131" s="13"/>
      <c r="CL131" s="8"/>
      <c r="CM131" s="8"/>
      <c r="CN131" s="8"/>
      <c r="CO131" s="8"/>
      <c r="CP131" s="8"/>
      <c r="CQ131" s="8"/>
      <c r="CR131" s="8"/>
      <c r="CS131" s="7"/>
      <c r="CT131" s="9"/>
      <c r="CU131" s="14"/>
      <c r="CV131" s="9"/>
      <c r="CW131" s="9"/>
      <c r="CX131" s="14"/>
      <c r="CY131" s="14"/>
      <c r="CZ131" s="14"/>
      <c r="DA131" s="14"/>
      <c r="DB131" s="11"/>
      <c r="DC131" s="34">
        <v>1.9453098948245711</v>
      </c>
      <c r="DD131" s="7"/>
      <c r="DE131" s="7">
        <v>4.0840485028287805</v>
      </c>
      <c r="DF131" s="7">
        <v>0.11866776511881491</v>
      </c>
      <c r="DG131" s="7">
        <v>2.6737344552581296E-2</v>
      </c>
      <c r="DH131" s="15">
        <v>0.22144187977558979</v>
      </c>
      <c r="DI131" s="7">
        <v>1.8531761237807447</v>
      </c>
    </row>
    <row r="132" spans="1:113" ht="20.100000000000001" hidden="1" customHeight="1" x14ac:dyDescent="0.3">
      <c r="A132" s="7">
        <v>132</v>
      </c>
      <c r="B132" s="8" t="s">
        <v>350</v>
      </c>
      <c r="C132" s="8"/>
      <c r="D132" s="8" t="s">
        <v>172</v>
      </c>
      <c r="E132" s="7"/>
      <c r="F132" s="9"/>
      <c r="G132" s="9"/>
      <c r="H132" s="9"/>
      <c r="I132" s="1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11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8"/>
      <c r="AX132" s="12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8"/>
      <c r="BQ132" s="7"/>
      <c r="BR132" s="8"/>
      <c r="BS132" s="8"/>
      <c r="BT132" s="8"/>
      <c r="BU132" s="36"/>
      <c r="BV132" s="8"/>
      <c r="BW132" s="8"/>
      <c r="BX132" s="36"/>
      <c r="BY132" s="8"/>
      <c r="BZ132" s="8"/>
      <c r="CA132" s="8"/>
      <c r="CB132" s="8"/>
      <c r="CC132" s="8"/>
      <c r="CD132" s="8"/>
      <c r="CE132" s="8"/>
      <c r="CF132" s="8"/>
      <c r="CG132" s="8"/>
      <c r="CH132" s="13"/>
      <c r="CI132" s="8"/>
      <c r="CJ132" s="36"/>
      <c r="CK132" s="13"/>
      <c r="CL132" s="8"/>
      <c r="CM132" s="8"/>
      <c r="CN132" s="8"/>
      <c r="CO132" s="8"/>
      <c r="CP132" s="8"/>
      <c r="CQ132" s="8"/>
      <c r="CR132" s="8"/>
      <c r="CS132" s="7"/>
      <c r="CT132" s="9"/>
      <c r="CU132" s="14"/>
      <c r="CV132" s="9"/>
      <c r="CW132" s="9"/>
      <c r="CX132" s="14"/>
      <c r="CY132" s="14"/>
      <c r="CZ132" s="14"/>
      <c r="DA132" s="14"/>
      <c r="DB132" s="11"/>
      <c r="DC132" s="34">
        <v>1.0717734625362951</v>
      </c>
      <c r="DD132" s="7"/>
      <c r="DE132" s="7">
        <v>1.9588405951738559</v>
      </c>
      <c r="DF132" s="7">
        <v>0.17194272726746762</v>
      </c>
      <c r="DG132" s="7">
        <v>2.6369243629063073E-2</v>
      </c>
      <c r="DH132" s="15">
        <v>0.40053493879481084</v>
      </c>
      <c r="DI132" s="7">
        <v>2.4794153998779764</v>
      </c>
    </row>
    <row r="133" spans="1:113" ht="20.100000000000001" hidden="1" customHeight="1" x14ac:dyDescent="0.3">
      <c r="A133" s="7">
        <v>133</v>
      </c>
      <c r="B133" s="8" t="s">
        <v>350</v>
      </c>
      <c r="C133" s="8"/>
      <c r="D133" s="8" t="s">
        <v>173</v>
      </c>
      <c r="E133" s="7"/>
      <c r="F133" s="9"/>
      <c r="G133" s="9"/>
      <c r="H133" s="9"/>
      <c r="I133" s="1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11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8"/>
      <c r="AX133" s="12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8"/>
      <c r="BQ133" s="7"/>
      <c r="BR133" s="8"/>
      <c r="BS133" s="8"/>
      <c r="BT133" s="8"/>
      <c r="BU133" s="36"/>
      <c r="BV133" s="8"/>
      <c r="BW133" s="8"/>
      <c r="BX133" s="36"/>
      <c r="BY133" s="8"/>
      <c r="BZ133" s="8"/>
      <c r="CA133" s="8"/>
      <c r="CB133" s="8"/>
      <c r="CC133" s="8"/>
      <c r="CD133" s="8"/>
      <c r="CE133" s="8"/>
      <c r="CF133" s="8"/>
      <c r="CG133" s="8"/>
      <c r="CH133" s="13"/>
      <c r="CI133" s="8"/>
      <c r="CJ133" s="36"/>
      <c r="CK133" s="13"/>
      <c r="CL133" s="8"/>
      <c r="CM133" s="8"/>
      <c r="CN133" s="8"/>
      <c r="CO133" s="8"/>
      <c r="CP133" s="8"/>
      <c r="CQ133" s="8"/>
      <c r="CR133" s="8"/>
      <c r="CS133" s="7"/>
      <c r="CT133" s="9"/>
      <c r="CU133" s="14"/>
      <c r="CV133" s="9"/>
      <c r="CW133" s="9"/>
      <c r="CX133" s="14"/>
      <c r="CY133" s="14"/>
      <c r="CZ133" s="14"/>
      <c r="DA133" s="14"/>
      <c r="DB133" s="11"/>
      <c r="DC133" s="34">
        <v>2.3784142300054412</v>
      </c>
      <c r="DD133" s="7"/>
      <c r="DE133" s="7">
        <v>2.0420242514143849</v>
      </c>
      <c r="DF133" s="7">
        <v>0.13167012949435444</v>
      </c>
      <c r="DG133" s="7">
        <v>2.3765293019390749E-2</v>
      </c>
      <c r="DH133" s="15">
        <v>0.6620444551976985</v>
      </c>
      <c r="DI133" s="7">
        <v>0.7845840978967511</v>
      </c>
    </row>
    <row r="134" spans="1:113" ht="20.100000000000001" hidden="1" customHeight="1" x14ac:dyDescent="0.3">
      <c r="A134" s="7">
        <v>134</v>
      </c>
      <c r="B134" s="8" t="s">
        <v>350</v>
      </c>
      <c r="C134" s="8"/>
      <c r="D134" s="8" t="s">
        <v>174</v>
      </c>
      <c r="E134" s="7"/>
      <c r="F134" s="9"/>
      <c r="G134" s="9"/>
      <c r="H134" s="9"/>
      <c r="I134" s="1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11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8"/>
      <c r="AX134" s="12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8"/>
      <c r="BQ134" s="7"/>
      <c r="BR134" s="8"/>
      <c r="BS134" s="8"/>
      <c r="BT134" s="8"/>
      <c r="BU134" s="36"/>
      <c r="BV134" s="8"/>
      <c r="BW134" s="8"/>
      <c r="BX134" s="36"/>
      <c r="BY134" s="8"/>
      <c r="BZ134" s="8"/>
      <c r="CA134" s="8"/>
      <c r="CB134" s="8"/>
      <c r="CC134" s="8"/>
      <c r="CD134" s="8"/>
      <c r="CE134" s="8"/>
      <c r="CF134" s="8"/>
      <c r="CG134" s="8"/>
      <c r="CH134" s="13"/>
      <c r="CI134" s="8"/>
      <c r="CJ134" s="36"/>
      <c r="CK134" s="13"/>
      <c r="CL134" s="8"/>
      <c r="CM134" s="8"/>
      <c r="CN134" s="8"/>
      <c r="CO134" s="8"/>
      <c r="CP134" s="8"/>
      <c r="CQ134" s="8"/>
      <c r="CR134" s="8"/>
      <c r="CS134" s="7"/>
      <c r="CT134" s="9"/>
      <c r="CU134" s="14"/>
      <c r="CV134" s="9"/>
      <c r="CW134" s="9"/>
      <c r="CX134" s="14"/>
      <c r="CY134" s="14"/>
      <c r="CZ134" s="14"/>
      <c r="DA134" s="14"/>
      <c r="DB134" s="11"/>
      <c r="DC134" s="34">
        <v>0.47631899902196784</v>
      </c>
      <c r="DD134" s="7"/>
      <c r="DE134" s="7">
        <v>5.2963556415815889</v>
      </c>
      <c r="DF134" s="7">
        <v>0.29524816535738235</v>
      </c>
      <c r="DG134" s="7">
        <v>3.7943590137345183E-2</v>
      </c>
      <c r="DH134" s="15">
        <v>0.3815648022401385</v>
      </c>
      <c r="DI134" s="7">
        <v>1.4240501955970732</v>
      </c>
    </row>
    <row r="135" spans="1:113" ht="20.100000000000001" hidden="1" customHeight="1" x14ac:dyDescent="0.3">
      <c r="A135" s="7">
        <v>135</v>
      </c>
      <c r="B135" s="8" t="s">
        <v>350</v>
      </c>
      <c r="C135" s="8"/>
      <c r="D135" s="8" t="s">
        <v>175</v>
      </c>
      <c r="E135" s="7"/>
      <c r="F135" s="9"/>
      <c r="G135" s="9"/>
      <c r="H135" s="9"/>
      <c r="I135" s="1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11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8"/>
      <c r="AX135" s="12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8"/>
      <c r="BQ135" s="7"/>
      <c r="BR135" s="8"/>
      <c r="BS135" s="8"/>
      <c r="BT135" s="8"/>
      <c r="BU135" s="36"/>
      <c r="BV135" s="8"/>
      <c r="BW135" s="8"/>
      <c r="BX135" s="36"/>
      <c r="BY135" s="8"/>
      <c r="BZ135" s="8"/>
      <c r="CA135" s="8"/>
      <c r="CB135" s="8"/>
      <c r="CC135" s="8"/>
      <c r="CD135" s="8"/>
      <c r="CE135" s="8"/>
      <c r="CF135" s="8"/>
      <c r="CG135" s="8"/>
      <c r="CH135" s="13"/>
      <c r="CI135" s="8"/>
      <c r="CJ135" s="36"/>
      <c r="CK135" s="13"/>
      <c r="CL135" s="8"/>
      <c r="CM135" s="8"/>
      <c r="CN135" s="8"/>
      <c r="CO135" s="8"/>
      <c r="CP135" s="8"/>
      <c r="CQ135" s="8"/>
      <c r="CR135" s="8"/>
      <c r="CS135" s="7"/>
      <c r="CT135" s="9"/>
      <c r="CU135" s="14"/>
      <c r="CV135" s="9"/>
      <c r="CW135" s="9"/>
      <c r="CX135" s="14"/>
      <c r="CY135" s="14"/>
      <c r="CZ135" s="14"/>
      <c r="DA135" s="14"/>
      <c r="DB135" s="11"/>
      <c r="DC135" s="34">
        <v>1.5965967727132968</v>
      </c>
      <c r="DD135" s="7"/>
      <c r="DE135" s="7">
        <v>0.96928981693506511</v>
      </c>
      <c r="DF135" s="7">
        <v>6.2499999999999875E-2</v>
      </c>
      <c r="DG135" s="7">
        <v>3.7421209519341532E-2</v>
      </c>
      <c r="DH135" s="15">
        <v>0.32646494677222854</v>
      </c>
      <c r="DI135" s="7">
        <v>1.9052759960878767</v>
      </c>
    </row>
    <row r="136" spans="1:113" ht="20.100000000000001" hidden="1" customHeight="1" x14ac:dyDescent="0.3">
      <c r="A136" s="7">
        <v>136</v>
      </c>
      <c r="B136" s="8" t="s">
        <v>350</v>
      </c>
      <c r="C136" s="8"/>
      <c r="D136" s="8" t="s">
        <v>176</v>
      </c>
      <c r="E136" s="7"/>
      <c r="F136" s="9"/>
      <c r="G136" s="9"/>
      <c r="H136" s="9"/>
      <c r="I136" s="1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11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8"/>
      <c r="AX136" s="12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8"/>
      <c r="BQ136" s="7"/>
      <c r="BR136" s="8"/>
      <c r="BS136" s="8"/>
      <c r="BT136" s="8"/>
      <c r="BU136" s="36"/>
      <c r="BV136" s="8"/>
      <c r="BW136" s="8"/>
      <c r="BX136" s="36"/>
      <c r="BY136" s="8"/>
      <c r="BZ136" s="8"/>
      <c r="CA136" s="8"/>
      <c r="CB136" s="8"/>
      <c r="CC136" s="8"/>
      <c r="CD136" s="8"/>
      <c r="CE136" s="8"/>
      <c r="CF136" s="8"/>
      <c r="CG136" s="8"/>
      <c r="CH136" s="13"/>
      <c r="CI136" s="8"/>
      <c r="CJ136" s="36"/>
      <c r="CK136" s="13"/>
      <c r="CL136" s="8"/>
      <c r="CM136" s="8"/>
      <c r="CN136" s="8"/>
      <c r="CO136" s="8"/>
      <c r="CP136" s="8"/>
      <c r="CQ136" s="8"/>
      <c r="CR136" s="8"/>
      <c r="CS136" s="7"/>
      <c r="CT136" s="9"/>
      <c r="CU136" s="14"/>
      <c r="CV136" s="9"/>
      <c r="CW136" s="9"/>
      <c r="CX136" s="14"/>
      <c r="CY136" s="14"/>
      <c r="CZ136" s="14"/>
      <c r="DA136" s="14"/>
      <c r="DB136" s="11"/>
      <c r="DC136" s="34">
        <v>0.97942029758692795</v>
      </c>
      <c r="DD136" s="7"/>
      <c r="DE136" s="7">
        <v>1.2226402776920682</v>
      </c>
      <c r="DF136" s="7">
        <v>1.6077019814862989</v>
      </c>
      <c r="DG136" s="7">
        <v>4.0386025957421655E-2</v>
      </c>
      <c r="DH136" s="15">
        <v>9.2782723164315475E-2</v>
      </c>
      <c r="DI136" s="7">
        <v>2.4794153998779742</v>
      </c>
    </row>
  </sheetData>
  <autoFilter ref="A1:DI1" xr:uid="{31350EDF-83EE-4381-9607-3F064BDD710F}">
    <sortState xmlns:xlrd2="http://schemas.microsoft.com/office/spreadsheetml/2017/richdata2" ref="A112:DI128">
      <sortCondition ref="S1"/>
    </sortState>
  </autoFilter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9B93-C28C-4340-A046-35DC05CBA64A}">
  <dimension ref="C20"/>
  <sheetViews>
    <sheetView workbookViewId="0">
      <selection activeCell="C21" sqref="C21"/>
    </sheetView>
  </sheetViews>
  <sheetFormatPr defaultRowHeight="16.5" x14ac:dyDescent="0.3"/>
  <sheetData>
    <row r="20" spans="3:3" x14ac:dyDescent="0.3">
      <c r="C20">
        <f>70*0.2</f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pc11</dc:creator>
  <cp:lastModifiedBy>Seunghwan Shin</cp:lastModifiedBy>
  <dcterms:created xsi:type="dcterms:W3CDTF">2017-03-22T03:09:37Z</dcterms:created>
  <dcterms:modified xsi:type="dcterms:W3CDTF">2019-04-24T07:40:43Z</dcterms:modified>
</cp:coreProperties>
</file>