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dgemon/repos/planting/"/>
    </mc:Choice>
  </mc:AlternateContent>
  <xr:revisionPtr revIDLastSave="0" documentId="13_ncr:1_{8DD40EEA-AD2A-7440-996C-88A3D0C1AB7E}" xr6:coauthVersionLast="45" xr6:coauthVersionMax="45" xr10:uidLastSave="{00000000-0000-0000-0000-000000000000}"/>
  <bookViews>
    <workbookView xWindow="80" yWindow="460" windowWidth="25440" windowHeight="14120" xr2:uid="{15BA4F13-2581-9841-A9DF-6B3D6C84267C}"/>
  </bookViews>
  <sheets>
    <sheet name="families" sheetId="2" r:id="rId1"/>
    <sheet name="species" sheetId="1" r:id="rId2"/>
    <sheet name="re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25" i="2" l="1"/>
  <c r="C48" i="2"/>
  <c r="C49" i="2"/>
  <c r="C6" i="2"/>
  <c r="C11" i="2"/>
  <c r="C12" i="2"/>
  <c r="C50" i="2"/>
  <c r="C26" i="2"/>
  <c r="C27" i="2"/>
  <c r="C28" i="2"/>
  <c r="C51" i="2"/>
  <c r="C52" i="2"/>
  <c r="C53" i="2"/>
  <c r="C13" i="2"/>
  <c r="C54" i="2"/>
  <c r="C14" i="2"/>
  <c r="C55" i="2"/>
  <c r="C29" i="2"/>
  <c r="C30" i="2"/>
  <c r="C16" i="2"/>
  <c r="C31" i="2"/>
  <c r="C17" i="2"/>
  <c r="C18" i="2"/>
  <c r="C19" i="2"/>
  <c r="C32" i="2"/>
  <c r="C33" i="2"/>
  <c r="C34" i="2"/>
  <c r="C35" i="2"/>
  <c r="C20" i="2"/>
  <c r="C4" i="2"/>
  <c r="C36" i="2"/>
  <c r="C37" i="2"/>
  <c r="C21" i="2"/>
  <c r="C7" i="2"/>
  <c r="C38" i="2"/>
  <c r="C39" i="2"/>
  <c r="C40" i="2"/>
  <c r="C22" i="2"/>
  <c r="C23" i="2"/>
  <c r="C41" i="2"/>
  <c r="C42" i="2"/>
  <c r="C8" i="2"/>
  <c r="C43" i="2"/>
  <c r="C44" i="2"/>
  <c r="C5" i="2"/>
  <c r="C45" i="2"/>
  <c r="C9" i="2"/>
  <c r="C46" i="2"/>
  <c r="C24" i="2"/>
  <c r="C10" i="2"/>
  <c r="C47" i="2"/>
  <c r="C15" i="2"/>
  <c r="C8" i="1"/>
  <c r="C40" i="1"/>
  <c r="C32" i="1"/>
  <c r="C22" i="1"/>
  <c r="C23" i="1"/>
  <c r="C12" i="1"/>
  <c r="C79" i="1"/>
  <c r="C39" i="1"/>
  <c r="C31" i="1"/>
  <c r="C98" i="1"/>
  <c r="C43" i="1"/>
  <c r="C62" i="1"/>
  <c r="C76" i="1"/>
  <c r="C81" i="1"/>
  <c r="C63" i="1"/>
  <c r="C84" i="1"/>
  <c r="C17" i="1"/>
  <c r="C20" i="1"/>
  <c r="C21" i="1"/>
  <c r="C35" i="1"/>
  <c r="C44" i="1"/>
  <c r="C80" i="1"/>
  <c r="C4" i="1"/>
  <c r="C53" i="1"/>
  <c r="C92" i="1"/>
  <c r="C49" i="1"/>
  <c r="C93" i="1"/>
  <c r="C24" i="1"/>
  <c r="C94" i="1"/>
  <c r="C74" i="1"/>
  <c r="C25" i="1"/>
  <c r="C36" i="1"/>
  <c r="C37" i="1"/>
  <c r="C51" i="1"/>
  <c r="C15" i="1"/>
  <c r="C59" i="1"/>
  <c r="C19" i="1"/>
  <c r="C57" i="1"/>
  <c r="C26" i="1"/>
  <c r="C13" i="1"/>
  <c r="C65" i="1"/>
  <c r="C60" i="1"/>
  <c r="C77" i="1"/>
  <c r="C14" i="1"/>
  <c r="C50" i="1"/>
  <c r="C18" i="1"/>
  <c r="C61" i="1"/>
  <c r="C89" i="1"/>
  <c r="C78" i="1"/>
  <c r="C85" i="1"/>
  <c r="C64" i="1"/>
  <c r="C95" i="1"/>
  <c r="C75" i="1"/>
  <c r="C6" i="1"/>
  <c r="C102" i="1"/>
  <c r="C103" i="1"/>
  <c r="C86" i="1"/>
  <c r="C71" i="1"/>
  <c r="C106" i="1"/>
  <c r="C33" i="1"/>
  <c r="C73" i="1"/>
  <c r="C72" i="1"/>
  <c r="C2" i="1"/>
  <c r="C82" i="1"/>
  <c r="C83" i="1"/>
  <c r="C70" i="1"/>
  <c r="C68" i="1"/>
  <c r="C16" i="1"/>
  <c r="C87" i="1"/>
  <c r="C99" i="1"/>
  <c r="C100" i="1"/>
  <c r="C101" i="1"/>
  <c r="C88" i="1"/>
  <c r="C90" i="1"/>
  <c r="C107" i="1"/>
  <c r="C135" i="1"/>
  <c r="C118" i="1"/>
  <c r="C48" i="1"/>
  <c r="C120" i="1"/>
  <c r="C129" i="1"/>
  <c r="C69" i="1"/>
  <c r="C55" i="1"/>
  <c r="C109" i="1"/>
  <c r="C67" i="1"/>
  <c r="C66" i="1"/>
  <c r="C108" i="1"/>
  <c r="C46" i="1"/>
  <c r="C110" i="1"/>
  <c r="C30" i="1"/>
  <c r="C111" i="1"/>
  <c r="C96" i="1"/>
  <c r="C121" i="1"/>
  <c r="C41" i="1"/>
  <c r="C104" i="1"/>
  <c r="C28" i="1"/>
  <c r="C126" i="1"/>
  <c r="C29" i="1"/>
  <c r="C105" i="1"/>
  <c r="C127" i="1"/>
  <c r="C54" i="1"/>
  <c r="C131" i="1"/>
  <c r="C134" i="1"/>
  <c r="C3" i="1"/>
  <c r="C117" i="1"/>
  <c r="C119" i="1"/>
  <c r="C91" i="1"/>
  <c r="C97" i="1"/>
  <c r="C132" i="1"/>
  <c r="C45" i="1"/>
  <c r="C52" i="1"/>
  <c r="C112" i="1"/>
  <c r="C47" i="1"/>
  <c r="C113" i="1"/>
  <c r="C10" i="1"/>
  <c r="C114" i="1"/>
  <c r="C56" i="1"/>
  <c r="C115" i="1"/>
  <c r="C5" i="1"/>
  <c r="C116" i="1"/>
  <c r="C38" i="1"/>
  <c r="C122" i="1"/>
  <c r="C123" i="1"/>
  <c r="C124" i="1"/>
  <c r="C27" i="1"/>
  <c r="C34" i="1"/>
  <c r="C11" i="1"/>
  <c r="C58" i="1"/>
  <c r="C9" i="1"/>
  <c r="C42" i="1"/>
  <c r="C125" i="1"/>
  <c r="C128" i="1"/>
  <c r="C130" i="1"/>
  <c r="C133" i="1"/>
  <c r="C136" i="1"/>
  <c r="C7" i="1"/>
  <c r="H136" i="1" l="1"/>
  <c r="Q30" i="1"/>
  <c r="Q53" i="1"/>
  <c r="H75" i="1" s="1"/>
  <c r="Q64" i="1"/>
  <c r="Q29" i="1"/>
  <c r="Q61" i="1"/>
  <c r="Q42" i="1"/>
  <c r="Q55" i="1"/>
  <c r="Q68" i="1"/>
  <c r="Q67" i="1"/>
  <c r="H106" i="1" s="1"/>
  <c r="Q90" i="1"/>
  <c r="Q45" i="1"/>
  <c r="Q34" i="1"/>
  <c r="Q58" i="1"/>
  <c r="Q6" i="1"/>
  <c r="Q3" i="1"/>
  <c r="Q24" i="1"/>
  <c r="Q7" i="1"/>
  <c r="Q8" i="1"/>
  <c r="Q2" i="1"/>
  <c r="Q19" i="1"/>
  <c r="Q11" i="1"/>
  <c r="Q26" i="1"/>
  <c r="Q20" i="1"/>
  <c r="Q10" i="1"/>
  <c r="Q22" i="1"/>
  <c r="Q23" i="1"/>
  <c r="Q60" i="1"/>
  <c r="Q46" i="1"/>
  <c r="Q57" i="1"/>
  <c r="Q5" i="1"/>
  <c r="Q18" i="1"/>
  <c r="Q9" i="1"/>
  <c r="Q43" i="1"/>
  <c r="Q66" i="1"/>
  <c r="Q32" i="1"/>
  <c r="H60" i="1" s="1"/>
  <c r="Q15" i="1"/>
  <c r="Q12" i="1"/>
  <c r="Q47" i="1"/>
  <c r="Q21" i="1"/>
  <c r="H76" i="1" s="1"/>
  <c r="Q36" i="1"/>
  <c r="Q40" i="1"/>
  <c r="Q94" i="1"/>
  <c r="H48" i="1" s="1"/>
  <c r="Q44" i="1"/>
  <c r="Q95" i="1"/>
  <c r="H109" i="1" s="1"/>
  <c r="Q73" i="1"/>
  <c r="Q71" i="1"/>
  <c r="Q25" i="1"/>
  <c r="Q72" i="1"/>
  <c r="Q91" i="1"/>
  <c r="Q88" i="1"/>
  <c r="H88" i="1" s="1"/>
  <c r="Q82" i="1"/>
  <c r="Q87" i="1"/>
  <c r="Q100" i="1"/>
  <c r="Q37" i="1"/>
  <c r="H26" i="1" s="1"/>
  <c r="Q16" i="1"/>
  <c r="H21" i="1" s="1"/>
  <c r="Q17" i="1"/>
  <c r="Q39" i="1"/>
  <c r="Q70" i="1"/>
  <c r="Q52" i="1"/>
  <c r="Q92" i="1"/>
  <c r="H135" i="1" s="1"/>
  <c r="Q62" i="1"/>
  <c r="Q93" i="1"/>
  <c r="H118" i="1" s="1"/>
  <c r="Q63" i="1"/>
  <c r="Q49" i="1"/>
  <c r="H89" i="1" s="1"/>
  <c r="Q97" i="1"/>
  <c r="H100" i="1" s="1"/>
  <c r="Q102" i="1"/>
  <c r="Q13" i="1"/>
  <c r="Q86" i="1"/>
  <c r="Q81" i="1"/>
  <c r="Q35" i="1"/>
  <c r="Q54" i="1"/>
  <c r="Q56" i="1"/>
  <c r="H72" i="1" s="1"/>
  <c r="Q99" i="1"/>
  <c r="Q28" i="1"/>
  <c r="H93" i="1" s="1"/>
  <c r="Q80" i="1"/>
  <c r="Q96" i="1"/>
  <c r="Q50" i="1"/>
  <c r="H68" i="1" s="1"/>
  <c r="Q14" i="1"/>
  <c r="Q51" i="1"/>
  <c r="Q104" i="1"/>
  <c r="Q120" i="1"/>
  <c r="Q84" i="1"/>
  <c r="Q129" i="1"/>
  <c r="H45" i="1" s="1"/>
  <c r="Q74" i="1"/>
  <c r="Q108" i="1"/>
  <c r="Q77" i="1"/>
  <c r="Q78" i="1"/>
  <c r="H69" i="1" s="1"/>
  <c r="Q121" i="1"/>
  <c r="H10" i="1" s="1"/>
  <c r="Q126" i="1"/>
  <c r="Q127" i="1"/>
  <c r="Q131" i="1"/>
  <c r="Q98" i="1"/>
  <c r="Q103" i="1"/>
  <c r="Q134" i="1"/>
  <c r="H5" i="1" s="1"/>
  <c r="Q27" i="1"/>
  <c r="Q33" i="1"/>
  <c r="Q41" i="1"/>
  <c r="H36" i="1" s="1"/>
  <c r="Q101" i="1"/>
  <c r="H28" i="1" s="1"/>
  <c r="Q117" i="1"/>
  <c r="Q119" i="1"/>
  <c r="Q83" i="1"/>
  <c r="H96" i="1" s="1"/>
  <c r="Q31" i="1"/>
  <c r="H14" i="1" s="1"/>
  <c r="Q65" i="1"/>
  <c r="Q132" i="1"/>
  <c r="Q123" i="1"/>
  <c r="H9" i="1" s="1"/>
  <c r="Q79" i="1"/>
  <c r="Q112" i="1"/>
  <c r="Q113" i="1"/>
  <c r="Q114" i="1"/>
  <c r="Q115" i="1"/>
  <c r="Q116" i="1"/>
  <c r="Q122" i="1"/>
  <c r="Q124" i="1"/>
  <c r="Q59" i="1"/>
  <c r="Q38" i="1"/>
  <c r="Q125" i="1"/>
  <c r="H125" i="1" s="1"/>
  <c r="Q128" i="1"/>
  <c r="H128" i="1" s="1"/>
  <c r="Q130" i="1"/>
  <c r="H130" i="1" s="1"/>
  <c r="Q133" i="1"/>
  <c r="H133" i="1" s="1"/>
  <c r="Q105" i="1"/>
  <c r="Q107" i="1"/>
  <c r="H119" i="1" s="1"/>
  <c r="Q110" i="1"/>
  <c r="H47" i="1" s="1"/>
  <c r="Q111" i="1"/>
  <c r="Q85" i="1"/>
  <c r="Q4" i="1"/>
  <c r="H22" i="1" s="1"/>
  <c r="H23" i="1" l="1"/>
  <c r="H132" i="1"/>
  <c r="H104" i="1"/>
  <c r="H105" i="1"/>
  <c r="H98" i="1"/>
  <c r="H42" i="1"/>
  <c r="H94" i="1"/>
  <c r="H115" i="1"/>
  <c r="H78" i="1"/>
  <c r="H6" i="1"/>
  <c r="H53" i="1"/>
  <c r="H70" i="1"/>
  <c r="H79" i="1"/>
  <c r="H37" i="1"/>
  <c r="H71" i="1"/>
  <c r="H52" i="1"/>
  <c r="H27" i="1"/>
  <c r="H66" i="1"/>
  <c r="H112" i="1"/>
  <c r="H90" i="1"/>
  <c r="H18" i="1"/>
  <c r="H77" i="1"/>
  <c r="H110" i="1"/>
  <c r="H65" i="1"/>
  <c r="H82" i="1"/>
  <c r="H31" i="1"/>
  <c r="H8" i="1"/>
  <c r="H2" i="1"/>
  <c r="H64" i="1"/>
  <c r="H25" i="1"/>
  <c r="H16" i="1"/>
  <c r="H55" i="1"/>
  <c r="H117" i="1"/>
  <c r="H38" i="1"/>
  <c r="H13" i="1"/>
  <c r="H101" i="1"/>
  <c r="H3" i="1"/>
  <c r="H134" i="1"/>
  <c r="H35" i="1"/>
  <c r="H63" i="1"/>
  <c r="H80" i="1"/>
  <c r="H59" i="1"/>
  <c r="H102" i="1"/>
  <c r="H114" i="1"/>
  <c r="H50" i="1"/>
  <c r="H124" i="1"/>
  <c r="H120" i="1"/>
  <c r="H108" i="1"/>
  <c r="H30" i="1"/>
  <c r="H81" i="1"/>
  <c r="H12" i="1"/>
  <c r="H49" i="1"/>
  <c r="H39" i="1"/>
  <c r="H24" i="1"/>
  <c r="H86" i="1"/>
  <c r="H41" i="1"/>
  <c r="H123" i="1"/>
  <c r="H15" i="1"/>
  <c r="H61" i="1"/>
  <c r="H103" i="1"/>
  <c r="H62" i="1"/>
  <c r="H58" i="1"/>
  <c r="H122" i="1"/>
  <c r="H121" i="1"/>
  <c r="H57" i="1"/>
  <c r="H113" i="1"/>
  <c r="H11" i="1"/>
  <c r="H83" i="1"/>
  <c r="H116" i="1"/>
  <c r="H131" i="1"/>
  <c r="H73" i="1"/>
  <c r="H17" i="1"/>
  <c r="H111" i="1"/>
  <c r="H4" i="1"/>
  <c r="H92" i="1"/>
  <c r="H44" i="1"/>
  <c r="H7" i="1"/>
  <c r="H95" i="1"/>
  <c r="H97" i="1"/>
  <c r="H99" i="1"/>
  <c r="H85" i="1"/>
  <c r="H34" i="1"/>
  <c r="H54" i="1"/>
  <c r="H56" i="1"/>
  <c r="H129" i="1"/>
  <c r="H107" i="1"/>
  <c r="H20" i="1"/>
  <c r="H19" i="1"/>
  <c r="H67" i="1"/>
  <c r="H127" i="1"/>
  <c r="H126" i="1"/>
  <c r="H46" i="1"/>
  <c r="H51" i="1"/>
  <c r="H33" i="1"/>
  <c r="H43" i="1"/>
  <c r="H84" i="1"/>
  <c r="H40" i="1"/>
  <c r="H32" i="1"/>
  <c r="H29" i="1"/>
  <c r="H74" i="1"/>
  <c r="H91" i="1"/>
  <c r="H87" i="1"/>
</calcChain>
</file>

<file path=xl/sharedStrings.xml><?xml version="1.0" encoding="utf-8"?>
<sst xmlns="http://schemas.openxmlformats.org/spreadsheetml/2006/main" count="1041" uniqueCount="505">
  <si>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</si>
  <si>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</si>
  <si>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</si>
  <si>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</si>
  <si>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</si>
  <si>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</si>
  <si>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</si>
  <si>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</si>
  <si>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</si>
  <si>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</si>
  <si>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</si>
  <si>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</si>
  <si>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</si>
  <si>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</si>
  <si>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</si>
  <si>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</si>
  <si>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</si>
  <si>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</si>
  <si>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</si>
  <si>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</si>
  <si>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</si>
  <si>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</si>
  <si>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</si>
  <si>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</si>
  <si>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</si>
  <si>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</si>
  <si>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</si>
  <si>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</si>
  <si>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</si>
  <si>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</si>
  <si>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</si>
  <si>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</si>
  <si>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</si>
  <si>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</si>
  <si>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</si>
  <si>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</si>
  <si>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</si>
  <si>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</si>
  <si>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</si>
  <si>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</si>
  <si>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</si>
  <si>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</si>
  <si>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</si>
  <si>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</si>
  <si>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</si>
  <si>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</si>
  <si>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</si>
  <si>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</si>
  <si>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</si>
  <si>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</si>
  <si>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</si>
  <si>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</si>
  <si>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</si>
  <si>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</si>
  <si>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</si>
  <si>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</si>
  <si>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</si>
  <si>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</si>
  <si>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</si>
  <si>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</si>
  <si>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</si>
  <si>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</si>
  <si>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</si>
  <si>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</si>
  <si>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</si>
  <si>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</si>
  <si>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</si>
  <si>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</si>
  <si>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</si>
  <si>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</si>
  <si>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</si>
  <si>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</si>
  <si>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</si>
  <si>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</si>
  <si>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</si>
  <si>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</si>
  <si>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</si>
  <si>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</si>
  <si>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</si>
  <si>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</si>
  <si>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</si>
  <si>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</si>
  <si>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</si>
  <si>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</si>
  <si>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</si>
  <si>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</si>
  <si>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</si>
  <si>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</si>
  <si>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</si>
  <si>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</si>
  <si>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</si>
  <si>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</si>
  <si>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</si>
  <si>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</si>
  <si>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</si>
  <si>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</si>
  <si>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</si>
  <si>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</si>
  <si>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</si>
  <si>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</si>
  <si>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</si>
  <si>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</si>
  <si>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</si>
  <si>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</si>
  <si>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</si>
  <si>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</si>
  <si>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</si>
  <si>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</si>
  <si>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</si>
  <si>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</si>
  <si>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</si>
  <si>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</si>
  <si>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</si>
  <si>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</si>
  <si>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</si>
  <si>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</si>
  <si>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</si>
  <si>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maypop, purple passionflower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</si>
  <si>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</si>
  <si>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</si>
  <si>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</si>
  <si>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</si>
  <si>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</si>
  <si>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</si>
  <si>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</si>
  <si>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</si>
  <si>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</si>
  <si>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</si>
  <si>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</si>
  <si>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</si>
  <si>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</si>
  <si>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</si>
  <si>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</si>
  <si>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</si>
  <si>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</si>
  <si>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</si>
  <si>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</si>
  <si>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</si>
  <si>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</si>
  <si>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</si>
  <si>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</si>
  <si>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</si>
  <si>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</si>
  <si>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</si>
  <si>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</si>
  <si>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</si>
  <si>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</si>
  <si>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</si>
  <si>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</si>
  <si>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</si>
  <si>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</si>
  <si>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</si>
  <si>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</si>
  <si>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</si>
  <si>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</si>
  <si>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</si>
  <si>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</si>
  <si>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</si>
  <si>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</si>
  <si>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</si>
  <si>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</si>
  <si>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</si>
  <si>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</si>
  <si>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</si>
  <si>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</si>
  <si>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</si>
  <si>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</si>
  <si>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</si>
  <si>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</si>
  <si>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</si>
  <si>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</si>
  <si>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</si>
  <si>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</si>
  <si>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</si>
  <si>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</si>
  <si>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</si>
  <si>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</si>
  <si>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</si>
  <si>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</si>
  <si>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</si>
  <si>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</si>
  <si>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</si>
  <si>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</si>
  <si>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</si>
  <si>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</si>
  <si>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</si>
  <si>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</si>
  <si>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</si>
  <si>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</si>
  <si>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</si>
  <si>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</si>
  <si>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</si>
  <si>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</si>
  <si>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</si>
  <si>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</si>
  <si>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</si>
  <si>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</si>
  <si>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</si>
  <si>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</si>
  <si>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</si>
  <si>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</si>
  <si>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</si>
  <si>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</si>
  <si>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</si>
  <si>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</si>
  <si>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</si>
  <si>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</si>
  <si>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</si>
  <si>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</si>
  <si>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</si>
  <si>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</si>
  <si>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</si>
  <si>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</si>
  <si>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</si>
  <si>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</si>
  <si>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</si>
  <si>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</si>
  <si>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</si>
  <si>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</si>
  <si>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</si>
  <si>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</si>
  <si>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</si>
  <si>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</si>
  <si>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</si>
  <si>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</si>
  <si>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</si>
  <si>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</si>
  <si>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</si>
  <si>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</si>
  <si>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</si>
  <si>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</si>
  <si>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</si>
  <si>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</si>
  <si>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</si>
  <si>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</si>
  <si>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</si>
  <si>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</si>
  <si>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</si>
  <si>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</si>
  <si>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</si>
  <si>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</si>
  <si>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</si>
  <si>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</si>
  <si>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</si>
  <si>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</si>
  <si>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</si>
  <si>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</si>
  <si>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</si>
  <si>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</si>
  <si>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</si>
  <si>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</si>
  <si>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</si>
  <si>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</si>
  <si>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</si>
  <si>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</si>
  <si>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</si>
  <si>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</si>
  <si>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</si>
  <si>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</si>
  <si>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</si>
  <si>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</si>
  <si>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</si>
  <si>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</si>
  <si>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</si>
  <si>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</si>
  <si>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</si>
  <si>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</si>
  <si>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</si>
  <si>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</si>
  <si>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</si>
  <si>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</si>
  <si>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</si>
  <si>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</si>
  <si>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</si>
  <si>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</si>
  <si>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</si>
  <si>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</si>
  <si>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</si>
  <si>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</si>
  <si>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</si>
  <si>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</si>
  <si>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</si>
  <si>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Texas Ranger, purple sage, wild lilac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</si>
  <si>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</si>
  <si>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</si>
  <si>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</si>
  <si>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</si>
  <si>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</si>
  <si>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</si>
  <si>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</si>
  <si>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</si>
  <si>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</si>
  <si>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</si>
  <si>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Wild Apricot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</si>
  <si>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</si>
  <si>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</si>
  <si>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</si>
  <si>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</si>
  <si>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</si>
  <si>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</si>
  <si>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</si>
  <si>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</si>
  <si>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</si>
  <si>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</si>
  <si>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</si>
  <si>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</si>
  <si>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</si>
  <si>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</si>
  <si>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</si>
  <si>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</si>
  <si>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</si>
  <si>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</si>
  <si>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</si>
  <si>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</si>
  <si>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</si>
  <si>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</si>
  <si>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</si>
  <si>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</si>
  <si>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</si>
  <si>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</si>
  <si>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</si>
  <si>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</si>
  <si>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</si>
  <si>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</si>
  <si>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</si>
  <si>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</si>
  <si>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</si>
  <si>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</si>
  <si>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</si>
  <si>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</si>
  <si>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</si>
  <si>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</si>
  <si>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</si>
  <si>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</si>
  <si>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</si>
  <si>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</si>
  <si>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</si>
  <si>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</si>
  <si>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</si>
  <si>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</si>
  <si>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</si>
  <si>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</si>
  <si>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</si>
  <si>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</si>
  <si>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</si>
  <si>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</si>
  <si>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</si>
  <si>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</si>
  <si>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</si>
  <si>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</si>
  <si>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</si>
  <si>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</si>
  <si>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</si>
  <si>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</si>
  <si>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</si>
  <si>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</si>
  <si>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</si>
  <si>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</si>
  <si>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</si>
  <si>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</si>
  <si>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</si>
  <si>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</si>
  <si>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</si>
  <si>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</si>
  <si>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</si>
  <si>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</si>
  <si>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</si>
  <si>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</si>
  <si>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</si>
  <si>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</si>
  <si>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</si>
  <si>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</si>
  <si>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</si>
  <si>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</si>
  <si>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</si>
  <si>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</si>
  <si>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</si>
  <si>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</si>
  <si>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</si>
  <si>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</si>
  <si>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</si>
  <si>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</si>
  <si>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</si>
  <si>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</si>
  <si>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</si>
  <si>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</si>
  <si>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</si>
  <si>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</si>
  <si>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</si>
  <si>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</si>
  <si>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</si>
  <si>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</si>
  <si>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</si>
  <si>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</si>
  <si>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</si>
  <si>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</si>
  <si>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</si>
  <si>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</si>
  <si>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</si>
  <si>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</si>
  <si>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duration / leaves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</si>
  <si>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</si>
  <si>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</si>
  <si>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</si>
  <si>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</si>
  <si>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</si>
  <si>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</si>
  <si>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</si>
  <si>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</si>
  <si>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</si>
  <si>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</si>
  <si>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</si>
  <si>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</si>
  <si>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</si>
  <si>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</si>
  <si>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</si>
  <si>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</si>
  <si>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</si>
  <si>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</si>
  <si>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</si>
  <si>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</si>
  <si>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</si>
  <si>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</si>
  <si>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</si>
  <si>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</si>
  <si>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</si>
  <si>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</si>
  <si>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</si>
  <si>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</si>
  <si>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</si>
  <si>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</si>
  <si>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</si>
  <si>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</si>
  <si>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</si>
  <si>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</si>
  <si>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</si>
  <si>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</si>
  <si>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</si>
  <si>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</si>
  <si>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</si>
  <si>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</si>
  <si>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</si>
  <si>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</si>
  <si>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</si>
  <si>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</si>
  <si>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</si>
  <si>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</si>
  <si>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</si>
  <si>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</si>
  <si>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</si>
  <si>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</si>
  <si>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</si>
  <si>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</si>
  <si>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</si>
  <si>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</si>
  <si>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</si>
  <si>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</si>
  <si>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</si>
  <si>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</si>
  <si>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</si>
  <si>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</si>
  <si>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</si>
  <si>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</si>
  <si>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</si>
  <si>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</si>
  <si>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</si>
  <si>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</si>
  <si>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</si>
  <si>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</si>
  <si>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</si>
  <si>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</si>
  <si>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</si>
  <si>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</si>
  <si>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</si>
  <si>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</si>
  <si>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</si>
  <si>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</si>
  <si>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</si>
  <si>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</si>
  <si>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</si>
  <si>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</si>
  <si>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</si>
  <si>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</si>
  <si>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</si>
  <si>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</si>
  <si>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North Texas Master Naturalists</t>
  </si>
  <si>
    <t>notes</t>
  </si>
  <si>
    <t>moschatel</t>
  </si>
  <si>
    <t>amaryllis</t>
  </si>
  <si>
    <t>milkweed</t>
  </si>
  <si>
    <t>bignonia</t>
  </si>
  <si>
    <t>beech, oak</t>
  </si>
  <si>
    <t>cypress</t>
  </si>
  <si>
    <t>honeysuckle</t>
  </si>
  <si>
    <t>bellflower</t>
  </si>
  <si>
    <t>iris</t>
  </si>
  <si>
    <t>lily</t>
  </si>
  <si>
    <t>mulberry, fig</t>
  </si>
  <si>
    <t>passion</t>
  </si>
  <si>
    <t>plane-tree</t>
  </si>
  <si>
    <t>rose</t>
  </si>
  <si>
    <t>coffee</t>
  </si>
  <si>
    <t>soapberry</t>
  </si>
  <si>
    <t>elm, zelkova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</si>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</sst>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2" fillId="0" borderId="1" xfId="0" applyFont="1" applyBorder="1"/>
    <xf numFmtId="0" fontId="7" fillId="0" borderId="0" xfId="0" applyFont="1"/>
    <xf numFmtId="0" fontId="3" fillId="0" borderId="0" xfId="0" applyFont="1" applyBorder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8"/>
  <sheetViews>
    <sheetView tabSelected="1" workbookViewId="0">
      <selection activeCell="C3" sqref="C3"/>
    </sheetView>
  </sheetViews>
  <sheetFormatPr baseColWidth="10" defaultRowHeight="15" x14ac:dyDescent="0.2"/>
  <cols>
    <col min="1" max="1" width="15.6640625" style="14" bestFit="1" customWidth="1"/>
    <col min="2" max="2" width="25.83203125" style="14" bestFit="1" customWidth="1"/>
    <col min="3" max="16384" width="10.83203125" style="14"/>
  </cols>
  <sheetData>
    <row r="1" spans="1:3" x14ac:dyDescent="0.2">
      <c r="A1" s="13" t="s">
        <v>30</v>
      </c>
      <c r="B1" s="14" t="s">
        <v>285</v>
      </c>
      <c r="C1" s="14" t="s">
        <v>504</v>
      </c>
    </row>
    <row r="2" spans="1:3" x14ac:dyDescent="0.2">
      <c r="A2" s="14" t="s">
        <v>150</v>
      </c>
      <c r="B2" s="14" t="s">
        <v>166</v>
      </c>
      <c r="C2" s="14">
        <f>COUNTIF(species!B$2:B$136,"=" &amp; A2)</f>
        <v>19</v>
      </c>
    </row>
    <row r="3" spans="1:3" x14ac:dyDescent="0.2">
      <c r="A3" s="14" t="s">
        <v>138</v>
      </c>
      <c r="B3" s="14" t="s">
        <v>135</v>
      </c>
      <c r="C3" s="14">
        <f>COUNTIF(species!B$2:B$136,"=" &amp; A3)</f>
        <v>11</v>
      </c>
    </row>
    <row r="4" spans="1:3" x14ac:dyDescent="0.2">
      <c r="A4" s="14" t="s">
        <v>108</v>
      </c>
      <c r="B4" s="14" t="s">
        <v>167</v>
      </c>
      <c r="C4" s="14">
        <f>COUNTIF(species!B$2:B$136,"=" &amp; A4)</f>
        <v>8</v>
      </c>
    </row>
    <row r="5" spans="1:3" x14ac:dyDescent="0.2">
      <c r="A5" s="14" t="s">
        <v>220</v>
      </c>
      <c r="B5" s="14" t="s">
        <v>165</v>
      </c>
      <c r="C5" s="14">
        <f>COUNTIF(species!B$2:B$136,"=" &amp; A5)</f>
        <v>6</v>
      </c>
    </row>
    <row r="6" spans="1:3" x14ac:dyDescent="0.2">
      <c r="A6" s="14" t="s">
        <v>389</v>
      </c>
      <c r="B6" s="14" t="s">
        <v>491</v>
      </c>
      <c r="C6" s="14">
        <f>COUNTIF(species!B$2:B$136,"=" &amp; A6)</f>
        <v>6</v>
      </c>
    </row>
    <row r="7" spans="1:3" x14ac:dyDescent="0.2">
      <c r="A7" s="14" t="s">
        <v>52</v>
      </c>
      <c r="B7" s="14" t="s">
        <v>168</v>
      </c>
      <c r="C7" s="14">
        <f>COUNTIF(species!B$2:B$136,"=" &amp; A7)</f>
        <v>5</v>
      </c>
    </row>
    <row r="8" spans="1:3" x14ac:dyDescent="0.2">
      <c r="A8" s="14" t="s">
        <v>288</v>
      </c>
      <c r="B8" s="14" t="s">
        <v>251</v>
      </c>
      <c r="C8" s="14">
        <f>COUNTIF(species!B$2:B$136,"=" &amp; A8)</f>
        <v>4</v>
      </c>
    </row>
    <row r="9" spans="1:3" x14ac:dyDescent="0.2">
      <c r="A9" s="14" t="s">
        <v>50</v>
      </c>
      <c r="B9" s="14" t="s">
        <v>169</v>
      </c>
      <c r="C9" s="14">
        <f>COUNTIF(species!B$2:B$136,"=" &amp; A9)</f>
        <v>4</v>
      </c>
    </row>
    <row r="10" spans="1:3" x14ac:dyDescent="0.2">
      <c r="A10" s="14" t="s">
        <v>460</v>
      </c>
      <c r="B10" s="15" t="s">
        <v>419</v>
      </c>
      <c r="C10" s="14">
        <f>COUNTIF(species!B$2:B$136,"=" &amp; A10)</f>
        <v>4</v>
      </c>
    </row>
    <row r="11" spans="1:3" x14ac:dyDescent="0.2">
      <c r="A11" s="14" t="s">
        <v>67</v>
      </c>
      <c r="B11" s="14" t="s">
        <v>492</v>
      </c>
      <c r="C11" s="14">
        <f>COUNTIF(species!B$2:B$136,"=" &amp; A11)</f>
        <v>3</v>
      </c>
    </row>
    <row r="12" spans="1:3" x14ac:dyDescent="0.2">
      <c r="A12" s="14" t="s">
        <v>81</v>
      </c>
      <c r="B12" s="14" t="s">
        <v>493</v>
      </c>
      <c r="C12" s="14">
        <f>COUNTIF(species!B$2:B$136,"=" &amp; A12)</f>
        <v>3</v>
      </c>
    </row>
    <row r="13" spans="1:3" x14ac:dyDescent="0.2">
      <c r="A13" s="14" t="s">
        <v>120</v>
      </c>
      <c r="B13" s="13" t="s">
        <v>500</v>
      </c>
      <c r="C13" s="14">
        <f>COUNTIF(species!B$2:B$136,"=" &amp; A13)</f>
        <v>3</v>
      </c>
    </row>
    <row r="14" spans="1:3" x14ac:dyDescent="0.2">
      <c r="A14" s="14" t="s">
        <v>76</v>
      </c>
      <c r="B14" s="13" t="s">
        <v>502</v>
      </c>
      <c r="C14" s="14">
        <f>COUNTIF(species!B$2:B$136,"=" &amp; A14)</f>
        <v>3</v>
      </c>
    </row>
    <row r="15" spans="1:3" x14ac:dyDescent="0.2">
      <c r="A15" s="14" t="s">
        <v>453</v>
      </c>
      <c r="B15" s="14" t="s">
        <v>311</v>
      </c>
      <c r="C15" s="14">
        <f>COUNTIF(species!B$2:B$136,"=" &amp; A15)</f>
        <v>2</v>
      </c>
    </row>
    <row r="16" spans="1:3" x14ac:dyDescent="0.2">
      <c r="A16" s="16" t="s">
        <v>102</v>
      </c>
      <c r="B16" s="14" t="s">
        <v>377</v>
      </c>
      <c r="C16" s="14">
        <f>COUNTIF(species!B$2:B$136,"=" &amp; A16)</f>
        <v>2</v>
      </c>
    </row>
    <row r="17" spans="1:3" x14ac:dyDescent="0.2">
      <c r="A17" s="14" t="s">
        <v>206</v>
      </c>
      <c r="B17" s="14" t="s">
        <v>207</v>
      </c>
      <c r="C17" s="14">
        <f>COUNTIF(species!B$2:B$136,"=" &amp; A17)</f>
        <v>2</v>
      </c>
    </row>
    <row r="18" spans="1:3" x14ac:dyDescent="0.2">
      <c r="A18" s="14" t="s">
        <v>47</v>
      </c>
      <c r="B18" s="14" t="s">
        <v>45</v>
      </c>
      <c r="C18" s="14">
        <f>COUNTIF(species!B$2:B$136,"=" &amp; A18)</f>
        <v>2</v>
      </c>
    </row>
    <row r="19" spans="1:3" x14ac:dyDescent="0.2">
      <c r="A19" s="14" t="s">
        <v>454</v>
      </c>
      <c r="B19" s="14" t="s">
        <v>268</v>
      </c>
      <c r="C19" s="14">
        <f>COUNTIF(species!B$2:B$136,"=" &amp; A19)</f>
        <v>2</v>
      </c>
    </row>
    <row r="20" spans="1:3" x14ac:dyDescent="0.2">
      <c r="A20" s="14" t="s">
        <v>457</v>
      </c>
      <c r="B20" s="14" t="s">
        <v>243</v>
      </c>
      <c r="C20" s="14">
        <f>COUNTIF(species!B$2:B$136,"=" &amp; A20)</f>
        <v>2</v>
      </c>
    </row>
    <row r="21" spans="1:3" x14ac:dyDescent="0.2">
      <c r="A21" s="14" t="s">
        <v>95</v>
      </c>
      <c r="B21" s="14" t="s">
        <v>386</v>
      </c>
      <c r="C21" s="14">
        <f>COUNTIF(species!B$2:B$136,"=" &amp; A21)</f>
        <v>2</v>
      </c>
    </row>
    <row r="22" spans="1:3" x14ac:dyDescent="0.2">
      <c r="A22" s="16" t="s">
        <v>87</v>
      </c>
      <c r="B22" s="14" t="s">
        <v>89</v>
      </c>
      <c r="C22" s="14">
        <f>COUNTIF(species!B$2:B$136,"=" &amp; A22)</f>
        <v>2</v>
      </c>
    </row>
    <row r="23" spans="1:3" x14ac:dyDescent="0.2">
      <c r="A23" s="14" t="s">
        <v>385</v>
      </c>
      <c r="B23" s="14" t="s">
        <v>212</v>
      </c>
      <c r="C23" s="14">
        <f>COUNTIF(species!B$2:B$136,"=" &amp; A23)</f>
        <v>2</v>
      </c>
    </row>
    <row r="24" spans="1:3" x14ac:dyDescent="0.2">
      <c r="A24" s="14" t="s">
        <v>227</v>
      </c>
      <c r="B24" s="14" t="s">
        <v>228</v>
      </c>
      <c r="C24" s="14">
        <f>COUNTIF(species!B$2:B$136,"=" &amp; A24)</f>
        <v>2</v>
      </c>
    </row>
    <row r="25" spans="1:3" x14ac:dyDescent="0.2">
      <c r="A25" s="14" t="s">
        <v>44</v>
      </c>
      <c r="B25" s="14" t="s">
        <v>487</v>
      </c>
      <c r="C25" s="14">
        <f>COUNTIF(species!B$2:B$136,"=" &amp; A25)</f>
        <v>2</v>
      </c>
    </row>
    <row r="26" spans="1:3" x14ac:dyDescent="0.2">
      <c r="A26" s="14" t="s">
        <v>202</v>
      </c>
      <c r="B26" s="13" t="s">
        <v>495</v>
      </c>
      <c r="C26" s="14">
        <f>COUNTIF(species!B$2:B$136,"=" &amp; A26)</f>
        <v>2</v>
      </c>
    </row>
    <row r="27" spans="1:3" x14ac:dyDescent="0.2">
      <c r="A27" s="14" t="s">
        <v>249</v>
      </c>
      <c r="B27" s="13" t="s">
        <v>496</v>
      </c>
      <c r="C27" s="14">
        <f>COUNTIF(species!B$2:B$136,"=" &amp; A27)</f>
        <v>2</v>
      </c>
    </row>
    <row r="28" spans="1:3" x14ac:dyDescent="0.2">
      <c r="A28" s="14" t="s">
        <v>105</v>
      </c>
      <c r="B28" s="13" t="s">
        <v>497</v>
      </c>
      <c r="C28" s="14">
        <f>COUNTIF(species!B$2:B$136,"=" &amp; A28)</f>
        <v>2</v>
      </c>
    </row>
    <row r="29" spans="1:3" x14ac:dyDescent="0.2">
      <c r="A29" s="14" t="s">
        <v>63</v>
      </c>
      <c r="B29" s="13" t="s">
        <v>490</v>
      </c>
      <c r="C29" s="14">
        <f>COUNTIF(species!B$2:B$136,"=" &amp; A29)</f>
        <v>2</v>
      </c>
    </row>
    <row r="30" spans="1:3" x14ac:dyDescent="0.2">
      <c r="A30" s="14" t="s">
        <v>270</v>
      </c>
      <c r="B30" s="14" t="s">
        <v>269</v>
      </c>
      <c r="C30" s="14">
        <f>COUNTIF(species!B$2:B$136,"=" &amp; A30)</f>
        <v>1</v>
      </c>
    </row>
    <row r="31" spans="1:3" x14ac:dyDescent="0.2">
      <c r="A31" s="14" t="s">
        <v>239</v>
      </c>
      <c r="B31" s="14" t="s">
        <v>240</v>
      </c>
      <c r="C31" s="14">
        <f>COUNTIF(species!B$2:B$136,"=" &amp; A31)</f>
        <v>1</v>
      </c>
    </row>
    <row r="32" spans="1:3" x14ac:dyDescent="0.2">
      <c r="A32" s="14" t="s">
        <v>374</v>
      </c>
      <c r="B32" s="14" t="s">
        <v>418</v>
      </c>
      <c r="C32" s="14">
        <f>COUNTIF(species!B$2:B$136,"=" &amp; A32)</f>
        <v>1</v>
      </c>
    </row>
    <row r="33" spans="1:3" x14ac:dyDescent="0.2">
      <c r="A33" s="14" t="s">
        <v>455</v>
      </c>
      <c r="B33" s="14" t="s">
        <v>291</v>
      </c>
      <c r="C33" s="14">
        <f>COUNTIF(species!B$2:B$136,"=" &amp; A33)</f>
        <v>1</v>
      </c>
    </row>
    <row r="34" spans="1:3" x14ac:dyDescent="0.2">
      <c r="A34" s="14" t="s">
        <v>456</v>
      </c>
      <c r="B34" s="14" t="s">
        <v>363</v>
      </c>
      <c r="C34" s="14">
        <f>COUNTIF(species!B$2:B$136,"=" &amp; A34)</f>
        <v>1</v>
      </c>
    </row>
    <row r="35" spans="1:3" x14ac:dyDescent="0.2">
      <c r="A35" s="14" t="s">
        <v>387</v>
      </c>
      <c r="B35" s="14" t="s">
        <v>388</v>
      </c>
      <c r="C35" s="14">
        <f>COUNTIF(species!B$2:B$136,"=" &amp; A35)</f>
        <v>1</v>
      </c>
    </row>
    <row r="36" spans="1:3" x14ac:dyDescent="0.2">
      <c r="A36" s="14" t="s">
        <v>321</v>
      </c>
      <c r="B36" s="15" t="s">
        <v>322</v>
      </c>
      <c r="C36" s="14">
        <f>COUNTIF(species!B$2:B$136,"=" &amp; A36)</f>
        <v>1</v>
      </c>
    </row>
    <row r="37" spans="1:3" x14ac:dyDescent="0.2">
      <c r="A37" s="16" t="s">
        <v>351</v>
      </c>
      <c r="B37" s="14" t="s">
        <v>21</v>
      </c>
      <c r="C37" s="14">
        <f>COUNTIF(species!B$2:B$136,"=" &amp; A37)</f>
        <v>1</v>
      </c>
    </row>
    <row r="38" spans="1:3" x14ac:dyDescent="0.2">
      <c r="A38" s="14" t="s">
        <v>314</v>
      </c>
      <c r="B38" s="14" t="s">
        <v>315</v>
      </c>
      <c r="C38" s="14">
        <f>COUNTIF(species!B$2:B$136,"=" &amp; A38)</f>
        <v>1</v>
      </c>
    </row>
    <row r="39" spans="1:3" x14ac:dyDescent="0.2">
      <c r="A39" s="14" t="s">
        <v>256</v>
      </c>
      <c r="B39" s="14" t="s">
        <v>257</v>
      </c>
      <c r="C39" s="14">
        <f>COUNTIF(species!B$2:B$136,"=" &amp; A39)</f>
        <v>1</v>
      </c>
    </row>
    <row r="40" spans="1:3" x14ac:dyDescent="0.2">
      <c r="A40" s="14" t="s">
        <v>284</v>
      </c>
      <c r="B40" s="14" t="s">
        <v>284</v>
      </c>
      <c r="C40" s="14">
        <f>COUNTIF(species!B$2:B$136,"=" &amp; A40)</f>
        <v>1</v>
      </c>
    </row>
    <row r="41" spans="1:3" x14ac:dyDescent="0.2">
      <c r="A41" s="14" t="s">
        <v>301</v>
      </c>
      <c r="B41" s="14" t="s">
        <v>302</v>
      </c>
      <c r="C41" s="14">
        <f>COUNTIF(species!B$2:B$136,"=" &amp; A41)</f>
        <v>1</v>
      </c>
    </row>
    <row r="42" spans="1:3" x14ac:dyDescent="0.2">
      <c r="A42" s="14" t="s">
        <v>306</v>
      </c>
      <c r="B42" s="14" t="s">
        <v>307</v>
      </c>
      <c r="C42" s="14">
        <f>COUNTIF(species!B$2:B$136,"=" &amp; A42)</f>
        <v>1</v>
      </c>
    </row>
    <row r="43" spans="1:3" x14ac:dyDescent="0.2">
      <c r="A43" s="14" t="s">
        <v>279</v>
      </c>
      <c r="B43" s="14" t="s">
        <v>280</v>
      </c>
      <c r="C43" s="14">
        <f>COUNTIF(species!B$2:B$136,"=" &amp; A43)</f>
        <v>1</v>
      </c>
    </row>
    <row r="44" spans="1:3" x14ac:dyDescent="0.2">
      <c r="A44" s="14" t="s">
        <v>459</v>
      </c>
      <c r="B44" s="14" t="s">
        <v>236</v>
      </c>
      <c r="C44" s="14">
        <f>COUNTIF(species!B$2:B$136,"=" &amp; A44)</f>
        <v>1</v>
      </c>
    </row>
    <row r="45" spans="1:3" x14ac:dyDescent="0.2">
      <c r="A45" s="16" t="s">
        <v>375</v>
      </c>
      <c r="B45" s="14" t="s">
        <v>376</v>
      </c>
      <c r="C45" s="14">
        <f>COUNTIF(species!B$2:B$136,"=" &amp; A45)</f>
        <v>1</v>
      </c>
    </row>
    <row r="46" spans="1:3" x14ac:dyDescent="0.2">
      <c r="A46" s="16" t="s">
        <v>379</v>
      </c>
      <c r="B46" s="16" t="s">
        <v>379</v>
      </c>
      <c r="C46" s="14">
        <f>COUNTIF(species!B$2:B$136,"=" &amp; A46)</f>
        <v>1</v>
      </c>
    </row>
    <row r="47" spans="1:3" x14ac:dyDescent="0.2">
      <c r="A47" s="14" t="s">
        <v>417</v>
      </c>
      <c r="B47" s="14" t="s">
        <v>420</v>
      </c>
      <c r="C47" s="14">
        <f>COUNTIF(species!B$2:B$136,"=" &amp; A47)</f>
        <v>1</v>
      </c>
    </row>
    <row r="48" spans="1:3" x14ac:dyDescent="0.2">
      <c r="A48" s="14" t="s">
        <v>196</v>
      </c>
      <c r="B48" s="14" t="s">
        <v>488</v>
      </c>
      <c r="C48" s="14">
        <f>COUNTIF(species!B$2:B$136,"=" &amp; A48)</f>
        <v>1</v>
      </c>
    </row>
    <row r="49" spans="1:3" x14ac:dyDescent="0.2">
      <c r="A49" s="14" t="s">
        <v>436</v>
      </c>
      <c r="B49" s="14" t="s">
        <v>489</v>
      </c>
      <c r="C49" s="14">
        <f>COUNTIF(species!B$2:B$136,"=" &amp; A49)</f>
        <v>1</v>
      </c>
    </row>
    <row r="50" spans="1:3" x14ac:dyDescent="0.2">
      <c r="A50" s="14" t="s">
        <v>157</v>
      </c>
      <c r="B50" s="13" t="s">
        <v>494</v>
      </c>
      <c r="C50" s="14">
        <f>COUNTIF(species!B$2:B$136,"=" &amp; A50)</f>
        <v>1</v>
      </c>
    </row>
    <row r="51" spans="1:3" x14ac:dyDescent="0.2">
      <c r="A51" s="14" t="s">
        <v>458</v>
      </c>
      <c r="B51" s="13" t="s">
        <v>458</v>
      </c>
      <c r="C51" s="14">
        <f>COUNTIF(species!B$2:B$136,"=" &amp; A51)</f>
        <v>1</v>
      </c>
    </row>
    <row r="52" spans="1:3" x14ac:dyDescent="0.2">
      <c r="A52" s="14" t="s">
        <v>118</v>
      </c>
      <c r="B52" s="13" t="s">
        <v>498</v>
      </c>
      <c r="C52" s="14">
        <f>COUNTIF(species!B$2:B$136,"=" &amp; A52)</f>
        <v>1</v>
      </c>
    </row>
    <row r="53" spans="1:3" x14ac:dyDescent="0.2">
      <c r="A53" s="14" t="s">
        <v>125</v>
      </c>
      <c r="B53" s="13" t="s">
        <v>499</v>
      </c>
      <c r="C53" s="14">
        <f>COUNTIF(species!B$2:B$136,"=" &amp; A53)</f>
        <v>1</v>
      </c>
    </row>
    <row r="54" spans="1:3" x14ac:dyDescent="0.2">
      <c r="A54" s="14" t="s">
        <v>100</v>
      </c>
      <c r="B54" s="13" t="s">
        <v>501</v>
      </c>
      <c r="C54" s="14">
        <f>COUNTIF(species!B$2:B$136,"=" &amp; A54)</f>
        <v>1</v>
      </c>
    </row>
    <row r="55" spans="1:3" x14ac:dyDescent="0.2">
      <c r="A55" s="14" t="s">
        <v>39</v>
      </c>
      <c r="B55" s="13" t="s">
        <v>503</v>
      </c>
      <c r="C55" s="14">
        <f>COUNTIF(species!B$2:B$136,"=" &amp; A55)</f>
        <v>1</v>
      </c>
    </row>
    <row r="57" spans="1:3" x14ac:dyDescent="0.2">
      <c r="B57" s="13"/>
    </row>
    <row r="58" spans="1:3" x14ac:dyDescent="0.2">
      <c r="B58" s="13"/>
    </row>
  </sheetData>
  <sortState xmlns:xlrd2="http://schemas.microsoft.com/office/spreadsheetml/2017/richdata2" ref="A2:C159">
    <sortCondition descending="1" ref="C2:C1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AB136"/>
  <sheetViews>
    <sheetView workbookViewId="0">
      <selection activeCell="C2" sqref="C2"/>
    </sheetView>
  </sheetViews>
  <sheetFormatPr baseColWidth="10" defaultRowHeight="16" x14ac:dyDescent="0.2"/>
  <cols>
    <col min="1" max="1" width="9.33203125" style="2" bestFit="1" customWidth="1"/>
    <col min="2" max="2" width="14.33203125" style="2" bestFit="1" customWidth="1"/>
    <col min="3" max="4" width="34.5" style="2" customWidth="1"/>
    <col min="5" max="5" width="28.33203125" style="3" bestFit="1" customWidth="1"/>
    <col min="7" max="7" width="13.6640625" style="2" customWidth="1"/>
    <col min="8" max="8" width="5.6640625" style="2" bestFit="1" customWidth="1"/>
    <col min="9" max="9" width="5.6640625" style="2" customWidth="1"/>
    <col min="10" max="10" width="13.83203125" style="2" bestFit="1" customWidth="1"/>
    <col min="11" max="11" width="11.33203125" style="2" bestFit="1" customWidth="1"/>
    <col min="12" max="12" width="12.33203125" style="2" bestFit="1" customWidth="1"/>
    <col min="13" max="13" width="17.83203125" style="2" bestFit="1" customWidth="1"/>
    <col min="15" max="16" width="2.6640625" style="2" bestFit="1" customWidth="1"/>
    <col min="17" max="17" width="4" style="2" customWidth="1"/>
    <col min="18" max="18" width="3" style="2" customWidth="1"/>
    <col min="19" max="22" width="4.1640625" style="2" customWidth="1"/>
    <col min="23" max="23" width="2.6640625" style="2" customWidth="1"/>
    <col min="29" max="16384" width="10.83203125" style="2"/>
  </cols>
  <sheetData>
    <row r="1" spans="1:25" s="9" customFormat="1" thickBot="1" x14ac:dyDescent="0.25">
      <c r="A1" s="9" t="s">
        <v>422</v>
      </c>
      <c r="B1" s="9" t="s">
        <v>30</v>
      </c>
      <c r="D1" s="9" t="s">
        <v>424</v>
      </c>
      <c r="E1" s="9" t="s">
        <v>423</v>
      </c>
      <c r="G1" s="9" t="s">
        <v>31</v>
      </c>
      <c r="H1" s="9" t="s">
        <v>431</v>
      </c>
      <c r="J1" s="9" t="s">
        <v>400</v>
      </c>
      <c r="K1" s="9" t="s">
        <v>390</v>
      </c>
      <c r="L1" s="9" t="s">
        <v>393</v>
      </c>
      <c r="M1" s="9" t="s">
        <v>392</v>
      </c>
      <c r="O1" s="9" t="s">
        <v>412</v>
      </c>
      <c r="P1" s="9" t="s">
        <v>413</v>
      </c>
      <c r="Q1" s="9" t="s">
        <v>452</v>
      </c>
      <c r="R1" s="9" t="s">
        <v>354</v>
      </c>
      <c r="S1" s="9" t="s">
        <v>409</v>
      </c>
      <c r="T1" s="9" t="s">
        <v>432</v>
      </c>
      <c r="U1" s="9" t="s">
        <v>463</v>
      </c>
      <c r="V1" s="9" t="s">
        <v>425</v>
      </c>
      <c r="W1" s="9" t="s">
        <v>353</v>
      </c>
      <c r="Y1" s="9" t="s">
        <v>486</v>
      </c>
    </row>
    <row r="2" spans="1:25" x14ac:dyDescent="0.2">
      <c r="A2" s="2" t="s">
        <v>27</v>
      </c>
      <c r="B2" s="2" t="s">
        <v>108</v>
      </c>
      <c r="C2" s="8" t="str">
        <f>VLOOKUP(B2,families!A$2:B$57,2)</f>
        <v>horsetail</v>
      </c>
      <c r="D2" s="2" t="s">
        <v>23</v>
      </c>
      <c r="E2" s="3" t="s">
        <v>72</v>
      </c>
      <c r="H2" s="2">
        <f t="shared" ref="H2:H33" si="0">SUM(O2:W2)</f>
        <v>8</v>
      </c>
      <c r="J2" s="2" t="s">
        <v>54</v>
      </c>
      <c r="L2" s="2" t="s">
        <v>55</v>
      </c>
      <c r="M2" s="2" t="s">
        <v>57</v>
      </c>
      <c r="O2" s="2">
        <v>1</v>
      </c>
      <c r="P2" s="2">
        <v>1</v>
      </c>
      <c r="Q2" s="2">
        <f>IF(ISBLANK(#REF!), "", 1)</f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</row>
    <row r="3" spans="1:25" x14ac:dyDescent="0.2">
      <c r="A3" s="2" t="s">
        <v>203</v>
      </c>
      <c r="B3" s="2" t="s">
        <v>108</v>
      </c>
      <c r="C3" s="8" t="str">
        <f>VLOOKUP(B3,families!A$2:B$57,2)</f>
        <v>horsetail</v>
      </c>
      <c r="D3" s="2" t="s">
        <v>366</v>
      </c>
      <c r="E3" s="3" t="s">
        <v>371</v>
      </c>
      <c r="G3" s="2" t="s">
        <v>378</v>
      </c>
      <c r="H3" s="2">
        <f t="shared" si="0"/>
        <v>7</v>
      </c>
      <c r="O3" s="2">
        <v>1</v>
      </c>
      <c r="P3" s="2">
        <v>1</v>
      </c>
      <c r="Q3" s="2">
        <f>IF(ISBLANK(#REF!), "", 1)</f>
        <v>1</v>
      </c>
      <c r="R3" s="2">
        <v>1</v>
      </c>
      <c r="S3" s="2">
        <v>1</v>
      </c>
      <c r="T3" s="2">
        <v>1</v>
      </c>
      <c r="W3" s="2">
        <v>1</v>
      </c>
    </row>
    <row r="4" spans="1:25" x14ac:dyDescent="0.2">
      <c r="A4" s="2" t="s">
        <v>27</v>
      </c>
      <c r="B4" s="2" t="s">
        <v>389</v>
      </c>
      <c r="C4" s="8" t="str">
        <f>VLOOKUP(B4,families!A$2:B$57,2)</f>
        <v>horsetail</v>
      </c>
      <c r="D4" s="2" t="s">
        <v>1</v>
      </c>
      <c r="E4" s="3" t="s">
        <v>74</v>
      </c>
      <c r="H4" s="2">
        <f t="shared" si="0"/>
        <v>7</v>
      </c>
      <c r="J4" s="2" t="s">
        <v>53</v>
      </c>
      <c r="K4" s="2" t="s">
        <v>395</v>
      </c>
      <c r="L4" s="2" t="s">
        <v>55</v>
      </c>
      <c r="M4" s="2" t="s">
        <v>56</v>
      </c>
      <c r="O4" s="2">
        <v>1</v>
      </c>
      <c r="P4" s="2">
        <v>1</v>
      </c>
      <c r="Q4" s="2">
        <f>IF(ISBLANK(#REF!), "", 1)</f>
        <v>1</v>
      </c>
      <c r="R4" s="2">
        <v>1</v>
      </c>
      <c r="S4" s="2">
        <v>1</v>
      </c>
      <c r="V4" s="2">
        <v>1</v>
      </c>
      <c r="W4" s="2">
        <v>1</v>
      </c>
    </row>
    <row r="5" spans="1:25" x14ac:dyDescent="0.2">
      <c r="A5" s="2" t="s">
        <v>27</v>
      </c>
      <c r="B5" s="2" t="s">
        <v>389</v>
      </c>
      <c r="C5" s="8" t="str">
        <f>VLOOKUP(B5,families!A$2:B$57,2)</f>
        <v>horsetail</v>
      </c>
      <c r="D5" s="8" t="s">
        <v>296</v>
      </c>
      <c r="E5" s="3" t="s">
        <v>297</v>
      </c>
      <c r="G5" s="2" t="s">
        <v>298</v>
      </c>
      <c r="H5" s="2">
        <f t="shared" si="0"/>
        <v>7</v>
      </c>
      <c r="P5" s="2">
        <v>1</v>
      </c>
      <c r="Q5" s="2">
        <f>IF(ISBLANK(#REF!), "", 1)</f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</row>
    <row r="6" spans="1:25" x14ac:dyDescent="0.2">
      <c r="A6" s="2" t="s">
        <v>27</v>
      </c>
      <c r="B6" s="2" t="s">
        <v>95</v>
      </c>
      <c r="C6" s="8" t="str">
        <f>VLOOKUP(B6,families!A$2:B$57,2)</f>
        <v>Gingko</v>
      </c>
      <c r="D6" s="2" t="s">
        <v>286</v>
      </c>
      <c r="E6" s="3" t="s">
        <v>484</v>
      </c>
      <c r="H6" s="2">
        <f t="shared" si="0"/>
        <v>7</v>
      </c>
      <c r="J6" s="2" t="s">
        <v>54</v>
      </c>
      <c r="K6" s="2" t="s">
        <v>395</v>
      </c>
      <c r="L6" s="2" t="s">
        <v>55</v>
      </c>
      <c r="M6" s="2" t="s">
        <v>402</v>
      </c>
      <c r="O6" s="2">
        <v>1</v>
      </c>
      <c r="P6" s="2">
        <v>1</v>
      </c>
      <c r="Q6" s="2">
        <f>IF(ISBLANK(#REF!), "", 1)</f>
        <v>1</v>
      </c>
      <c r="R6" s="2">
        <v>1</v>
      </c>
      <c r="T6" s="2">
        <v>1</v>
      </c>
      <c r="V6" s="2">
        <v>1</v>
      </c>
      <c r="W6" s="2">
        <v>1</v>
      </c>
    </row>
    <row r="7" spans="1:25" x14ac:dyDescent="0.2">
      <c r="A7" s="2" t="s">
        <v>48</v>
      </c>
      <c r="B7" s="2" t="s">
        <v>52</v>
      </c>
      <c r="C7" s="8" t="str">
        <f>VLOOKUP(B7,families!A$2:B$57,2)</f>
        <v>Gingko</v>
      </c>
      <c r="D7" s="8" t="s">
        <v>25</v>
      </c>
      <c r="E7" s="3" t="s">
        <v>75</v>
      </c>
      <c r="H7" s="2">
        <f t="shared" si="0"/>
        <v>7</v>
      </c>
      <c r="J7" s="2" t="s">
        <v>54</v>
      </c>
      <c r="K7" s="2" t="s">
        <v>399</v>
      </c>
      <c r="L7" s="2" t="s">
        <v>55</v>
      </c>
      <c r="M7" s="2" t="s">
        <v>396</v>
      </c>
      <c r="O7" s="2">
        <v>1</v>
      </c>
      <c r="P7" s="2">
        <v>1</v>
      </c>
      <c r="Q7" s="2">
        <f>IF(ISBLANK(#REF!), "", 1)</f>
        <v>1</v>
      </c>
      <c r="S7" s="2">
        <v>1</v>
      </c>
      <c r="U7" s="2">
        <v>1</v>
      </c>
      <c r="V7" s="2">
        <v>1</v>
      </c>
      <c r="W7" s="2">
        <v>1</v>
      </c>
    </row>
    <row r="8" spans="1:25" x14ac:dyDescent="0.2">
      <c r="A8" s="2" t="s">
        <v>48</v>
      </c>
      <c r="B8" s="2" t="s">
        <v>87</v>
      </c>
      <c r="C8" s="8" t="str">
        <f>VLOOKUP(B8,families!A$2:B$57,2)</f>
        <v>Loganiaceae</v>
      </c>
      <c r="D8" s="8" t="s">
        <v>4</v>
      </c>
      <c r="E8" s="3" t="s">
        <v>51</v>
      </c>
      <c r="H8" s="2">
        <f t="shared" si="0"/>
        <v>7</v>
      </c>
      <c r="J8" s="2" t="s">
        <v>54</v>
      </c>
      <c r="K8" s="2" t="s">
        <v>391</v>
      </c>
      <c r="L8" s="2" t="s">
        <v>82</v>
      </c>
      <c r="M8" s="2" t="s">
        <v>57</v>
      </c>
      <c r="O8" s="2">
        <v>1</v>
      </c>
      <c r="P8" s="2">
        <v>1</v>
      </c>
      <c r="Q8" s="2">
        <f>IF(ISBLANK(#REF!), "", 1)</f>
        <v>1</v>
      </c>
      <c r="S8" s="2">
        <v>1</v>
      </c>
      <c r="U8" s="2">
        <v>1</v>
      </c>
      <c r="V8" s="2">
        <v>1</v>
      </c>
      <c r="W8" s="2">
        <v>1</v>
      </c>
    </row>
    <row r="9" spans="1:25" x14ac:dyDescent="0.2">
      <c r="A9" s="2" t="s">
        <v>27</v>
      </c>
      <c r="B9" s="2" t="s">
        <v>39</v>
      </c>
      <c r="C9" s="8" t="str">
        <f>VLOOKUP(B9,families!A$2:B$57,2)</f>
        <v>elm, zelkova</v>
      </c>
      <c r="D9" s="2" t="s">
        <v>200</v>
      </c>
      <c r="E9" s="3" t="s">
        <v>201</v>
      </c>
      <c r="H9" s="2">
        <f t="shared" si="0"/>
        <v>7</v>
      </c>
      <c r="Q9" s="2">
        <f>IF(ISBLANK(#REF!), "", 1)</f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</row>
    <row r="10" spans="1:25" x14ac:dyDescent="0.2">
      <c r="A10" s="2" t="s">
        <v>135</v>
      </c>
      <c r="B10" s="2" t="s">
        <v>138</v>
      </c>
      <c r="C10" s="8" t="str">
        <f>VLOOKUP(B10,families!A$2:B$57,2)</f>
        <v>pokeweed</v>
      </c>
      <c r="D10" s="2" t="s">
        <v>244</v>
      </c>
      <c r="E10" s="3" t="s">
        <v>246</v>
      </c>
      <c r="G10" s="2" t="s">
        <v>245</v>
      </c>
      <c r="H10" s="2">
        <f t="shared" si="0"/>
        <v>6</v>
      </c>
      <c r="Q10" s="2">
        <f>IF(ISBLANK(#REF!), "", 1)</f>
        <v>1</v>
      </c>
      <c r="R10" s="2">
        <v>1</v>
      </c>
      <c r="S10" s="2">
        <v>1</v>
      </c>
      <c r="T10" s="2">
        <v>1</v>
      </c>
      <c r="U10" s="2">
        <v>1</v>
      </c>
      <c r="W10" s="2">
        <v>1</v>
      </c>
    </row>
    <row r="11" spans="1:25" x14ac:dyDescent="0.2">
      <c r="A11" s="2" t="s">
        <v>203</v>
      </c>
      <c r="B11" s="2" t="s">
        <v>220</v>
      </c>
      <c r="C11" s="8" t="str">
        <f>VLOOKUP(B11,families!A$2:B$57,2)</f>
        <v>plane-tree</v>
      </c>
      <c r="D11" s="2" t="s">
        <v>342</v>
      </c>
      <c r="E11" s="3" t="s">
        <v>343</v>
      </c>
      <c r="H11" s="2">
        <f t="shared" si="0"/>
        <v>6</v>
      </c>
      <c r="O11" s="2">
        <v>1</v>
      </c>
      <c r="P11" s="2">
        <v>1</v>
      </c>
      <c r="Q11" s="2">
        <f>IF(ISBLANK(#REF!), "", 1)</f>
        <v>1</v>
      </c>
      <c r="U11" s="2">
        <v>1</v>
      </c>
      <c r="V11" s="2">
        <v>1</v>
      </c>
      <c r="W11" s="2">
        <v>1</v>
      </c>
    </row>
    <row r="12" spans="1:25" x14ac:dyDescent="0.2">
      <c r="A12" s="2" t="s">
        <v>203</v>
      </c>
      <c r="B12" s="2" t="s">
        <v>206</v>
      </c>
      <c r="C12" s="8" t="str">
        <f>VLOOKUP(B12,families!A$2:B$57,2)</f>
        <v>dogbane</v>
      </c>
      <c r="D12" s="2" t="s">
        <v>37</v>
      </c>
      <c r="E12" s="3" t="s">
        <v>38</v>
      </c>
      <c r="H12" s="2">
        <f t="shared" si="0"/>
        <v>5</v>
      </c>
      <c r="J12" s="2" t="s">
        <v>54</v>
      </c>
      <c r="K12" s="2" t="s">
        <v>395</v>
      </c>
      <c r="L12" s="2" t="s">
        <v>82</v>
      </c>
      <c r="M12" s="2" t="s">
        <v>57</v>
      </c>
      <c r="O12" s="2">
        <v>1</v>
      </c>
      <c r="Q12" s="2">
        <f>IF(ISBLANK(#REF!), "", 1)</f>
        <v>1</v>
      </c>
      <c r="R12" s="2">
        <v>1</v>
      </c>
      <c r="S12" s="2">
        <v>1</v>
      </c>
      <c r="V12" s="2">
        <v>1</v>
      </c>
    </row>
    <row r="13" spans="1:25" x14ac:dyDescent="0.2">
      <c r="A13" s="2" t="s">
        <v>48</v>
      </c>
      <c r="B13" s="2" t="s">
        <v>47</v>
      </c>
      <c r="C13" s="8" t="str">
        <f>VLOOKUP(B13,families!A$2:B$57,2)</f>
        <v>holly</v>
      </c>
      <c r="D13" s="2" t="s">
        <v>2</v>
      </c>
      <c r="E13" s="3" t="s">
        <v>69</v>
      </c>
      <c r="G13" s="2" t="s">
        <v>70</v>
      </c>
      <c r="H13" s="2">
        <f t="shared" si="0"/>
        <v>5</v>
      </c>
      <c r="J13" s="2" t="s">
        <v>54</v>
      </c>
      <c r="K13" s="2" t="s">
        <v>395</v>
      </c>
      <c r="L13" s="2" t="s">
        <v>82</v>
      </c>
      <c r="M13" s="2" t="s">
        <v>396</v>
      </c>
      <c r="P13" s="2">
        <v>1</v>
      </c>
      <c r="Q13" s="2">
        <f>IF(ISBLANK(#REF!), "", 1)</f>
        <v>1</v>
      </c>
      <c r="S13" s="2">
        <v>1</v>
      </c>
      <c r="U13" s="2">
        <v>1</v>
      </c>
      <c r="V13" s="2">
        <v>1</v>
      </c>
    </row>
    <row r="14" spans="1:25" x14ac:dyDescent="0.2">
      <c r="A14" s="2" t="s">
        <v>48</v>
      </c>
      <c r="B14" s="2" t="s">
        <v>47</v>
      </c>
      <c r="C14" s="8" t="str">
        <f>VLOOKUP(B14,families!A$2:B$57,2)</f>
        <v>holly</v>
      </c>
      <c r="D14" s="2" t="s">
        <v>113</v>
      </c>
      <c r="E14" s="3" t="s">
        <v>115</v>
      </c>
      <c r="H14" s="2">
        <f t="shared" si="0"/>
        <v>5</v>
      </c>
      <c r="J14" s="2" t="s">
        <v>54</v>
      </c>
      <c r="L14" s="2" t="s">
        <v>397</v>
      </c>
      <c r="M14" s="2" t="s">
        <v>396</v>
      </c>
      <c r="Q14" s="2">
        <f>IF(ISBLANK(#REF!), "", 1)</f>
        <v>1</v>
      </c>
      <c r="R14" s="2">
        <v>1</v>
      </c>
      <c r="S14" s="2">
        <v>1</v>
      </c>
      <c r="T14" s="2">
        <v>1</v>
      </c>
      <c r="U14" s="2">
        <v>1</v>
      </c>
    </row>
    <row r="15" spans="1:25" x14ac:dyDescent="0.2">
      <c r="A15" s="2" t="s">
        <v>203</v>
      </c>
      <c r="B15" s="2" t="s">
        <v>150</v>
      </c>
      <c r="C15" s="8" t="str">
        <f>VLOOKUP(B15,families!A$2:B$57,2)</f>
        <v>holly</v>
      </c>
      <c r="D15" s="2" t="s">
        <v>0</v>
      </c>
      <c r="E15" s="3" t="s">
        <v>42</v>
      </c>
      <c r="G15" s="2" t="s">
        <v>43</v>
      </c>
      <c r="H15" s="2">
        <f t="shared" si="0"/>
        <v>5</v>
      </c>
      <c r="J15" s="2" t="s">
        <v>54</v>
      </c>
      <c r="K15" s="2" t="s">
        <v>391</v>
      </c>
      <c r="L15" s="2" t="s">
        <v>55</v>
      </c>
      <c r="M15" s="2" t="s">
        <v>57</v>
      </c>
      <c r="P15" s="2">
        <v>-1</v>
      </c>
      <c r="Q15" s="2">
        <f>IF(ISBLANK(#REF!), "", 1)</f>
        <v>1</v>
      </c>
      <c r="R15" s="2">
        <v>1</v>
      </c>
      <c r="S15" s="2">
        <v>1</v>
      </c>
      <c r="U15" s="2">
        <v>1</v>
      </c>
      <c r="V15" s="2">
        <v>1</v>
      </c>
      <c r="W15" s="2">
        <v>1</v>
      </c>
    </row>
    <row r="16" spans="1:25" x14ac:dyDescent="0.2">
      <c r="A16" s="2" t="s">
        <v>61</v>
      </c>
      <c r="B16" s="2" t="s">
        <v>63</v>
      </c>
      <c r="C16" s="8" t="str">
        <f>VLOOKUP(B16,families!A$2:B$57,2)</f>
        <v>bignonia</v>
      </c>
      <c r="D16" s="2" t="s">
        <v>439</v>
      </c>
      <c r="E16" s="10" t="s">
        <v>440</v>
      </c>
      <c r="G16" s="2" t="s">
        <v>447</v>
      </c>
      <c r="H16" s="2">
        <f t="shared" si="0"/>
        <v>5</v>
      </c>
      <c r="J16" s="2" t="s">
        <v>54</v>
      </c>
      <c r="K16" s="2" t="s">
        <v>399</v>
      </c>
      <c r="L16" s="2" t="s">
        <v>397</v>
      </c>
      <c r="M16" s="2" t="s">
        <v>402</v>
      </c>
      <c r="Q16" s="2">
        <f>IF(ISBLANK(#REF!), "", 1)</f>
        <v>1</v>
      </c>
      <c r="S16" s="2">
        <v>1</v>
      </c>
      <c r="U16" s="2">
        <v>1</v>
      </c>
      <c r="V16" s="2">
        <v>1</v>
      </c>
      <c r="W16" s="2">
        <v>1</v>
      </c>
    </row>
    <row r="17" spans="1:23" x14ac:dyDescent="0.2">
      <c r="A17" s="2" t="s">
        <v>61</v>
      </c>
      <c r="B17" s="2" t="s">
        <v>81</v>
      </c>
      <c r="C17" s="8" t="str">
        <f>VLOOKUP(B17,families!A$2:B$57,2)</f>
        <v>cannabis</v>
      </c>
      <c r="D17" s="2" t="s">
        <v>3</v>
      </c>
      <c r="E17" s="3" t="s">
        <v>46</v>
      </c>
      <c r="H17" s="2">
        <f t="shared" si="0"/>
        <v>5</v>
      </c>
      <c r="J17" s="2" t="s">
        <v>54</v>
      </c>
      <c r="K17" s="2" t="s">
        <v>395</v>
      </c>
      <c r="L17" s="2" t="s">
        <v>55</v>
      </c>
      <c r="M17" s="2" t="s">
        <v>396</v>
      </c>
      <c r="O17" s="6"/>
      <c r="Q17" s="2">
        <f>IF(ISBLANK(#REF!), "", 1)</f>
        <v>1</v>
      </c>
      <c r="S17" s="2">
        <v>1</v>
      </c>
      <c r="U17" s="2">
        <v>1</v>
      </c>
      <c r="V17" s="2">
        <v>1</v>
      </c>
      <c r="W17" s="2">
        <v>1</v>
      </c>
    </row>
    <row r="18" spans="1:23" x14ac:dyDescent="0.2">
      <c r="A18" s="2" t="s">
        <v>27</v>
      </c>
      <c r="B18" s="2" t="s">
        <v>67</v>
      </c>
      <c r="C18" s="8" t="str">
        <f>VLOOKUP(B18,families!A$2:B$57,2)</f>
        <v>dogwood</v>
      </c>
      <c r="D18" s="2" t="s">
        <v>170</v>
      </c>
      <c r="E18" s="3" t="s">
        <v>171</v>
      </c>
      <c r="H18" s="2">
        <f t="shared" si="0"/>
        <v>5</v>
      </c>
      <c r="J18" s="2" t="s">
        <v>54</v>
      </c>
      <c r="K18" s="2" t="s">
        <v>391</v>
      </c>
      <c r="L18" s="2" t="s">
        <v>55</v>
      </c>
      <c r="M18" s="2" t="s">
        <v>56</v>
      </c>
      <c r="Q18" s="2">
        <f>IF(ISBLANK(#REF!), "", 1)</f>
        <v>1</v>
      </c>
      <c r="R18" s="2">
        <v>1</v>
      </c>
      <c r="S18" s="2">
        <v>1</v>
      </c>
      <c r="V18" s="2">
        <v>1</v>
      </c>
      <c r="W18" s="2">
        <v>1</v>
      </c>
    </row>
    <row r="19" spans="1:23" x14ac:dyDescent="0.2">
      <c r="A19" s="2" t="s">
        <v>203</v>
      </c>
      <c r="B19" s="2" t="s">
        <v>52</v>
      </c>
      <c r="C19" s="8" t="str">
        <f>VLOOKUP(B19,families!A$2:B$57,2)</f>
        <v>Gingko</v>
      </c>
      <c r="D19" s="2" t="s">
        <v>33</v>
      </c>
      <c r="E19" s="3" t="s">
        <v>34</v>
      </c>
      <c r="G19" s="2" t="s">
        <v>421</v>
      </c>
      <c r="H19" s="2">
        <f t="shared" si="0"/>
        <v>5</v>
      </c>
      <c r="J19" s="2" t="s">
        <v>54</v>
      </c>
      <c r="K19" s="2" t="s">
        <v>399</v>
      </c>
      <c r="L19" s="2" t="s">
        <v>397</v>
      </c>
      <c r="M19" s="2" t="s">
        <v>396</v>
      </c>
      <c r="O19" s="2">
        <v>1</v>
      </c>
      <c r="P19" s="2">
        <v>1</v>
      </c>
      <c r="Q19" s="2">
        <f>IF(ISBLANK(#REF!), "", 1)</f>
        <v>1</v>
      </c>
      <c r="V19" s="2">
        <v>1</v>
      </c>
      <c r="W19" s="2">
        <v>1</v>
      </c>
    </row>
    <row r="20" spans="1:23" x14ac:dyDescent="0.2">
      <c r="A20" s="2" t="s">
        <v>48</v>
      </c>
      <c r="B20" s="2" t="s">
        <v>52</v>
      </c>
      <c r="C20" s="8" t="str">
        <f>VLOOKUP(B20,families!A$2:B$57,2)</f>
        <v>Gingko</v>
      </c>
      <c r="D20" s="2" t="s">
        <v>365</v>
      </c>
      <c r="E20" s="3" t="s">
        <v>372</v>
      </c>
      <c r="H20" s="2">
        <f t="shared" si="0"/>
        <v>5</v>
      </c>
      <c r="J20" s="2" t="s">
        <v>54</v>
      </c>
      <c r="K20" s="2" t="s">
        <v>395</v>
      </c>
      <c r="L20" s="2" t="s">
        <v>397</v>
      </c>
      <c r="M20" s="2" t="s">
        <v>56</v>
      </c>
      <c r="O20" s="2">
        <v>1</v>
      </c>
      <c r="Q20" s="2">
        <f>IF(ISBLANK(#REF!), "", 1)</f>
        <v>1</v>
      </c>
      <c r="S20" s="2">
        <v>1</v>
      </c>
      <c r="U20" s="2">
        <v>1</v>
      </c>
      <c r="W20" s="2">
        <v>1</v>
      </c>
    </row>
    <row r="21" spans="1:23" x14ac:dyDescent="0.2">
      <c r="A21" s="2" t="s">
        <v>203</v>
      </c>
      <c r="B21" s="2" t="s">
        <v>87</v>
      </c>
      <c r="C21" s="8" t="str">
        <f>VLOOKUP(B21,families!A$2:B$57,2)</f>
        <v>Loganiaceae</v>
      </c>
      <c r="D21" s="2" t="s">
        <v>18</v>
      </c>
      <c r="E21" s="3" t="s">
        <v>62</v>
      </c>
      <c r="H21" s="2">
        <f t="shared" si="0"/>
        <v>5</v>
      </c>
      <c r="J21" s="2" t="s">
        <v>54</v>
      </c>
      <c r="K21" s="2" t="s">
        <v>391</v>
      </c>
      <c r="L21" s="2" t="s">
        <v>82</v>
      </c>
      <c r="M21" s="2" t="s">
        <v>56</v>
      </c>
      <c r="O21" s="2">
        <v>1</v>
      </c>
      <c r="Q21" s="2">
        <f>IF(ISBLANK(#REF!), "", 1)</f>
        <v>1</v>
      </c>
      <c r="R21" s="2">
        <v>1</v>
      </c>
      <c r="S21" s="2">
        <v>1</v>
      </c>
      <c r="T21" s="2">
        <v>1</v>
      </c>
    </row>
    <row r="22" spans="1:23" x14ac:dyDescent="0.2">
      <c r="A22" s="2" t="s">
        <v>135</v>
      </c>
      <c r="B22" s="2" t="s">
        <v>138</v>
      </c>
      <c r="C22" s="8" t="str">
        <f>VLOOKUP(B22,families!A$2:B$57,2)</f>
        <v>pokeweed</v>
      </c>
      <c r="D22" s="2" t="s">
        <v>24</v>
      </c>
      <c r="E22" s="3" t="s">
        <v>73</v>
      </c>
      <c r="G22" s="2" t="s">
        <v>394</v>
      </c>
      <c r="H22" s="2">
        <f t="shared" si="0"/>
        <v>5</v>
      </c>
      <c r="J22" s="2" t="s">
        <v>54</v>
      </c>
      <c r="K22" s="2" t="s">
        <v>395</v>
      </c>
      <c r="L22" s="2" t="s">
        <v>397</v>
      </c>
      <c r="M22" s="2" t="s">
        <v>396</v>
      </c>
      <c r="Q22" s="2">
        <f>IF(ISBLANK(#REF!), "", 1)</f>
        <v>1</v>
      </c>
      <c r="R22" s="2">
        <v>1</v>
      </c>
      <c r="T22" s="2">
        <v>1</v>
      </c>
      <c r="V22" s="2">
        <v>1</v>
      </c>
      <c r="W22" s="2">
        <v>1</v>
      </c>
    </row>
    <row r="23" spans="1:23" x14ac:dyDescent="0.2">
      <c r="A23" s="2" t="s">
        <v>135</v>
      </c>
      <c r="B23" s="2" t="s">
        <v>138</v>
      </c>
      <c r="C23" s="8" t="str">
        <f>VLOOKUP(B23,families!A$2:B$57,2)</f>
        <v>pokeweed</v>
      </c>
      <c r="D23" s="8" t="s">
        <v>22</v>
      </c>
      <c r="E23" s="3" t="s">
        <v>71</v>
      </c>
      <c r="H23" s="2">
        <f t="shared" si="0"/>
        <v>5</v>
      </c>
      <c r="J23" s="2" t="s">
        <v>54</v>
      </c>
      <c r="K23" s="2" t="s">
        <v>395</v>
      </c>
      <c r="L23" s="2" t="s">
        <v>407</v>
      </c>
      <c r="M23" s="2" t="s">
        <v>402</v>
      </c>
      <c r="Q23" s="2">
        <f>IF(ISBLANK(#REF!), "", 1)</f>
        <v>1</v>
      </c>
      <c r="R23" s="2">
        <v>1</v>
      </c>
      <c r="S23" s="2">
        <v>1</v>
      </c>
      <c r="U23" s="2">
        <v>1</v>
      </c>
      <c r="W23" s="2">
        <v>1</v>
      </c>
    </row>
    <row r="24" spans="1:23" x14ac:dyDescent="0.2">
      <c r="A24" s="2" t="s">
        <v>135</v>
      </c>
      <c r="B24" s="2" t="s">
        <v>138</v>
      </c>
      <c r="C24" s="8" t="str">
        <f>VLOOKUP(B24,families!A$2:B$57,2)</f>
        <v>pokeweed</v>
      </c>
      <c r="D24" s="2" t="s">
        <v>177</v>
      </c>
      <c r="E24" s="3" t="s">
        <v>178</v>
      </c>
      <c r="G24" s="2" t="s">
        <v>281</v>
      </c>
      <c r="H24" s="2">
        <f t="shared" si="0"/>
        <v>5</v>
      </c>
      <c r="J24" s="2" t="s">
        <v>54</v>
      </c>
      <c r="K24" s="2" t="s">
        <v>391</v>
      </c>
      <c r="L24" s="2" t="s">
        <v>55</v>
      </c>
      <c r="M24" s="2" t="s">
        <v>396</v>
      </c>
      <c r="O24" s="2">
        <v>1</v>
      </c>
      <c r="Q24" s="2">
        <f>IF(ISBLANK(#REF!), "", 1)</f>
        <v>1</v>
      </c>
      <c r="R24" s="2">
        <v>1</v>
      </c>
      <c r="V24" s="2">
        <v>1</v>
      </c>
      <c r="W24" s="2">
        <v>1</v>
      </c>
    </row>
    <row r="25" spans="1:23" x14ac:dyDescent="0.2">
      <c r="A25" s="2" t="s">
        <v>27</v>
      </c>
      <c r="B25" s="2" t="s">
        <v>120</v>
      </c>
      <c r="C25" s="8" t="str">
        <f>VLOOKUP(B25,families!A$2:B$57,2)</f>
        <v>plane-tree</v>
      </c>
      <c r="D25" s="2" t="s">
        <v>148</v>
      </c>
      <c r="E25" s="3" t="s">
        <v>149</v>
      </c>
      <c r="G25" s="2" t="s">
        <v>404</v>
      </c>
      <c r="H25" s="2">
        <f t="shared" si="0"/>
        <v>5</v>
      </c>
      <c r="J25" s="2" t="s">
        <v>54</v>
      </c>
      <c r="K25" s="2" t="s">
        <v>399</v>
      </c>
      <c r="L25" s="2" t="s">
        <v>397</v>
      </c>
      <c r="M25" s="2" t="s">
        <v>57</v>
      </c>
      <c r="O25" s="2">
        <v>1</v>
      </c>
      <c r="Q25" s="2">
        <f>IF(ISBLANK(#REF!), "", 1)</f>
        <v>1</v>
      </c>
      <c r="S25" s="2">
        <v>1</v>
      </c>
      <c r="T25" s="2">
        <v>1</v>
      </c>
      <c r="V25" s="2">
        <v>1</v>
      </c>
    </row>
    <row r="26" spans="1:23" x14ac:dyDescent="0.2">
      <c r="A26" s="2" t="s">
        <v>203</v>
      </c>
      <c r="B26" s="2" t="s">
        <v>50</v>
      </c>
      <c r="C26" s="8" t="str">
        <f>VLOOKUP(B26,families!A$2:B$57,2)</f>
        <v>coffee</v>
      </c>
      <c r="D26" s="2" t="s">
        <v>28</v>
      </c>
      <c r="E26" s="3" t="s">
        <v>29</v>
      </c>
      <c r="G26" s="2" t="s">
        <v>32</v>
      </c>
      <c r="H26" s="2">
        <f t="shared" si="0"/>
        <v>5</v>
      </c>
      <c r="J26" s="2" t="s">
        <v>54</v>
      </c>
      <c r="K26" s="2" t="s">
        <v>391</v>
      </c>
      <c r="L26" s="2" t="s">
        <v>397</v>
      </c>
      <c r="M26" s="2" t="s">
        <v>396</v>
      </c>
      <c r="P26" s="2">
        <v>1</v>
      </c>
      <c r="Q26" s="2">
        <f>IF(ISBLANK(#REF!), "", 1)</f>
        <v>1</v>
      </c>
      <c r="R26" s="2">
        <v>1</v>
      </c>
      <c r="T26" s="2">
        <v>1</v>
      </c>
      <c r="W26" s="2">
        <v>1</v>
      </c>
    </row>
    <row r="27" spans="1:23" x14ac:dyDescent="0.2">
      <c r="A27" s="2" t="s">
        <v>27</v>
      </c>
      <c r="B27" s="2" t="s">
        <v>44</v>
      </c>
      <c r="C27" s="8" t="str">
        <f>VLOOKUP(B27,families!A$2:B$57,2)</f>
        <v>acanthus</v>
      </c>
      <c r="D27" s="2" t="s">
        <v>330</v>
      </c>
      <c r="E27" s="3" t="s">
        <v>329</v>
      </c>
      <c r="G27" s="2" t="s">
        <v>331</v>
      </c>
      <c r="H27" s="2">
        <f t="shared" si="0"/>
        <v>4</v>
      </c>
      <c r="Q27" s="2">
        <f>IF(ISBLANK(#REF!), "", 1)</f>
        <v>1</v>
      </c>
      <c r="T27" s="2">
        <v>1</v>
      </c>
      <c r="U27" s="2">
        <v>1</v>
      </c>
      <c r="V27" s="2">
        <v>1</v>
      </c>
    </row>
    <row r="28" spans="1:23" x14ac:dyDescent="0.2">
      <c r="A28" s="2" t="s">
        <v>203</v>
      </c>
      <c r="B28" s="2" t="s">
        <v>150</v>
      </c>
      <c r="C28" s="8" t="str">
        <f>VLOOKUP(B28,families!A$2:B$57,2)</f>
        <v>holly</v>
      </c>
      <c r="D28" s="2" t="s">
        <v>7</v>
      </c>
      <c r="E28" s="3" t="s">
        <v>77</v>
      </c>
      <c r="H28" s="2">
        <f t="shared" si="0"/>
        <v>4</v>
      </c>
      <c r="O28" s="2">
        <v>-1</v>
      </c>
      <c r="Q28" s="2">
        <f>IF(ISBLANK(#REF!), "", 1)</f>
        <v>1</v>
      </c>
      <c r="R28" s="2">
        <v>1</v>
      </c>
      <c r="S28" s="2">
        <v>1</v>
      </c>
      <c r="T28" s="2">
        <v>1</v>
      </c>
      <c r="V28" s="2">
        <v>1</v>
      </c>
    </row>
    <row r="29" spans="1:23" x14ac:dyDescent="0.2">
      <c r="A29" s="2" t="s">
        <v>203</v>
      </c>
      <c r="B29" s="2" t="s">
        <v>150</v>
      </c>
      <c r="C29" s="8" t="str">
        <f>VLOOKUP(B29,families!A$2:B$57,2)</f>
        <v>holly</v>
      </c>
      <c r="D29" s="2" t="s">
        <v>103</v>
      </c>
      <c r="E29" s="3" t="s">
        <v>104</v>
      </c>
      <c r="H29" s="2">
        <f t="shared" si="0"/>
        <v>4</v>
      </c>
      <c r="P29" s="2">
        <v>1</v>
      </c>
      <c r="Q29" s="2">
        <f>IF(ISBLANK(#REF!), "", 1)</f>
        <v>1</v>
      </c>
      <c r="R29" s="2">
        <v>1</v>
      </c>
      <c r="T29" s="2">
        <v>1</v>
      </c>
    </row>
    <row r="30" spans="1:23" x14ac:dyDescent="0.2">
      <c r="A30" s="2" t="s">
        <v>203</v>
      </c>
      <c r="B30" s="2" t="s">
        <v>150</v>
      </c>
      <c r="C30" s="8" t="str">
        <f>VLOOKUP(B30,families!A$2:B$57,2)</f>
        <v>holly</v>
      </c>
      <c r="D30" s="2" t="s">
        <v>127</v>
      </c>
      <c r="E30" s="3" t="s">
        <v>129</v>
      </c>
      <c r="H30" s="2">
        <f t="shared" si="0"/>
        <v>4</v>
      </c>
      <c r="Q30" s="2">
        <f>IF(ISBLANK(#REF!), "", 1)</f>
        <v>1</v>
      </c>
      <c r="R30" s="2">
        <v>1</v>
      </c>
      <c r="T30" s="2">
        <v>1</v>
      </c>
      <c r="W30" s="2">
        <v>1</v>
      </c>
    </row>
    <row r="31" spans="1:23" x14ac:dyDescent="0.2">
      <c r="A31" s="2" t="s">
        <v>61</v>
      </c>
      <c r="B31" s="2" t="s">
        <v>63</v>
      </c>
      <c r="C31" s="8" t="str">
        <f>VLOOKUP(B31,families!A$2:B$57,2)</f>
        <v>bignonia</v>
      </c>
      <c r="D31" s="2" t="s">
        <v>163</v>
      </c>
      <c r="E31" s="3" t="s">
        <v>164</v>
      </c>
      <c r="H31" s="2">
        <f t="shared" si="0"/>
        <v>4</v>
      </c>
      <c r="J31" s="2" t="s">
        <v>54</v>
      </c>
      <c r="K31" s="2" t="s">
        <v>395</v>
      </c>
      <c r="L31" s="2" t="s">
        <v>82</v>
      </c>
      <c r="M31" s="2" t="s">
        <v>405</v>
      </c>
      <c r="O31" s="2">
        <v>-1</v>
      </c>
      <c r="Q31" s="2">
        <f>IF(ISBLANK(#REF!), "", 1)</f>
        <v>1</v>
      </c>
      <c r="S31" s="2">
        <v>1</v>
      </c>
      <c r="T31" s="2">
        <v>1</v>
      </c>
      <c r="V31" s="2">
        <v>1</v>
      </c>
      <c r="W31" s="2">
        <v>1</v>
      </c>
    </row>
    <row r="32" spans="1:23" x14ac:dyDescent="0.2">
      <c r="A32" s="2" t="s">
        <v>61</v>
      </c>
      <c r="B32" s="2" t="s">
        <v>81</v>
      </c>
      <c r="C32" s="8" t="str">
        <f>VLOOKUP(B32,families!A$2:B$57,2)</f>
        <v>cannabis</v>
      </c>
      <c r="D32" s="8" t="s">
        <v>93</v>
      </c>
      <c r="E32" s="3" t="s">
        <v>94</v>
      </c>
      <c r="H32" s="2">
        <f t="shared" si="0"/>
        <v>4</v>
      </c>
      <c r="J32" s="2" t="s">
        <v>54</v>
      </c>
      <c r="K32" s="2" t="s">
        <v>398</v>
      </c>
      <c r="L32" s="2" t="s">
        <v>82</v>
      </c>
      <c r="M32" s="2" t="s">
        <v>56</v>
      </c>
      <c r="O32" s="2">
        <v>1</v>
      </c>
      <c r="P32" s="2">
        <v>1</v>
      </c>
      <c r="Q32" s="2">
        <f>IF(ISBLANK(#REF!), "", 1)</f>
        <v>1</v>
      </c>
      <c r="V32" s="2">
        <v>1</v>
      </c>
    </row>
    <row r="33" spans="1:23" x14ac:dyDescent="0.2">
      <c r="A33" s="2" t="s">
        <v>27</v>
      </c>
      <c r="B33" s="2" t="s">
        <v>108</v>
      </c>
      <c r="C33" s="8" t="str">
        <f>VLOOKUP(B33,families!A$2:B$57,2)</f>
        <v>horsetail</v>
      </c>
      <c r="D33" s="2" t="s">
        <v>114</v>
      </c>
      <c r="E33" s="3" t="s">
        <v>119</v>
      </c>
      <c r="H33" s="2">
        <f t="shared" si="0"/>
        <v>4</v>
      </c>
      <c r="J33" s="2" t="s">
        <v>54</v>
      </c>
      <c r="K33" s="2" t="s">
        <v>399</v>
      </c>
      <c r="L33" s="2" t="s">
        <v>397</v>
      </c>
      <c r="M33" s="2" t="s">
        <v>396</v>
      </c>
      <c r="Q33" s="2">
        <f>IF(ISBLANK(#REF!), "", 1)</f>
        <v>1</v>
      </c>
      <c r="S33" s="2">
        <v>1</v>
      </c>
      <c r="U33" s="2">
        <v>1</v>
      </c>
      <c r="V33" s="2">
        <v>1</v>
      </c>
    </row>
    <row r="34" spans="1:23" x14ac:dyDescent="0.2">
      <c r="A34" s="2" t="s">
        <v>27</v>
      </c>
      <c r="B34" s="2" t="s">
        <v>108</v>
      </c>
      <c r="C34" s="8" t="str">
        <f>VLOOKUP(B34,families!A$2:B$57,2)</f>
        <v>horsetail</v>
      </c>
      <c r="D34" s="2" t="s">
        <v>347</v>
      </c>
      <c r="E34" s="3" t="s">
        <v>349</v>
      </c>
      <c r="G34" s="2" t="s">
        <v>348</v>
      </c>
      <c r="H34" s="2">
        <f t="shared" ref="H34:H65" si="1">SUM(O34:W34)</f>
        <v>4</v>
      </c>
      <c r="Q34" s="2">
        <f>IF(ISBLANK(#REF!), "", 1)</f>
        <v>1</v>
      </c>
      <c r="S34" s="2">
        <v>1</v>
      </c>
      <c r="U34" s="2">
        <v>1</v>
      </c>
      <c r="V34" s="2">
        <v>1</v>
      </c>
    </row>
    <row r="35" spans="1:23" x14ac:dyDescent="0.2">
      <c r="A35" s="2" t="s">
        <v>27</v>
      </c>
      <c r="B35" s="2" t="s">
        <v>389</v>
      </c>
      <c r="C35" s="8" t="str">
        <f>VLOOKUP(B35,families!A$2:B$57,2)</f>
        <v>horsetail</v>
      </c>
      <c r="D35" s="6" t="s">
        <v>6</v>
      </c>
      <c r="E35" s="3" t="s">
        <v>79</v>
      </c>
      <c r="G35" s="2" t="s">
        <v>80</v>
      </c>
      <c r="H35" s="2">
        <f t="shared" si="1"/>
        <v>4</v>
      </c>
      <c r="J35" s="2" t="s">
        <v>54</v>
      </c>
      <c r="K35" s="2" t="s">
        <v>399</v>
      </c>
      <c r="L35" s="2" t="s">
        <v>397</v>
      </c>
      <c r="M35" s="2" t="s">
        <v>56</v>
      </c>
      <c r="P35" s="2">
        <v>1</v>
      </c>
      <c r="Q35" s="2">
        <f>IF(ISBLANK(#REF!), "", 1)</f>
        <v>1</v>
      </c>
      <c r="S35" s="2">
        <v>1</v>
      </c>
      <c r="V35" s="2">
        <v>1</v>
      </c>
    </row>
    <row r="36" spans="1:23" x14ac:dyDescent="0.2">
      <c r="A36" s="2" t="s">
        <v>27</v>
      </c>
      <c r="B36" s="2" t="s">
        <v>389</v>
      </c>
      <c r="C36" s="8" t="str">
        <f>VLOOKUP(B36,families!A$2:B$57,2)</f>
        <v>horsetail</v>
      </c>
      <c r="D36" s="8" t="s">
        <v>19</v>
      </c>
      <c r="E36" s="3" t="s">
        <v>78</v>
      </c>
      <c r="H36" s="2">
        <f t="shared" si="1"/>
        <v>4</v>
      </c>
      <c r="J36" s="2" t="s">
        <v>54</v>
      </c>
      <c r="K36" s="2" t="s">
        <v>391</v>
      </c>
      <c r="L36" s="2" t="s">
        <v>55</v>
      </c>
      <c r="M36" s="2" t="s">
        <v>402</v>
      </c>
      <c r="P36" s="2">
        <v>1</v>
      </c>
      <c r="Q36" s="2">
        <f>IF(ISBLANK(#REF!), "", 1)</f>
        <v>1</v>
      </c>
      <c r="R36" s="2">
        <v>1</v>
      </c>
      <c r="T36" s="2">
        <v>1</v>
      </c>
    </row>
    <row r="37" spans="1:23" x14ac:dyDescent="0.2">
      <c r="A37" s="2" t="s">
        <v>27</v>
      </c>
      <c r="B37" s="2" t="s">
        <v>389</v>
      </c>
      <c r="C37" s="8" t="str">
        <f>VLOOKUP(B37,families!A$2:B$57,2)</f>
        <v>horsetail</v>
      </c>
      <c r="D37" s="2" t="s">
        <v>111</v>
      </c>
      <c r="E37" s="3" t="s">
        <v>112</v>
      </c>
      <c r="G37" s="2" t="s">
        <v>449</v>
      </c>
      <c r="H37" s="2">
        <f t="shared" si="1"/>
        <v>4</v>
      </c>
      <c r="J37" s="2" t="s">
        <v>54</v>
      </c>
      <c r="K37" s="2" t="s">
        <v>395</v>
      </c>
      <c r="L37" s="2" t="s">
        <v>55</v>
      </c>
      <c r="M37" s="2" t="s">
        <v>57</v>
      </c>
      <c r="O37" s="2">
        <v>1</v>
      </c>
      <c r="Q37" s="2">
        <f>IF(ISBLANK(#REF!), "", 1)</f>
        <v>1</v>
      </c>
      <c r="U37" s="2">
        <v>1</v>
      </c>
      <c r="V37" s="2">
        <v>1</v>
      </c>
    </row>
    <row r="38" spans="1:23" x14ac:dyDescent="0.2">
      <c r="A38" s="2" t="s">
        <v>203</v>
      </c>
      <c r="B38" s="2" t="s">
        <v>52</v>
      </c>
      <c r="C38" s="8" t="str">
        <f>VLOOKUP(B38,families!A$2:B$57,2)</f>
        <v>Gingko</v>
      </c>
      <c r="D38" s="2" t="s">
        <v>11</v>
      </c>
      <c r="E38" s="3" t="s">
        <v>65</v>
      </c>
      <c r="G38" s="2" t="s">
        <v>66</v>
      </c>
      <c r="H38" s="2">
        <f t="shared" si="1"/>
        <v>4</v>
      </c>
      <c r="P38" s="2">
        <v>1</v>
      </c>
      <c r="Q38" s="2">
        <f>IF(ISBLANK(#REF!), "", 1)</f>
        <v>1</v>
      </c>
      <c r="U38" s="2">
        <v>1</v>
      </c>
      <c r="V38" s="2">
        <v>1</v>
      </c>
    </row>
    <row r="39" spans="1:23" x14ac:dyDescent="0.2">
      <c r="A39" s="2" t="s">
        <v>61</v>
      </c>
      <c r="B39" s="2" t="s">
        <v>284</v>
      </c>
      <c r="C39" s="8" t="str">
        <f>VLOOKUP(B39,families!A$2:B$57,2)</f>
        <v>Loganiaceae</v>
      </c>
      <c r="D39" s="2" t="s">
        <v>134</v>
      </c>
      <c r="E39" s="3" t="s">
        <v>143</v>
      </c>
      <c r="G39" s="2" t="s">
        <v>144</v>
      </c>
      <c r="H39" s="2">
        <f t="shared" si="1"/>
        <v>4</v>
      </c>
      <c r="J39" s="2" t="s">
        <v>54</v>
      </c>
      <c r="K39" s="2" t="s">
        <v>391</v>
      </c>
      <c r="L39" s="2" t="s">
        <v>55</v>
      </c>
      <c r="M39" s="2" t="s">
        <v>396</v>
      </c>
      <c r="O39" s="2">
        <v>1</v>
      </c>
      <c r="Q39" s="2">
        <f>IF(ISBLANK(#REF!), "", 1)</f>
        <v>1</v>
      </c>
      <c r="S39" s="2">
        <v>1</v>
      </c>
      <c r="V39" s="2">
        <v>1</v>
      </c>
    </row>
    <row r="40" spans="1:23" x14ac:dyDescent="0.2">
      <c r="A40" s="2" t="s">
        <v>27</v>
      </c>
      <c r="B40" s="2" t="s">
        <v>105</v>
      </c>
      <c r="C40" s="8" t="str">
        <f>VLOOKUP(B40,families!A$2:B$57,2)</f>
        <v>Loganiaceae</v>
      </c>
      <c r="D40" s="2" t="s">
        <v>9</v>
      </c>
      <c r="E40" s="3" t="s">
        <v>86</v>
      </c>
      <c r="G40" s="2" t="s">
        <v>88</v>
      </c>
      <c r="H40" s="2">
        <f t="shared" si="1"/>
        <v>4</v>
      </c>
      <c r="J40" s="2" t="s">
        <v>54</v>
      </c>
      <c r="K40" s="2" t="s">
        <v>395</v>
      </c>
      <c r="L40" s="2" t="s">
        <v>397</v>
      </c>
      <c r="M40" s="2" t="s">
        <v>405</v>
      </c>
      <c r="P40" s="2">
        <v>1</v>
      </c>
      <c r="Q40" s="2">
        <f>IF(ISBLANK(#REF!), "", 1)</f>
        <v>1</v>
      </c>
      <c r="R40" s="2">
        <v>1</v>
      </c>
      <c r="T40" s="2">
        <v>1</v>
      </c>
    </row>
    <row r="41" spans="1:23" x14ac:dyDescent="0.2">
      <c r="A41" s="2" t="s">
        <v>48</v>
      </c>
      <c r="B41" s="2" t="s">
        <v>458</v>
      </c>
      <c r="C41" s="8" t="str">
        <f>VLOOKUP(B41,families!A$2:B$57,2)</f>
        <v>Loganiaceae</v>
      </c>
      <c r="D41" s="2" t="s">
        <v>369</v>
      </c>
      <c r="E41" s="3" t="s">
        <v>370</v>
      </c>
      <c r="H41" s="2">
        <f t="shared" si="1"/>
        <v>4</v>
      </c>
      <c r="Q41" s="2">
        <f>IF(ISBLANK(#REF!), "", 1)</f>
        <v>1</v>
      </c>
      <c r="S41" s="2">
        <v>1</v>
      </c>
      <c r="U41" s="2">
        <v>1</v>
      </c>
      <c r="V41" s="2">
        <v>1</v>
      </c>
    </row>
    <row r="42" spans="1:23" x14ac:dyDescent="0.2">
      <c r="A42" s="2" t="s">
        <v>203</v>
      </c>
      <c r="B42" s="2" t="s">
        <v>385</v>
      </c>
      <c r="C42" s="8" t="str">
        <f>VLOOKUP(B42,families!A$2:B$57,2)</f>
        <v>Loganiaceae</v>
      </c>
      <c r="D42" s="2" t="s">
        <v>328</v>
      </c>
      <c r="E42" s="3" t="s">
        <v>384</v>
      </c>
      <c r="H42" s="2">
        <f t="shared" si="1"/>
        <v>4</v>
      </c>
      <c r="Q42" s="2">
        <f>IF(ISBLANK(#REF!), "", 1)</f>
        <v>1</v>
      </c>
      <c r="R42" s="2">
        <v>1</v>
      </c>
      <c r="S42" s="2">
        <v>1</v>
      </c>
      <c r="T42" s="2">
        <v>1</v>
      </c>
    </row>
    <row r="43" spans="1:23" x14ac:dyDescent="0.2">
      <c r="A43" s="2" t="s">
        <v>61</v>
      </c>
      <c r="B43" s="2" t="s">
        <v>118</v>
      </c>
      <c r="C43" s="8" t="str">
        <f>VLOOKUP(B43,families!A$2:B$57,2)</f>
        <v>Loganiaceae</v>
      </c>
      <c r="D43" s="2" t="s">
        <v>186</v>
      </c>
      <c r="E43" s="3" t="s">
        <v>142</v>
      </c>
      <c r="H43" s="2">
        <f t="shared" si="1"/>
        <v>4</v>
      </c>
      <c r="J43" s="2" t="s">
        <v>54</v>
      </c>
      <c r="K43" s="2" t="s">
        <v>391</v>
      </c>
      <c r="L43" s="2" t="s">
        <v>397</v>
      </c>
      <c r="M43" s="2" t="s">
        <v>56</v>
      </c>
      <c r="P43" s="2">
        <v>1</v>
      </c>
      <c r="Q43" s="2">
        <f>IF(ISBLANK(#REF!), "", 1)</f>
        <v>1</v>
      </c>
      <c r="S43" s="2">
        <v>1</v>
      </c>
      <c r="W43" s="2">
        <v>1</v>
      </c>
    </row>
    <row r="44" spans="1:23" x14ac:dyDescent="0.2">
      <c r="A44" s="2" t="s">
        <v>135</v>
      </c>
      <c r="B44" s="2" t="s">
        <v>138</v>
      </c>
      <c r="C44" s="8" t="str">
        <f>VLOOKUP(B44,families!A$2:B$57,2)</f>
        <v>pokeweed</v>
      </c>
      <c r="D44" s="2" t="s">
        <v>17</v>
      </c>
      <c r="E44" s="3" t="s">
        <v>58</v>
      </c>
      <c r="H44" s="2">
        <f t="shared" si="1"/>
        <v>4</v>
      </c>
      <c r="J44" s="2" t="s">
        <v>401</v>
      </c>
      <c r="K44" s="2" t="s">
        <v>395</v>
      </c>
      <c r="L44" s="2" t="s">
        <v>397</v>
      </c>
      <c r="M44" s="2" t="s">
        <v>402</v>
      </c>
      <c r="Q44" s="2">
        <f>IF(ISBLANK(#REF!), "", 1)</f>
        <v>1</v>
      </c>
      <c r="S44" s="2">
        <v>1</v>
      </c>
      <c r="V44" s="2">
        <v>1</v>
      </c>
      <c r="W44" s="2">
        <v>1</v>
      </c>
    </row>
    <row r="45" spans="1:23" x14ac:dyDescent="0.2">
      <c r="A45" s="2" t="s">
        <v>48</v>
      </c>
      <c r="B45" s="2" t="s">
        <v>76</v>
      </c>
      <c r="C45" s="8" t="str">
        <f>VLOOKUP(B45,families!A$2:B$57,2)</f>
        <v>coffee</v>
      </c>
      <c r="D45" s="2" t="s">
        <v>208</v>
      </c>
      <c r="E45" s="3" t="s">
        <v>209</v>
      </c>
      <c r="H45" s="2">
        <f t="shared" si="1"/>
        <v>4</v>
      </c>
      <c r="Q45" s="2">
        <f>IF(ISBLANK(#REF!), "", 1)</f>
        <v>1</v>
      </c>
      <c r="U45" s="2">
        <v>1</v>
      </c>
      <c r="V45" s="2">
        <v>1</v>
      </c>
      <c r="W45" s="2">
        <v>1</v>
      </c>
    </row>
    <row r="46" spans="1:23" x14ac:dyDescent="0.2">
      <c r="A46" s="2" t="s">
        <v>203</v>
      </c>
      <c r="B46" s="2" t="s">
        <v>227</v>
      </c>
      <c r="C46" s="8" t="str">
        <f>VLOOKUP(B46,families!A$2:B$57,2)</f>
        <v>coffee</v>
      </c>
      <c r="D46" s="8" t="s">
        <v>110</v>
      </c>
      <c r="E46" s="3" t="s">
        <v>383</v>
      </c>
      <c r="H46" s="2">
        <f t="shared" si="1"/>
        <v>4</v>
      </c>
      <c r="O46" s="2">
        <v>1</v>
      </c>
      <c r="Q46" s="2">
        <f>IF(ISBLANK(#REF!), "", 1)</f>
        <v>1</v>
      </c>
      <c r="S46" s="2">
        <v>1</v>
      </c>
      <c r="V46" s="2">
        <v>1</v>
      </c>
    </row>
    <row r="47" spans="1:23" x14ac:dyDescent="0.2">
      <c r="A47" s="2" t="s">
        <v>408</v>
      </c>
      <c r="B47" s="2" t="s">
        <v>460</v>
      </c>
      <c r="C47" s="8" t="str">
        <f>VLOOKUP(B47,families!A$2:B$57,2)</f>
        <v>elm, zelkova</v>
      </c>
      <c r="D47" s="2" t="s">
        <v>216</v>
      </c>
      <c r="E47" s="3" t="s">
        <v>382</v>
      </c>
      <c r="H47" s="2">
        <f t="shared" si="1"/>
        <v>4</v>
      </c>
      <c r="O47" s="2">
        <v>1</v>
      </c>
      <c r="Q47" s="2">
        <f>IF(ISBLANK(#REF!), "", 1)</f>
        <v>1</v>
      </c>
      <c r="R47" s="2">
        <v>1</v>
      </c>
      <c r="T47" s="2">
        <v>1</v>
      </c>
    </row>
    <row r="48" spans="1:23" x14ac:dyDescent="0.2">
      <c r="A48" s="2" t="s">
        <v>48</v>
      </c>
      <c r="B48" s="2" t="s">
        <v>453</v>
      </c>
      <c r="C48" s="8" t="str">
        <f>VLOOKUP(B48,families!A$2:B$57,2)</f>
        <v>acanthus</v>
      </c>
      <c r="D48" s="2" t="s">
        <v>132</v>
      </c>
      <c r="E48" s="3" t="s">
        <v>140</v>
      </c>
      <c r="H48" s="2">
        <f t="shared" si="1"/>
        <v>3</v>
      </c>
      <c r="P48" s="2">
        <v>1</v>
      </c>
      <c r="U48" s="2">
        <v>1</v>
      </c>
      <c r="V48" s="2">
        <v>1</v>
      </c>
    </row>
    <row r="49" spans="1:23" x14ac:dyDescent="0.2">
      <c r="A49" s="2" t="s">
        <v>197</v>
      </c>
      <c r="B49" s="2" t="s">
        <v>196</v>
      </c>
      <c r="C49" s="8" t="str">
        <f>VLOOKUP(B49,families!A$2:B$57,2)</f>
        <v>acanthus</v>
      </c>
      <c r="D49" s="2" t="s">
        <v>224</v>
      </c>
      <c r="E49" s="3" t="s">
        <v>226</v>
      </c>
      <c r="G49" s="2" t="s">
        <v>225</v>
      </c>
      <c r="H49" s="2">
        <f t="shared" si="1"/>
        <v>3</v>
      </c>
      <c r="J49" s="2" t="s">
        <v>54</v>
      </c>
      <c r="K49" s="2" t="s">
        <v>395</v>
      </c>
      <c r="L49" s="2" t="s">
        <v>397</v>
      </c>
      <c r="M49" s="2" t="s">
        <v>396</v>
      </c>
      <c r="P49" s="2">
        <v>1</v>
      </c>
      <c r="Q49" s="2">
        <f>IF(ISBLANK(#REF!), "", 1)</f>
        <v>1</v>
      </c>
      <c r="T49" s="2">
        <v>1</v>
      </c>
    </row>
    <row r="50" spans="1:23" x14ac:dyDescent="0.2">
      <c r="A50" s="2" t="s">
        <v>61</v>
      </c>
      <c r="B50" s="2" t="s">
        <v>102</v>
      </c>
      <c r="C50" s="8" t="str">
        <f>VLOOKUP(B50,families!A$2:B$57,2)</f>
        <v>sumac, cashew</v>
      </c>
      <c r="D50" s="2" t="s">
        <v>293</v>
      </c>
      <c r="E50" s="3" t="s">
        <v>116</v>
      </c>
      <c r="G50" s="2" t="s">
        <v>117</v>
      </c>
      <c r="H50" s="2">
        <f t="shared" si="1"/>
        <v>3</v>
      </c>
      <c r="J50" s="2" t="s">
        <v>54</v>
      </c>
      <c r="K50" s="2" t="s">
        <v>395</v>
      </c>
      <c r="L50" s="2" t="s">
        <v>82</v>
      </c>
      <c r="M50" s="2" t="s">
        <v>56</v>
      </c>
      <c r="Q50" s="2">
        <f>IF(ISBLANK(#REF!), "", 1)</f>
        <v>1</v>
      </c>
      <c r="R50" s="2">
        <v>1</v>
      </c>
      <c r="T50" s="2">
        <v>1</v>
      </c>
    </row>
    <row r="51" spans="1:23" x14ac:dyDescent="0.2">
      <c r="A51" s="2" t="s">
        <v>203</v>
      </c>
      <c r="B51" s="2" t="s">
        <v>150</v>
      </c>
      <c r="C51" s="8" t="str">
        <f>VLOOKUP(B51,families!A$2:B$57,2)</f>
        <v>holly</v>
      </c>
      <c r="D51" s="2" t="s">
        <v>180</v>
      </c>
      <c r="E51" s="3" t="s">
        <v>181</v>
      </c>
      <c r="H51" s="2">
        <f t="shared" si="1"/>
        <v>3</v>
      </c>
      <c r="J51" s="2" t="s">
        <v>54</v>
      </c>
      <c r="K51" s="2" t="s">
        <v>391</v>
      </c>
      <c r="L51" s="2" t="s">
        <v>55</v>
      </c>
      <c r="M51" s="2" t="s">
        <v>396</v>
      </c>
      <c r="Q51" s="2">
        <f>IF(ISBLANK(#REF!), "", 1)</f>
        <v>1</v>
      </c>
      <c r="R51" s="2">
        <v>1</v>
      </c>
      <c r="T51" s="2">
        <v>1</v>
      </c>
    </row>
    <row r="52" spans="1:23" x14ac:dyDescent="0.2">
      <c r="A52" s="2" t="s">
        <v>203</v>
      </c>
      <c r="B52" s="2" t="s">
        <v>150</v>
      </c>
      <c r="C52" s="8" t="str">
        <f>VLOOKUP(B52,families!A$2:B$57,2)</f>
        <v>holly</v>
      </c>
      <c r="D52" s="4" t="s">
        <v>437</v>
      </c>
      <c r="E52" s="5" t="s">
        <v>435</v>
      </c>
      <c r="G52" s="2" t="s">
        <v>446</v>
      </c>
      <c r="H52" s="2">
        <f t="shared" si="1"/>
        <v>3</v>
      </c>
      <c r="O52" s="2">
        <v>1</v>
      </c>
      <c r="Q52" s="2">
        <f>IF(ISBLANK(#REF!), "", 1)</f>
        <v>1</v>
      </c>
      <c r="U52" s="2">
        <v>1</v>
      </c>
    </row>
    <row r="53" spans="1:23" x14ac:dyDescent="0.2">
      <c r="A53" s="2" t="s">
        <v>203</v>
      </c>
      <c r="B53" s="2" t="s">
        <v>157</v>
      </c>
      <c r="C53" s="8" t="str">
        <f>VLOOKUP(B53,families!A$2:B$57,2)</f>
        <v>carrot, celery, parsley</v>
      </c>
      <c r="D53" s="2" t="s">
        <v>20</v>
      </c>
      <c r="E53" s="3" t="s">
        <v>8</v>
      </c>
      <c r="G53" s="2" t="s">
        <v>68</v>
      </c>
      <c r="H53" s="2">
        <f t="shared" si="1"/>
        <v>3</v>
      </c>
      <c r="J53" s="2" t="s">
        <v>53</v>
      </c>
      <c r="K53" s="2" t="s">
        <v>395</v>
      </c>
      <c r="L53" s="2" t="s">
        <v>55</v>
      </c>
      <c r="M53" s="2" t="s">
        <v>396</v>
      </c>
      <c r="Q53" s="2">
        <f>IF(ISBLANK(#REF!), "", 1)</f>
        <v>1</v>
      </c>
      <c r="R53" s="2">
        <v>1</v>
      </c>
      <c r="W53" s="2">
        <v>1</v>
      </c>
    </row>
    <row r="54" spans="1:23" x14ac:dyDescent="0.2">
      <c r="A54" s="2" t="s">
        <v>27</v>
      </c>
      <c r="B54" s="2" t="s">
        <v>374</v>
      </c>
      <c r="C54" s="8" t="str">
        <f>VLOOKUP(B54,families!A$2:B$57,2)</f>
        <v>cannabis</v>
      </c>
      <c r="D54" s="2" t="s">
        <v>335</v>
      </c>
      <c r="E54" s="3" t="s">
        <v>336</v>
      </c>
      <c r="G54" s="2" t="s">
        <v>337</v>
      </c>
      <c r="H54" s="2">
        <f t="shared" si="1"/>
        <v>3</v>
      </c>
      <c r="Q54" s="2">
        <f>IF(ISBLANK(#REF!), "", 1)</f>
        <v>1</v>
      </c>
      <c r="R54" s="2">
        <v>1</v>
      </c>
      <c r="T54" s="2">
        <v>1</v>
      </c>
    </row>
    <row r="55" spans="1:23" x14ac:dyDescent="0.2">
      <c r="A55" s="2" t="s">
        <v>48</v>
      </c>
      <c r="B55" s="2" t="s">
        <v>108</v>
      </c>
      <c r="C55" s="8" t="str">
        <f>VLOOKUP(B55,families!A$2:B$57,2)</f>
        <v>horsetail</v>
      </c>
      <c r="D55" s="2" t="s">
        <v>242</v>
      </c>
      <c r="E55" s="3" t="s">
        <v>381</v>
      </c>
      <c r="H55" s="2">
        <f t="shared" si="1"/>
        <v>3</v>
      </c>
      <c r="P55" s="2">
        <v>1</v>
      </c>
      <c r="Q55" s="2">
        <f>IF(ISBLANK(#REF!), "", 1)</f>
        <v>1</v>
      </c>
      <c r="W55" s="2">
        <v>1</v>
      </c>
    </row>
    <row r="56" spans="1:23" x14ac:dyDescent="0.2">
      <c r="A56" s="2" t="s">
        <v>27</v>
      </c>
      <c r="B56" s="2" t="s">
        <v>108</v>
      </c>
      <c r="C56" s="8" t="str">
        <f>VLOOKUP(B56,families!A$2:B$57,2)</f>
        <v>horsetail</v>
      </c>
      <c r="D56" s="2" t="s">
        <v>299</v>
      </c>
      <c r="E56" s="3" t="s">
        <v>300</v>
      </c>
      <c r="H56" s="2">
        <f t="shared" si="1"/>
        <v>3</v>
      </c>
      <c r="Q56" s="2">
        <f>IF(ISBLANK(#REF!), "", 1)</f>
        <v>1</v>
      </c>
      <c r="R56" s="2">
        <v>1</v>
      </c>
      <c r="T56" s="2">
        <v>1</v>
      </c>
    </row>
    <row r="57" spans="1:23" x14ac:dyDescent="0.2">
      <c r="A57" s="2" t="s">
        <v>27</v>
      </c>
      <c r="B57" s="2" t="s">
        <v>108</v>
      </c>
      <c r="C57" s="8" t="str">
        <f>VLOOKUP(B57,families!A$2:B$57,2)</f>
        <v>horsetail</v>
      </c>
      <c r="D57" s="2" t="s">
        <v>10</v>
      </c>
      <c r="E57" s="3" t="s">
        <v>35</v>
      </c>
      <c r="G57" s="2" t="s">
        <v>36</v>
      </c>
      <c r="H57" s="2">
        <f t="shared" si="1"/>
        <v>3</v>
      </c>
      <c r="J57" s="2" t="s">
        <v>54</v>
      </c>
      <c r="K57" s="2" t="s">
        <v>395</v>
      </c>
      <c r="L57" s="2" t="s">
        <v>82</v>
      </c>
      <c r="M57" s="2" t="s">
        <v>396</v>
      </c>
      <c r="P57" s="2">
        <v>1</v>
      </c>
      <c r="Q57" s="2">
        <f>IF(ISBLANK(#REF!), "", 1)</f>
        <v>1</v>
      </c>
      <c r="W57" s="2">
        <v>1</v>
      </c>
    </row>
    <row r="58" spans="1:23" x14ac:dyDescent="0.2">
      <c r="A58" s="2" t="s">
        <v>27</v>
      </c>
      <c r="B58" s="2" t="s">
        <v>389</v>
      </c>
      <c r="C58" s="8" t="str">
        <f>VLOOKUP(B58,families!A$2:B$57,2)</f>
        <v>horsetail</v>
      </c>
      <c r="D58" s="2" t="s">
        <v>319</v>
      </c>
      <c r="E58" s="3" t="s">
        <v>320</v>
      </c>
      <c r="G58" s="2" t="s">
        <v>323</v>
      </c>
      <c r="H58" s="2">
        <f t="shared" si="1"/>
        <v>3</v>
      </c>
      <c r="Q58" s="2">
        <f>IF(ISBLANK(#REF!), "", 1)</f>
        <v>1</v>
      </c>
      <c r="S58" s="2">
        <v>1</v>
      </c>
      <c r="V58" s="2">
        <v>1</v>
      </c>
    </row>
    <row r="59" spans="1:23" x14ac:dyDescent="0.2">
      <c r="A59" s="2" t="s">
        <v>203</v>
      </c>
      <c r="B59" s="2" t="s">
        <v>52</v>
      </c>
      <c r="C59" s="8" t="str">
        <f>VLOOKUP(B59,families!A$2:B$57,2)</f>
        <v>Gingko</v>
      </c>
      <c r="D59" s="2" t="s">
        <v>26</v>
      </c>
      <c r="E59" s="5" t="s">
        <v>475</v>
      </c>
      <c r="H59" s="2">
        <f t="shared" si="1"/>
        <v>3</v>
      </c>
      <c r="J59" s="2" t="s">
        <v>54</v>
      </c>
      <c r="K59" s="2" t="s">
        <v>395</v>
      </c>
      <c r="L59" s="2" t="s">
        <v>55</v>
      </c>
      <c r="M59" s="2" t="s">
        <v>56</v>
      </c>
      <c r="Q59" s="2">
        <f>IF(ISBLANK(#REF!), "", 1)</f>
        <v>1</v>
      </c>
      <c r="S59" s="2">
        <v>1</v>
      </c>
      <c r="V59" s="2">
        <v>1</v>
      </c>
    </row>
    <row r="60" spans="1:23" x14ac:dyDescent="0.2">
      <c r="A60" s="2" t="s">
        <v>203</v>
      </c>
      <c r="B60" s="2" t="s">
        <v>249</v>
      </c>
      <c r="C60" s="8" t="str">
        <f>VLOOKUP(B60,families!A$2:B$57,2)</f>
        <v>laurel</v>
      </c>
      <c r="D60" s="2" t="s">
        <v>84</v>
      </c>
      <c r="E60" s="3" t="s">
        <v>83</v>
      </c>
      <c r="G60" s="2" t="s">
        <v>85</v>
      </c>
      <c r="H60" s="2">
        <f t="shared" si="1"/>
        <v>3</v>
      </c>
      <c r="J60" s="2" t="s">
        <v>54</v>
      </c>
      <c r="K60" s="2" t="s">
        <v>395</v>
      </c>
      <c r="L60" s="2" t="s">
        <v>397</v>
      </c>
      <c r="M60" s="2" t="s">
        <v>396</v>
      </c>
      <c r="O60" s="2">
        <v>1</v>
      </c>
      <c r="P60" s="2">
        <v>1</v>
      </c>
      <c r="Q60" s="2">
        <f>IF(ISBLANK(#REF!), "", 1)</f>
        <v>1</v>
      </c>
    </row>
    <row r="61" spans="1:23" x14ac:dyDescent="0.2">
      <c r="A61" s="2" t="s">
        <v>203</v>
      </c>
      <c r="B61" s="2" t="s">
        <v>385</v>
      </c>
      <c r="C61" s="8" t="str">
        <f>VLOOKUP(B61,families!A$2:B$57,2)</f>
        <v>Loganiaceae</v>
      </c>
      <c r="D61" s="2" t="s">
        <v>187</v>
      </c>
      <c r="E61" s="3" t="s">
        <v>188</v>
      </c>
      <c r="H61" s="2">
        <f t="shared" si="1"/>
        <v>3</v>
      </c>
      <c r="J61" s="2" t="s">
        <v>54</v>
      </c>
      <c r="K61" s="2" t="s">
        <v>391</v>
      </c>
      <c r="L61" s="2" t="s">
        <v>55</v>
      </c>
      <c r="M61" s="2" t="s">
        <v>57</v>
      </c>
      <c r="P61" s="2">
        <v>1</v>
      </c>
      <c r="Q61" s="2">
        <f>IF(ISBLANK(#REF!), "", 1)</f>
        <v>1</v>
      </c>
      <c r="S61" s="2">
        <v>1</v>
      </c>
    </row>
    <row r="62" spans="1:23" x14ac:dyDescent="0.2">
      <c r="A62" s="2" t="s">
        <v>135</v>
      </c>
      <c r="B62" s="2" t="s">
        <v>138</v>
      </c>
      <c r="C62" s="8" t="str">
        <f>VLOOKUP(B62,families!A$2:B$57,2)</f>
        <v>pokeweed</v>
      </c>
      <c r="D62" s="2" t="s">
        <v>182</v>
      </c>
      <c r="E62" s="3" t="s">
        <v>183</v>
      </c>
      <c r="H62" s="2">
        <f t="shared" si="1"/>
        <v>3</v>
      </c>
      <c r="J62" s="2" t="s">
        <v>54</v>
      </c>
      <c r="K62" s="2" t="s">
        <v>391</v>
      </c>
      <c r="L62" s="2" t="s">
        <v>397</v>
      </c>
      <c r="M62" s="2" t="s">
        <v>402</v>
      </c>
      <c r="Q62" s="2">
        <f>IF(ISBLANK(#REF!), "", 1)</f>
        <v>1</v>
      </c>
      <c r="R62" s="2">
        <v>1</v>
      </c>
      <c r="S62" s="2">
        <v>1</v>
      </c>
    </row>
    <row r="63" spans="1:23" x14ac:dyDescent="0.2">
      <c r="A63" s="2" t="s">
        <v>135</v>
      </c>
      <c r="B63" s="2" t="s">
        <v>138</v>
      </c>
      <c r="C63" s="8" t="str">
        <f>VLOOKUP(B63,families!A$2:B$57,2)</f>
        <v>pokeweed</v>
      </c>
      <c r="D63" s="2" t="s">
        <v>154</v>
      </c>
      <c r="E63" s="3" t="s">
        <v>153</v>
      </c>
      <c r="G63" s="2" t="s">
        <v>155</v>
      </c>
      <c r="H63" s="2">
        <f t="shared" si="1"/>
        <v>3</v>
      </c>
      <c r="J63" s="2" t="s">
        <v>54</v>
      </c>
      <c r="K63" s="2" t="s">
        <v>399</v>
      </c>
      <c r="L63" s="2" t="s">
        <v>82</v>
      </c>
      <c r="M63" s="2" t="s">
        <v>396</v>
      </c>
      <c r="Q63" s="2">
        <f>IF(ISBLANK(#REF!), "", 1)</f>
        <v>1</v>
      </c>
      <c r="R63" s="2">
        <v>1</v>
      </c>
      <c r="U63" s="2">
        <v>1</v>
      </c>
    </row>
    <row r="64" spans="1:23" x14ac:dyDescent="0.2">
      <c r="A64" s="2" t="s">
        <v>203</v>
      </c>
      <c r="B64" s="2" t="s">
        <v>288</v>
      </c>
      <c r="C64" s="8" t="str">
        <f>VLOOKUP(B64,families!A$2:B$57,2)</f>
        <v>pokeweed</v>
      </c>
      <c r="D64" s="2" t="s">
        <v>210</v>
      </c>
      <c r="E64" s="3" t="s">
        <v>211</v>
      </c>
      <c r="G64" s="2" t="s">
        <v>414</v>
      </c>
      <c r="H64" s="2">
        <f t="shared" si="1"/>
        <v>3</v>
      </c>
      <c r="J64" s="2" t="s">
        <v>54</v>
      </c>
      <c r="K64" s="2" t="s">
        <v>399</v>
      </c>
      <c r="L64" s="2" t="s">
        <v>397</v>
      </c>
      <c r="M64" s="2" t="s">
        <v>396</v>
      </c>
      <c r="O64" s="2">
        <v>1</v>
      </c>
      <c r="Q64" s="2">
        <f>IF(ISBLANK(#REF!), "", 1)</f>
        <v>1</v>
      </c>
      <c r="R64" s="2">
        <v>1</v>
      </c>
    </row>
    <row r="65" spans="1:23" x14ac:dyDescent="0.2">
      <c r="A65" s="2" t="s">
        <v>61</v>
      </c>
      <c r="B65" s="2" t="s">
        <v>220</v>
      </c>
      <c r="C65" s="8" t="str">
        <f>VLOOKUP(B65,families!A$2:B$57,2)</f>
        <v>plane-tree</v>
      </c>
      <c r="D65" s="2" t="s">
        <v>189</v>
      </c>
      <c r="E65" s="3" t="s">
        <v>191</v>
      </c>
      <c r="G65" s="2" t="s">
        <v>190</v>
      </c>
      <c r="H65" s="2">
        <f t="shared" si="1"/>
        <v>3</v>
      </c>
      <c r="J65" s="2" t="s">
        <v>54</v>
      </c>
      <c r="K65" s="2" t="s">
        <v>395</v>
      </c>
      <c r="L65" s="2" t="s">
        <v>397</v>
      </c>
      <c r="M65" s="2" t="s">
        <v>56</v>
      </c>
      <c r="Q65" s="2">
        <f>IF(ISBLANK(#REF!), "", 1)</f>
        <v>1</v>
      </c>
      <c r="T65" s="2">
        <v>1</v>
      </c>
      <c r="V65" s="2">
        <v>1</v>
      </c>
    </row>
    <row r="66" spans="1:23" x14ac:dyDescent="0.2">
      <c r="A66" s="2" t="s">
        <v>408</v>
      </c>
      <c r="B66" s="2" t="s">
        <v>120</v>
      </c>
      <c r="C66" s="8" t="str">
        <f>VLOOKUP(B66,families!A$2:B$57,2)</f>
        <v>plane-tree</v>
      </c>
      <c r="D66" s="2" t="s">
        <v>274</v>
      </c>
      <c r="E66" s="3" t="s">
        <v>276</v>
      </c>
      <c r="G66" s="2" t="s">
        <v>275</v>
      </c>
      <c r="H66" s="2">
        <f t="shared" ref="H66:H97" si="2">SUM(O66:W66)</f>
        <v>3</v>
      </c>
      <c r="P66" s="2">
        <v>1</v>
      </c>
      <c r="Q66" s="2">
        <f>IF(ISBLANK(#REF!), "", 1)</f>
        <v>1</v>
      </c>
      <c r="W66" s="2">
        <v>1</v>
      </c>
    </row>
    <row r="67" spans="1:23" x14ac:dyDescent="0.2">
      <c r="A67" s="2" t="s">
        <v>48</v>
      </c>
      <c r="B67" s="2" t="s">
        <v>100</v>
      </c>
      <c r="C67" s="8" t="str">
        <f>VLOOKUP(B67,families!A$2:B$57,2)</f>
        <v>coffee</v>
      </c>
      <c r="D67" s="2" t="s">
        <v>265</v>
      </c>
      <c r="E67" s="3" t="s">
        <v>266</v>
      </c>
      <c r="H67" s="2">
        <f t="shared" si="2"/>
        <v>3</v>
      </c>
      <c r="Q67" s="2">
        <f>IF(ISBLANK(#REF!), "", 1)</f>
        <v>1</v>
      </c>
      <c r="S67" s="2">
        <v>1</v>
      </c>
      <c r="W67" s="2">
        <v>1</v>
      </c>
    </row>
    <row r="68" spans="1:23" x14ac:dyDescent="0.2">
      <c r="A68" s="2" t="s">
        <v>48</v>
      </c>
      <c r="B68" s="2" t="s">
        <v>50</v>
      </c>
      <c r="C68" s="8" t="str">
        <f>VLOOKUP(B68,families!A$2:B$57,2)</f>
        <v>coffee</v>
      </c>
      <c r="D68" s="2" t="s">
        <v>367</v>
      </c>
      <c r="E68" s="3" t="s">
        <v>368</v>
      </c>
      <c r="H68" s="2">
        <f t="shared" si="2"/>
        <v>3</v>
      </c>
      <c r="P68" s="2">
        <v>1</v>
      </c>
      <c r="Q68" s="2">
        <f>IF(ISBLANK(#REF!), "", 1)</f>
        <v>1</v>
      </c>
      <c r="U68" s="2">
        <v>1</v>
      </c>
    </row>
    <row r="69" spans="1:23" x14ac:dyDescent="0.2">
      <c r="A69" s="2" t="s">
        <v>48</v>
      </c>
      <c r="B69" s="2" t="s">
        <v>460</v>
      </c>
      <c r="C69" s="8" t="str">
        <f>VLOOKUP(B69,families!A$2:B$57,2)</f>
        <v>elm, zelkova</v>
      </c>
      <c r="D69" s="2" t="s">
        <v>259</v>
      </c>
      <c r="E69" s="3" t="s">
        <v>261</v>
      </c>
      <c r="G69" s="2" t="s">
        <v>260</v>
      </c>
      <c r="H69" s="2">
        <f t="shared" si="2"/>
        <v>3</v>
      </c>
      <c r="P69" s="2">
        <v>1</v>
      </c>
      <c r="T69" s="2">
        <v>1</v>
      </c>
      <c r="U69" s="2">
        <v>1</v>
      </c>
    </row>
    <row r="70" spans="1:23" x14ac:dyDescent="0.2">
      <c r="A70" s="2" t="s">
        <v>203</v>
      </c>
      <c r="B70" s="2" t="s">
        <v>453</v>
      </c>
      <c r="C70" s="8" t="str">
        <f>VLOOKUP(B70,families!A$2:B$57,2)</f>
        <v>acanthus</v>
      </c>
      <c r="D70" s="8" t="s">
        <v>247</v>
      </c>
      <c r="E70" s="3" t="s">
        <v>248</v>
      </c>
      <c r="H70" s="2">
        <f t="shared" si="2"/>
        <v>2</v>
      </c>
      <c r="J70" s="2" t="s">
        <v>53</v>
      </c>
      <c r="K70" s="2" t="s">
        <v>391</v>
      </c>
      <c r="L70" s="2" t="s">
        <v>55</v>
      </c>
      <c r="M70" s="2" t="s">
        <v>396</v>
      </c>
      <c r="O70" s="2">
        <v>1</v>
      </c>
      <c r="Q70" s="2">
        <f>IF(ISBLANK(#REF!), "", 1)</f>
        <v>1</v>
      </c>
    </row>
    <row r="71" spans="1:23" x14ac:dyDescent="0.2">
      <c r="A71" s="2" t="s">
        <v>48</v>
      </c>
      <c r="B71" s="2" t="s">
        <v>44</v>
      </c>
      <c r="C71" s="8" t="str">
        <f>VLOOKUP(B71,families!A$2:B$57,2)</f>
        <v>acanthus</v>
      </c>
      <c r="D71" s="8" t="s">
        <v>160</v>
      </c>
      <c r="E71" s="3" t="s">
        <v>158</v>
      </c>
      <c r="G71" s="2" t="s">
        <v>159</v>
      </c>
      <c r="H71" s="2">
        <f t="shared" si="2"/>
        <v>2</v>
      </c>
      <c r="J71" s="2" t="s">
        <v>54</v>
      </c>
      <c r="L71" s="2" t="s">
        <v>55</v>
      </c>
      <c r="M71" s="2" t="s">
        <v>57</v>
      </c>
      <c r="Q71" s="2">
        <f>IF(ISBLANK(#REF!), "", 1)</f>
        <v>1</v>
      </c>
      <c r="W71" s="2">
        <v>1</v>
      </c>
    </row>
    <row r="72" spans="1:23" x14ac:dyDescent="0.2">
      <c r="A72" s="2" t="s">
        <v>128</v>
      </c>
      <c r="B72" s="2" t="s">
        <v>270</v>
      </c>
      <c r="C72" s="8" t="str">
        <f>VLOOKUP(B72,families!A$2:B$57,2)</f>
        <v>acanthus</v>
      </c>
      <c r="D72" s="2" t="s">
        <v>193</v>
      </c>
      <c r="E72" s="3" t="s">
        <v>352</v>
      </c>
      <c r="H72" s="2">
        <f t="shared" si="2"/>
        <v>2</v>
      </c>
      <c r="J72" s="2" t="s">
        <v>54</v>
      </c>
      <c r="K72" s="2" t="s">
        <v>391</v>
      </c>
      <c r="L72" s="2" t="s">
        <v>55</v>
      </c>
      <c r="M72" s="2" t="s">
        <v>56</v>
      </c>
      <c r="Q72" s="2">
        <f>IF(ISBLANK(#REF!), "", 1)</f>
        <v>1</v>
      </c>
      <c r="W72" s="2">
        <v>1</v>
      </c>
    </row>
    <row r="73" spans="1:23" x14ac:dyDescent="0.2">
      <c r="A73" s="2" t="s">
        <v>48</v>
      </c>
      <c r="B73" s="2" t="s">
        <v>102</v>
      </c>
      <c r="C73" s="8" t="str">
        <f>VLOOKUP(B73,families!A$2:B$57,2)</f>
        <v>sumac, cashew</v>
      </c>
      <c r="D73" s="2" t="s">
        <v>192</v>
      </c>
      <c r="E73" s="3" t="s">
        <v>364</v>
      </c>
      <c r="G73" s="2" t="s">
        <v>373</v>
      </c>
      <c r="H73" s="2">
        <f t="shared" si="2"/>
        <v>2</v>
      </c>
      <c r="J73" s="2" t="s">
        <v>54</v>
      </c>
      <c r="K73" s="2" t="s">
        <v>395</v>
      </c>
      <c r="L73" s="2" t="s">
        <v>82</v>
      </c>
      <c r="M73" s="2" t="s">
        <v>396</v>
      </c>
      <c r="Q73" s="2">
        <f>IF(ISBLANK(#REF!), "", 1)</f>
        <v>1</v>
      </c>
      <c r="W73" s="2">
        <v>1</v>
      </c>
    </row>
    <row r="74" spans="1:23" x14ac:dyDescent="0.2">
      <c r="A74" s="2" t="s">
        <v>203</v>
      </c>
      <c r="B74" s="2" t="s">
        <v>239</v>
      </c>
      <c r="C74" s="8" t="str">
        <f>VLOOKUP(B74,families!A$2:B$57,2)</f>
        <v>sumac, cashew</v>
      </c>
      <c r="D74" s="2" t="s">
        <v>355</v>
      </c>
      <c r="E74" s="3" t="s">
        <v>356</v>
      </c>
      <c r="G74" s="2" t="s">
        <v>438</v>
      </c>
      <c r="H74" s="2">
        <f t="shared" si="2"/>
        <v>2</v>
      </c>
      <c r="J74" s="2" t="s">
        <v>54</v>
      </c>
      <c r="K74" s="2" t="s">
        <v>391</v>
      </c>
      <c r="L74" s="2" t="s">
        <v>55</v>
      </c>
      <c r="M74" s="2" t="s">
        <v>56</v>
      </c>
      <c r="Q74" s="2">
        <f>IF(ISBLANK(#REF!), "", 1)</f>
        <v>1</v>
      </c>
      <c r="T74" s="2">
        <v>1</v>
      </c>
    </row>
    <row r="75" spans="1:23" x14ac:dyDescent="0.2">
      <c r="A75" s="2" t="s">
        <v>203</v>
      </c>
      <c r="B75" s="2" t="s">
        <v>150</v>
      </c>
      <c r="C75" s="8" t="str">
        <f>VLOOKUP(B75,families!A$2:B$57,2)</f>
        <v>holly</v>
      </c>
      <c r="D75" s="2" t="s">
        <v>146</v>
      </c>
      <c r="E75" s="3" t="s">
        <v>156</v>
      </c>
      <c r="H75" s="2">
        <f t="shared" si="2"/>
        <v>2</v>
      </c>
      <c r="J75" s="2" t="s">
        <v>54</v>
      </c>
      <c r="K75" s="2" t="s">
        <v>398</v>
      </c>
      <c r="L75" s="2" t="s">
        <v>55</v>
      </c>
      <c r="M75" s="2" t="s">
        <v>57</v>
      </c>
      <c r="P75" s="2">
        <v>1</v>
      </c>
      <c r="U75" s="2">
        <v>1</v>
      </c>
    </row>
    <row r="76" spans="1:23" x14ac:dyDescent="0.2">
      <c r="A76" s="2" t="s">
        <v>48</v>
      </c>
      <c r="B76" s="2" t="s">
        <v>150</v>
      </c>
      <c r="C76" s="8" t="str">
        <f>VLOOKUP(B76,families!A$2:B$57,2)</f>
        <v>holly</v>
      </c>
      <c r="D76" s="2" t="s">
        <v>175</v>
      </c>
      <c r="E76" s="3" t="s">
        <v>176</v>
      </c>
      <c r="H76" s="2">
        <f t="shared" si="2"/>
        <v>2</v>
      </c>
      <c r="J76" s="2" t="s">
        <v>54</v>
      </c>
      <c r="K76" s="2" t="s">
        <v>395</v>
      </c>
      <c r="L76" s="2" t="s">
        <v>82</v>
      </c>
      <c r="M76" s="2" t="s">
        <v>396</v>
      </c>
      <c r="P76" s="2">
        <v>1</v>
      </c>
      <c r="T76" s="2">
        <v>1</v>
      </c>
    </row>
    <row r="77" spans="1:23" x14ac:dyDescent="0.2">
      <c r="A77" s="2" t="s">
        <v>203</v>
      </c>
      <c r="B77" s="2" t="s">
        <v>150</v>
      </c>
      <c r="C77" s="8" t="str">
        <f>VLOOKUP(B77,families!A$2:B$57,2)</f>
        <v>holly</v>
      </c>
      <c r="D77" s="2" t="s">
        <v>14</v>
      </c>
      <c r="E77" s="3" t="s">
        <v>283</v>
      </c>
      <c r="H77" s="2">
        <f t="shared" si="2"/>
        <v>2</v>
      </c>
      <c r="J77" s="2" t="s">
        <v>54</v>
      </c>
      <c r="K77" s="2" t="s">
        <v>395</v>
      </c>
      <c r="L77" s="2" t="s">
        <v>82</v>
      </c>
      <c r="M77" s="2" t="s">
        <v>396</v>
      </c>
      <c r="Q77" s="2">
        <f>IF(ISBLANK(#REF!), "", 1)</f>
        <v>1</v>
      </c>
      <c r="T77" s="2">
        <v>1</v>
      </c>
    </row>
    <row r="78" spans="1:23" x14ac:dyDescent="0.2">
      <c r="A78" s="2" t="s">
        <v>203</v>
      </c>
      <c r="B78" s="2" t="s">
        <v>150</v>
      </c>
      <c r="C78" s="8" t="str">
        <f>VLOOKUP(B78,families!A$2:B$57,2)</f>
        <v>holly</v>
      </c>
      <c r="D78" s="2" t="s">
        <v>184</v>
      </c>
      <c r="E78" s="3" t="s">
        <v>185</v>
      </c>
      <c r="G78" s="4" t="s">
        <v>451</v>
      </c>
      <c r="H78" s="2">
        <f t="shared" si="2"/>
        <v>2</v>
      </c>
      <c r="J78" s="2" t="s">
        <v>54</v>
      </c>
      <c r="M78" s="2" t="s">
        <v>56</v>
      </c>
      <c r="Q78" s="2">
        <f>IF(ISBLANK(#REF!), "", 1)</f>
        <v>1</v>
      </c>
      <c r="T78" s="2">
        <v>1</v>
      </c>
    </row>
    <row r="79" spans="1:23" x14ac:dyDescent="0.2">
      <c r="B79" s="2" t="s">
        <v>150</v>
      </c>
      <c r="C79" s="8" t="str">
        <f>VLOOKUP(B79,families!A$2:B$57,2)</f>
        <v>holly</v>
      </c>
      <c r="D79" s="8" t="s">
        <v>147</v>
      </c>
      <c r="E79" s="3" t="s">
        <v>41</v>
      </c>
      <c r="H79" s="2">
        <f t="shared" si="2"/>
        <v>2</v>
      </c>
      <c r="J79" s="2" t="s">
        <v>53</v>
      </c>
      <c r="K79" s="2" t="s">
        <v>391</v>
      </c>
      <c r="L79" s="2" t="s">
        <v>55</v>
      </c>
      <c r="M79" s="2" t="s">
        <v>56</v>
      </c>
      <c r="Q79" s="2">
        <f>IF(ISBLANK(#REF!), "", 1)</f>
        <v>1</v>
      </c>
      <c r="V79" s="2">
        <v>1</v>
      </c>
    </row>
    <row r="80" spans="1:23" x14ac:dyDescent="0.2">
      <c r="B80" s="2" t="s">
        <v>150</v>
      </c>
      <c r="C80" s="8" t="str">
        <f>VLOOKUP(B80,families!A$2:B$57,2)</f>
        <v>holly</v>
      </c>
      <c r="D80" s="2" t="s">
        <v>130</v>
      </c>
      <c r="E80" s="3" t="s">
        <v>136</v>
      </c>
      <c r="G80" s="2" t="s">
        <v>137</v>
      </c>
      <c r="H80" s="2">
        <f t="shared" si="2"/>
        <v>2</v>
      </c>
      <c r="J80" s="2" t="s">
        <v>53</v>
      </c>
      <c r="K80" s="2" t="s">
        <v>395</v>
      </c>
      <c r="L80" s="2" t="s">
        <v>55</v>
      </c>
      <c r="M80" s="2" t="s">
        <v>396</v>
      </c>
      <c r="P80" s="2">
        <v>1</v>
      </c>
      <c r="Q80" s="2">
        <f>IF(ISBLANK(#REF!), "", 1)</f>
        <v>1</v>
      </c>
    </row>
    <row r="81" spans="1:23" x14ac:dyDescent="0.2">
      <c r="A81" s="2" t="s">
        <v>128</v>
      </c>
      <c r="B81" s="2" t="s">
        <v>454</v>
      </c>
      <c r="C81" s="8" t="str">
        <f>VLOOKUP(B81,families!A$2:B$57,2)</f>
        <v>carrot, celery, parsley</v>
      </c>
      <c r="D81" s="2" t="s">
        <v>145</v>
      </c>
      <c r="E81" s="3" t="s">
        <v>161</v>
      </c>
      <c r="G81" s="2" t="s">
        <v>162</v>
      </c>
      <c r="H81" s="2">
        <f t="shared" si="2"/>
        <v>2</v>
      </c>
      <c r="J81" s="2" t="s">
        <v>54</v>
      </c>
      <c r="K81" s="2" t="s">
        <v>391</v>
      </c>
      <c r="L81" s="2" t="s">
        <v>397</v>
      </c>
      <c r="M81" s="2" t="s">
        <v>396</v>
      </c>
      <c r="P81" s="2">
        <v>1</v>
      </c>
      <c r="Q81" s="2">
        <f>IF(ISBLANK(#REF!), "", 1)</f>
        <v>1</v>
      </c>
    </row>
    <row r="82" spans="1:23" x14ac:dyDescent="0.2">
      <c r="A82" s="2" t="s">
        <v>27</v>
      </c>
      <c r="B82" s="2" t="s">
        <v>455</v>
      </c>
      <c r="C82" s="8" t="str">
        <f>VLOOKUP(B82,families!A$2:B$57,2)</f>
        <v>dogwood</v>
      </c>
      <c r="D82" s="2" t="s">
        <v>106</v>
      </c>
      <c r="E82" s="3" t="s">
        <v>107</v>
      </c>
      <c r="G82" s="2" t="s">
        <v>109</v>
      </c>
      <c r="H82" s="2">
        <f t="shared" si="2"/>
        <v>2</v>
      </c>
      <c r="J82" s="2" t="s">
        <v>54</v>
      </c>
      <c r="K82" s="2" t="s">
        <v>391</v>
      </c>
      <c r="L82" s="2" t="s">
        <v>55</v>
      </c>
      <c r="M82" s="2" t="s">
        <v>56</v>
      </c>
      <c r="O82" s="2">
        <v>1</v>
      </c>
      <c r="Q82" s="2">
        <f>IF(ISBLANK(#REF!), "", 1)</f>
        <v>1</v>
      </c>
    </row>
    <row r="83" spans="1:23" x14ac:dyDescent="0.2">
      <c r="A83" s="2" t="s">
        <v>27</v>
      </c>
      <c r="B83" s="2" t="s">
        <v>67</v>
      </c>
      <c r="C83" s="8" t="str">
        <f>VLOOKUP(B83,families!A$2:B$57,2)</f>
        <v>dogwood</v>
      </c>
      <c r="D83" s="2" t="s">
        <v>221</v>
      </c>
      <c r="E83" s="3" t="s">
        <v>222</v>
      </c>
      <c r="G83" s="2" t="s">
        <v>223</v>
      </c>
      <c r="H83" s="2">
        <f t="shared" si="2"/>
        <v>2</v>
      </c>
      <c r="J83" s="2" t="s">
        <v>54</v>
      </c>
      <c r="K83" s="2" t="s">
        <v>391</v>
      </c>
      <c r="L83" s="2" t="s">
        <v>406</v>
      </c>
      <c r="M83" s="2" t="s">
        <v>402</v>
      </c>
      <c r="Q83" s="2">
        <f>IF(ISBLANK(#REF!), "", 1)</f>
        <v>1</v>
      </c>
      <c r="V83" s="2">
        <v>1</v>
      </c>
    </row>
    <row r="84" spans="1:23" x14ac:dyDescent="0.2">
      <c r="A84" s="2" t="s">
        <v>135</v>
      </c>
      <c r="B84" s="2" t="s">
        <v>456</v>
      </c>
      <c r="C84" s="8" t="str">
        <f>VLOOKUP(B84,families!A$2:B$57,2)</f>
        <v>sedge</v>
      </c>
      <c r="D84" s="2" t="s">
        <v>151</v>
      </c>
      <c r="E84" s="3" t="s">
        <v>152</v>
      </c>
      <c r="H84" s="2">
        <f t="shared" si="2"/>
        <v>2</v>
      </c>
      <c r="J84" s="2" t="s">
        <v>54</v>
      </c>
      <c r="K84" s="2" t="s">
        <v>395</v>
      </c>
      <c r="L84" s="2" t="s">
        <v>397</v>
      </c>
      <c r="M84" s="2" t="s">
        <v>402</v>
      </c>
      <c r="Q84" s="2">
        <f>IF(ISBLANK(#REF!), "", 1)</f>
        <v>1</v>
      </c>
      <c r="V84" s="2">
        <v>1</v>
      </c>
    </row>
    <row r="85" spans="1:23" x14ac:dyDescent="0.2">
      <c r="A85" s="2" t="s">
        <v>203</v>
      </c>
      <c r="B85" s="2" t="s">
        <v>457</v>
      </c>
      <c r="C85" s="8" t="str">
        <f>VLOOKUP(B85,families!A$2:B$57,2)</f>
        <v>horsetail</v>
      </c>
      <c r="D85" s="2" t="s">
        <v>316</v>
      </c>
      <c r="E85" s="3" t="s">
        <v>317</v>
      </c>
      <c r="G85" s="2" t="s">
        <v>318</v>
      </c>
      <c r="H85" s="2">
        <f t="shared" si="2"/>
        <v>2</v>
      </c>
      <c r="J85" s="2" t="s">
        <v>54</v>
      </c>
      <c r="K85" s="2" t="s">
        <v>391</v>
      </c>
      <c r="L85" s="2" t="s">
        <v>55</v>
      </c>
      <c r="M85" s="2" t="s">
        <v>57</v>
      </c>
      <c r="Q85" s="2">
        <f>IF(ISBLANK(#REF!), "", 1)</f>
        <v>1</v>
      </c>
      <c r="T85" s="2">
        <v>1</v>
      </c>
    </row>
    <row r="86" spans="1:23" x14ac:dyDescent="0.2">
      <c r="A86" s="2" t="s">
        <v>48</v>
      </c>
      <c r="B86" s="2" t="s">
        <v>108</v>
      </c>
      <c r="C86" s="8" t="str">
        <f>VLOOKUP(B86,families!A$2:B$57,2)</f>
        <v>horsetail</v>
      </c>
      <c r="D86" s="4" t="s">
        <v>466</v>
      </c>
      <c r="E86" s="5" t="s">
        <v>467</v>
      </c>
      <c r="G86" s="2" t="s">
        <v>468</v>
      </c>
      <c r="H86" s="2">
        <f t="shared" si="2"/>
        <v>2</v>
      </c>
      <c r="J86" s="2" t="s">
        <v>54</v>
      </c>
      <c r="K86" s="2" t="s">
        <v>391</v>
      </c>
      <c r="L86" s="2" t="s">
        <v>55</v>
      </c>
      <c r="M86" s="2" t="s">
        <v>396</v>
      </c>
      <c r="P86" s="2">
        <v>1</v>
      </c>
      <c r="Q86" s="2">
        <f>IF(ISBLANK(#REF!), "", 1)</f>
        <v>1</v>
      </c>
    </row>
    <row r="87" spans="1:23" x14ac:dyDescent="0.2">
      <c r="A87" s="2" t="s">
        <v>27</v>
      </c>
      <c r="B87" s="2" t="s">
        <v>351</v>
      </c>
      <c r="C87" s="8" t="str">
        <f>VLOOKUP(B87,families!A$2:B$57,2)</f>
        <v>Gingko</v>
      </c>
      <c r="D87" s="2" t="s">
        <v>469</v>
      </c>
      <c r="E87" s="5" t="s">
        <v>470</v>
      </c>
      <c r="G87" s="2" t="s">
        <v>471</v>
      </c>
      <c r="H87" s="2">
        <f t="shared" si="2"/>
        <v>2</v>
      </c>
      <c r="J87" s="2" t="s">
        <v>54</v>
      </c>
      <c r="K87" s="2" t="s">
        <v>391</v>
      </c>
      <c r="L87" s="2" t="s">
        <v>55</v>
      </c>
      <c r="M87" s="2" t="s">
        <v>57</v>
      </c>
      <c r="O87" s="2">
        <v>1</v>
      </c>
      <c r="Q87" s="2">
        <f>IF(ISBLANK(#REF!), "", 1)</f>
        <v>1</v>
      </c>
    </row>
    <row r="88" spans="1:23" x14ac:dyDescent="0.2">
      <c r="A88" s="2" t="s">
        <v>27</v>
      </c>
      <c r="B88" s="2" t="s">
        <v>95</v>
      </c>
      <c r="C88" s="8" t="str">
        <f>VLOOKUP(B88,families!A$2:B$57,2)</f>
        <v>Gingko</v>
      </c>
      <c r="D88" s="4" t="s">
        <v>443</v>
      </c>
      <c r="E88" s="5" t="s">
        <v>444</v>
      </c>
      <c r="G88" s="4" t="s">
        <v>445</v>
      </c>
      <c r="H88" s="2">
        <f t="shared" si="2"/>
        <v>2</v>
      </c>
      <c r="J88" s="2" t="s">
        <v>54</v>
      </c>
      <c r="K88" s="2" t="s">
        <v>391</v>
      </c>
      <c r="L88" s="2" t="s">
        <v>55</v>
      </c>
      <c r="M88" s="2" t="s">
        <v>56</v>
      </c>
      <c r="Q88" s="2">
        <f>IF(ISBLANK(#REF!), "", 1)</f>
        <v>1</v>
      </c>
      <c r="W88" s="2">
        <v>1</v>
      </c>
    </row>
    <row r="89" spans="1:23" x14ac:dyDescent="0.2">
      <c r="A89" s="2" t="s">
        <v>203</v>
      </c>
      <c r="B89" s="2" t="s">
        <v>249</v>
      </c>
      <c r="C89" s="8" t="str">
        <f>VLOOKUP(B89,families!A$2:B$57,2)</f>
        <v>laurel</v>
      </c>
      <c r="D89" s="2" t="s">
        <v>194</v>
      </c>
      <c r="E89" s="3" t="s">
        <v>195</v>
      </c>
      <c r="G89" s="2" t="s">
        <v>448</v>
      </c>
      <c r="H89" s="2">
        <f t="shared" si="2"/>
        <v>2</v>
      </c>
      <c r="J89" s="2" t="s">
        <v>54</v>
      </c>
      <c r="K89" s="2" t="s">
        <v>395</v>
      </c>
      <c r="L89" s="2" t="s">
        <v>82</v>
      </c>
      <c r="M89" s="2" t="s">
        <v>57</v>
      </c>
      <c r="P89" s="2">
        <v>1</v>
      </c>
      <c r="T89" s="2">
        <v>1</v>
      </c>
    </row>
    <row r="90" spans="1:23" x14ac:dyDescent="0.2">
      <c r="A90" s="2" t="s">
        <v>27</v>
      </c>
      <c r="B90" s="2" t="s">
        <v>105</v>
      </c>
      <c r="C90" s="8" t="str">
        <f>VLOOKUP(B90,families!A$2:B$57,2)</f>
        <v>Loganiaceae</v>
      </c>
      <c r="D90" s="2" t="s">
        <v>267</v>
      </c>
      <c r="E90" s="3" t="s">
        <v>403</v>
      </c>
      <c r="H90" s="2">
        <f t="shared" si="2"/>
        <v>2</v>
      </c>
      <c r="J90" s="2" t="s">
        <v>54</v>
      </c>
      <c r="M90" s="2" t="s">
        <v>405</v>
      </c>
      <c r="Q90" s="2">
        <f>IF(ISBLANK(#REF!), "", 1)</f>
        <v>1</v>
      </c>
      <c r="W90" s="2">
        <v>1</v>
      </c>
    </row>
    <row r="91" spans="1:23" x14ac:dyDescent="0.2">
      <c r="A91" s="2" t="s">
        <v>27</v>
      </c>
      <c r="B91" s="2" t="s">
        <v>125</v>
      </c>
      <c r="C91" s="8" t="str">
        <f>VLOOKUP(B91,families!A$2:B$57,2)</f>
        <v>pokeweed</v>
      </c>
      <c r="D91" s="2" t="s">
        <v>415</v>
      </c>
      <c r="E91" s="3" t="s">
        <v>416</v>
      </c>
      <c r="H91" s="2">
        <f t="shared" si="2"/>
        <v>2</v>
      </c>
      <c r="J91" s="2" t="s">
        <v>54</v>
      </c>
      <c r="K91" s="2" t="s">
        <v>56</v>
      </c>
      <c r="L91" s="2" t="s">
        <v>398</v>
      </c>
      <c r="M91" s="2" t="s">
        <v>397</v>
      </c>
      <c r="Q91" s="2">
        <f>IF(ISBLANK(#REF!), "", 1)</f>
        <v>1</v>
      </c>
      <c r="W91" s="2">
        <v>1</v>
      </c>
    </row>
    <row r="92" spans="1:23" x14ac:dyDescent="0.2">
      <c r="A92" s="2" t="s">
        <v>135</v>
      </c>
      <c r="B92" s="2" t="s">
        <v>138</v>
      </c>
      <c r="C92" s="8" t="str">
        <f>VLOOKUP(B92,families!A$2:B$57,2)</f>
        <v>pokeweed</v>
      </c>
      <c r="D92" s="2" t="s">
        <v>15</v>
      </c>
      <c r="E92" s="3" t="s">
        <v>141</v>
      </c>
      <c r="G92" s="2" t="s">
        <v>133</v>
      </c>
      <c r="H92" s="2">
        <f t="shared" si="2"/>
        <v>2</v>
      </c>
      <c r="J92" s="2" t="s">
        <v>54</v>
      </c>
      <c r="K92" s="2" t="s">
        <v>391</v>
      </c>
      <c r="L92" s="2" t="s">
        <v>55</v>
      </c>
      <c r="M92" s="2" t="s">
        <v>56</v>
      </c>
      <c r="Q92" s="2">
        <f>IF(ISBLANK(#REF!), "", 1)</f>
        <v>1</v>
      </c>
      <c r="R92" s="2">
        <v>1</v>
      </c>
    </row>
    <row r="93" spans="1:23" x14ac:dyDescent="0.2">
      <c r="A93" s="2" t="s">
        <v>135</v>
      </c>
      <c r="B93" s="2" t="s">
        <v>138</v>
      </c>
      <c r="C93" s="8" t="str">
        <f>VLOOKUP(B93,families!A$2:B$57,2)</f>
        <v>pokeweed</v>
      </c>
      <c r="D93" s="2" t="s">
        <v>172</v>
      </c>
      <c r="E93" s="3" t="s">
        <v>173</v>
      </c>
      <c r="H93" s="2">
        <f t="shared" si="2"/>
        <v>2</v>
      </c>
      <c r="J93" s="2" t="s">
        <v>54</v>
      </c>
      <c r="K93" s="2" t="s">
        <v>398</v>
      </c>
      <c r="L93" s="2" t="s">
        <v>406</v>
      </c>
      <c r="M93" s="2" t="s">
        <v>396</v>
      </c>
      <c r="Q93" s="2">
        <f>IF(ISBLANK(#REF!), "", 1)</f>
        <v>1</v>
      </c>
      <c r="R93" s="2">
        <v>1</v>
      </c>
    </row>
    <row r="94" spans="1:23" x14ac:dyDescent="0.2">
      <c r="A94" s="2" t="s">
        <v>135</v>
      </c>
      <c r="B94" s="2" t="s">
        <v>138</v>
      </c>
      <c r="C94" s="8" t="str">
        <f>VLOOKUP(B94,families!A$2:B$57,2)</f>
        <v>pokeweed</v>
      </c>
      <c r="D94" s="2" t="s">
        <v>59</v>
      </c>
      <c r="E94" s="3" t="s">
        <v>60</v>
      </c>
      <c r="G94" s="2" t="s">
        <v>324</v>
      </c>
      <c r="H94" s="2">
        <f t="shared" si="2"/>
        <v>2</v>
      </c>
      <c r="J94" s="2" t="s">
        <v>54</v>
      </c>
      <c r="K94" s="2" t="s">
        <v>391</v>
      </c>
      <c r="L94" s="2" t="s">
        <v>397</v>
      </c>
      <c r="M94" s="2" t="s">
        <v>396</v>
      </c>
      <c r="Q94" s="2">
        <f>IF(ISBLANK(#REF!), "", 1)</f>
        <v>1</v>
      </c>
      <c r="W94" s="2">
        <v>1</v>
      </c>
    </row>
    <row r="95" spans="1:23" x14ac:dyDescent="0.2">
      <c r="A95" s="2" t="s">
        <v>203</v>
      </c>
      <c r="B95" s="2" t="s">
        <v>288</v>
      </c>
      <c r="C95" s="8" t="str">
        <f>VLOOKUP(B95,families!A$2:B$57,2)</f>
        <v>pokeweed</v>
      </c>
      <c r="D95" s="2" t="s">
        <v>174</v>
      </c>
      <c r="E95" s="3" t="s">
        <v>179</v>
      </c>
      <c r="G95" s="2" t="s">
        <v>287</v>
      </c>
      <c r="H95" s="2">
        <f t="shared" si="2"/>
        <v>2</v>
      </c>
      <c r="J95" s="2" t="s">
        <v>54</v>
      </c>
      <c r="K95" s="2" t="s">
        <v>450</v>
      </c>
      <c r="L95" s="2" t="s">
        <v>82</v>
      </c>
      <c r="M95" s="2" t="s">
        <v>57</v>
      </c>
      <c r="O95" s="2">
        <v>1</v>
      </c>
      <c r="Q95" s="2">
        <f>IF(ISBLANK(#REF!), "", 1)</f>
        <v>1</v>
      </c>
    </row>
    <row r="96" spans="1:23" x14ac:dyDescent="0.2">
      <c r="B96" s="2" t="s">
        <v>288</v>
      </c>
      <c r="C96" s="8" t="str">
        <f>VLOOKUP(B96,families!A$2:B$57,2)</f>
        <v>pokeweed</v>
      </c>
      <c r="D96" s="2" t="s">
        <v>13</v>
      </c>
      <c r="E96" s="3" t="s">
        <v>64</v>
      </c>
      <c r="H96" s="2">
        <f t="shared" si="2"/>
        <v>2</v>
      </c>
      <c r="P96" s="2">
        <v>1</v>
      </c>
      <c r="Q96" s="2">
        <f>IF(ISBLANK(#REF!), "", 1)</f>
        <v>1</v>
      </c>
    </row>
    <row r="97" spans="1:22" x14ac:dyDescent="0.2">
      <c r="A97" s="2" t="s">
        <v>203</v>
      </c>
      <c r="B97" s="2" t="s">
        <v>279</v>
      </c>
      <c r="C97" s="8" t="str">
        <f>VLOOKUP(B97,families!A$2:B$57,2)</f>
        <v>milkwort</v>
      </c>
      <c r="D97" s="8" t="s">
        <v>441</v>
      </c>
      <c r="E97" s="10" t="s">
        <v>442</v>
      </c>
      <c r="G97" s="2" t="s">
        <v>461</v>
      </c>
      <c r="H97" s="2">
        <f t="shared" si="2"/>
        <v>2</v>
      </c>
      <c r="J97" s="2" t="s">
        <v>54</v>
      </c>
      <c r="K97" s="2" t="s">
        <v>391</v>
      </c>
      <c r="L97" s="2" t="s">
        <v>55</v>
      </c>
      <c r="M97" s="2" t="s">
        <v>56</v>
      </c>
      <c r="P97" s="2">
        <v>1</v>
      </c>
      <c r="Q97" s="2">
        <f>IF(ISBLANK(#REF!), "", 1)</f>
        <v>1</v>
      </c>
    </row>
    <row r="98" spans="1:22" x14ac:dyDescent="0.2">
      <c r="A98" s="2" t="s">
        <v>203</v>
      </c>
      <c r="B98" s="2" t="s">
        <v>220</v>
      </c>
      <c r="C98" s="8" t="str">
        <f>VLOOKUP(B98,families!A$2:B$57,2)</f>
        <v>plane-tree</v>
      </c>
      <c r="D98" s="8" t="s">
        <v>131</v>
      </c>
      <c r="E98" s="3" t="s">
        <v>139</v>
      </c>
      <c r="H98" s="2">
        <f t="shared" ref="H98:H129" si="3">SUM(O98:W98)</f>
        <v>2</v>
      </c>
      <c r="J98" s="2" t="s">
        <v>54</v>
      </c>
      <c r="K98" s="2" t="s">
        <v>395</v>
      </c>
      <c r="L98" s="2" t="s">
        <v>397</v>
      </c>
      <c r="M98" s="2" t="s">
        <v>396</v>
      </c>
      <c r="Q98" s="2">
        <f>IF(ISBLANK(#REF!), "", 1)</f>
        <v>1</v>
      </c>
      <c r="T98" s="2">
        <v>1</v>
      </c>
    </row>
    <row r="99" spans="1:22" x14ac:dyDescent="0.2">
      <c r="A99" s="2" t="s">
        <v>27</v>
      </c>
      <c r="B99" s="2" t="s">
        <v>375</v>
      </c>
      <c r="C99" s="8" t="str">
        <f>VLOOKUP(B99,families!A$2:B$57,2)</f>
        <v>coffee</v>
      </c>
      <c r="D99" s="2" t="s">
        <v>472</v>
      </c>
      <c r="E99" s="5" t="s">
        <v>473</v>
      </c>
      <c r="H99" s="2">
        <f t="shared" si="3"/>
        <v>2</v>
      </c>
      <c r="J99" s="2" t="s">
        <v>54</v>
      </c>
      <c r="K99" s="2" t="s">
        <v>391</v>
      </c>
      <c r="L99" s="2" t="s">
        <v>55</v>
      </c>
      <c r="M99" s="2" t="s">
        <v>56</v>
      </c>
      <c r="Q99" s="2">
        <f>IF(ISBLANK(#REF!), "", 1)</f>
        <v>1</v>
      </c>
      <c r="R99" s="2">
        <v>1</v>
      </c>
    </row>
    <row r="100" spans="1:22" x14ac:dyDescent="0.2">
      <c r="A100" s="2" t="s">
        <v>27</v>
      </c>
      <c r="B100" s="2" t="s">
        <v>76</v>
      </c>
      <c r="C100" s="8" t="str">
        <f>VLOOKUP(B100,families!A$2:B$57,2)</f>
        <v>coffee</v>
      </c>
      <c r="D100" s="2" t="s">
        <v>277</v>
      </c>
      <c r="E100" s="3" t="s">
        <v>278</v>
      </c>
      <c r="H100" s="2">
        <f t="shared" si="3"/>
        <v>2</v>
      </c>
      <c r="J100" s="2" t="s">
        <v>54</v>
      </c>
      <c r="K100" s="2" t="s">
        <v>395</v>
      </c>
      <c r="L100" s="2" t="s">
        <v>55</v>
      </c>
      <c r="M100" s="2" t="s">
        <v>396</v>
      </c>
      <c r="O100" s="2">
        <v>1</v>
      </c>
      <c r="Q100" s="2">
        <f>IF(ISBLANK(#REF!), "", 1)</f>
        <v>1</v>
      </c>
    </row>
    <row r="101" spans="1:22" x14ac:dyDescent="0.2">
      <c r="A101" s="2" t="s">
        <v>27</v>
      </c>
      <c r="B101" s="2" t="s">
        <v>76</v>
      </c>
      <c r="C101" s="8" t="str">
        <f>VLOOKUP(B101,families!A$2:B$57,2)</f>
        <v>coffee</v>
      </c>
      <c r="D101" s="2" t="s">
        <v>232</v>
      </c>
      <c r="E101" s="3" t="s">
        <v>380</v>
      </c>
      <c r="G101" s="2" t="s">
        <v>233</v>
      </c>
      <c r="H101" s="2">
        <f t="shared" si="3"/>
        <v>2</v>
      </c>
      <c r="J101" s="2" t="s">
        <v>54</v>
      </c>
      <c r="K101" s="2" t="s">
        <v>398</v>
      </c>
      <c r="L101" s="2" t="s">
        <v>406</v>
      </c>
      <c r="M101" s="2" t="s">
        <v>405</v>
      </c>
      <c r="Q101" s="2">
        <f>IF(ISBLANK(#REF!), "", 1)</f>
        <v>1</v>
      </c>
      <c r="V101" s="2">
        <v>1</v>
      </c>
    </row>
    <row r="102" spans="1:22" x14ac:dyDescent="0.2">
      <c r="A102" s="2" t="s">
        <v>203</v>
      </c>
      <c r="B102" s="2" t="s">
        <v>50</v>
      </c>
      <c r="C102" s="8" t="str">
        <f>VLOOKUP(B102,families!A$2:B$57,2)</f>
        <v>coffee</v>
      </c>
      <c r="D102" s="2" t="s">
        <v>5</v>
      </c>
      <c r="E102" s="3" t="s">
        <v>49</v>
      </c>
      <c r="G102" s="2" t="s">
        <v>282</v>
      </c>
      <c r="H102" s="2">
        <f t="shared" si="3"/>
        <v>2</v>
      </c>
      <c r="J102" s="2" t="s">
        <v>54</v>
      </c>
      <c r="K102" s="2" t="s">
        <v>391</v>
      </c>
      <c r="L102" s="2" t="s">
        <v>55</v>
      </c>
      <c r="M102" s="2" t="s">
        <v>57</v>
      </c>
      <c r="P102" s="2">
        <v>1</v>
      </c>
      <c r="Q102" s="2">
        <f>IF(ISBLANK(#REF!), "", 1)</f>
        <v>1</v>
      </c>
    </row>
    <row r="103" spans="1:22" x14ac:dyDescent="0.2">
      <c r="A103" s="2" t="s">
        <v>203</v>
      </c>
      <c r="B103" s="2" t="s">
        <v>50</v>
      </c>
      <c r="C103" s="8" t="str">
        <f>VLOOKUP(B103,families!A$2:B$57,2)</f>
        <v>coffee</v>
      </c>
      <c r="D103" s="2" t="s">
        <v>464</v>
      </c>
      <c r="E103" s="5" t="s">
        <v>474</v>
      </c>
      <c r="G103" s="4" t="s">
        <v>465</v>
      </c>
      <c r="H103" s="2">
        <f t="shared" si="3"/>
        <v>2</v>
      </c>
      <c r="J103" s="2" t="s">
        <v>54</v>
      </c>
      <c r="K103" s="2" t="s">
        <v>399</v>
      </c>
      <c r="L103" s="2" t="s">
        <v>55</v>
      </c>
      <c r="M103" s="2" t="s">
        <v>396</v>
      </c>
      <c r="Q103" s="2">
        <f>IF(ISBLANK(#REF!), "", 1)</f>
        <v>1</v>
      </c>
      <c r="T103" s="2">
        <v>1</v>
      </c>
    </row>
    <row r="104" spans="1:22" x14ac:dyDescent="0.2">
      <c r="B104" s="2" t="s">
        <v>379</v>
      </c>
      <c r="C104" s="8" t="str">
        <f>VLOOKUP(B104,families!A$2:B$57,2)</f>
        <v>coffee</v>
      </c>
      <c r="D104" s="2" t="s">
        <v>12</v>
      </c>
      <c r="E104" s="3" t="s">
        <v>40</v>
      </c>
      <c r="H104" s="2">
        <f t="shared" si="3"/>
        <v>2</v>
      </c>
      <c r="Q104" s="2">
        <f>IF(ISBLANK(#REF!), "", 1)</f>
        <v>1</v>
      </c>
      <c r="R104" s="2">
        <v>1</v>
      </c>
    </row>
    <row r="105" spans="1:22" x14ac:dyDescent="0.2">
      <c r="B105" s="2" t="s">
        <v>227</v>
      </c>
      <c r="C105" s="8" t="str">
        <f>VLOOKUP(B105,families!A$2:B$57,2)</f>
        <v>coffee</v>
      </c>
      <c r="D105" s="2" t="s">
        <v>124</v>
      </c>
      <c r="E105" s="3" t="s">
        <v>123</v>
      </c>
      <c r="G105" s="2" t="s">
        <v>126</v>
      </c>
      <c r="H105" s="2">
        <f t="shared" si="3"/>
        <v>2</v>
      </c>
      <c r="Q105" s="2">
        <f>IF(ISBLANK(#REF!), "", 1)</f>
        <v>1</v>
      </c>
      <c r="T105" s="2">
        <v>1</v>
      </c>
    </row>
    <row r="106" spans="1:22" x14ac:dyDescent="0.2">
      <c r="A106" s="2" t="s">
        <v>203</v>
      </c>
      <c r="B106" s="2" t="s">
        <v>460</v>
      </c>
      <c r="C106" s="8" t="str">
        <f>VLOOKUP(B106,families!A$2:B$57,2)</f>
        <v>elm, zelkova</v>
      </c>
      <c r="D106" s="2" t="s">
        <v>96</v>
      </c>
      <c r="E106" s="3" t="s">
        <v>98</v>
      </c>
      <c r="G106" s="2" t="s">
        <v>99</v>
      </c>
      <c r="H106" s="2">
        <f t="shared" si="3"/>
        <v>2</v>
      </c>
      <c r="J106" s="2" t="s">
        <v>54</v>
      </c>
      <c r="K106" s="2" t="s">
        <v>391</v>
      </c>
      <c r="L106" s="2" t="s">
        <v>397</v>
      </c>
      <c r="M106" s="2" t="s">
        <v>56</v>
      </c>
      <c r="P106" s="2">
        <v>1</v>
      </c>
      <c r="U106" s="2">
        <v>1</v>
      </c>
    </row>
    <row r="107" spans="1:22" x14ac:dyDescent="0.2">
      <c r="B107" s="2" t="s">
        <v>460</v>
      </c>
      <c r="C107" s="8" t="str">
        <f>VLOOKUP(B107,families!A$2:B$57,2)</f>
        <v>elm, zelkova</v>
      </c>
      <c r="D107" s="2" t="s">
        <v>361</v>
      </c>
      <c r="E107" s="3" t="s">
        <v>362</v>
      </c>
      <c r="H107" s="2">
        <f t="shared" si="3"/>
        <v>2</v>
      </c>
      <c r="Q107" s="2">
        <f>IF(ISBLANK(#REF!), "", 1)</f>
        <v>1</v>
      </c>
      <c r="T107" s="2">
        <v>1</v>
      </c>
    </row>
    <row r="108" spans="1:22" x14ac:dyDescent="0.2">
      <c r="A108" s="2" t="s">
        <v>203</v>
      </c>
      <c r="B108" s="2" t="s">
        <v>206</v>
      </c>
      <c r="C108" s="8" t="str">
        <f>VLOOKUP(B108,families!A$2:B$57,2)</f>
        <v>dogbane</v>
      </c>
      <c r="D108" s="2" t="s">
        <v>229</v>
      </c>
      <c r="E108" s="3" t="s">
        <v>230</v>
      </c>
      <c r="G108" s="2" t="s">
        <v>231</v>
      </c>
      <c r="H108" s="2">
        <f t="shared" si="3"/>
        <v>1</v>
      </c>
      <c r="Q108" s="2">
        <f>IF(ISBLANK(#REF!), "", 1)</f>
        <v>1</v>
      </c>
    </row>
    <row r="109" spans="1:22" x14ac:dyDescent="0.2">
      <c r="A109" s="2" t="s">
        <v>203</v>
      </c>
      <c r="B109" s="2" t="s">
        <v>436</v>
      </c>
      <c r="C109" s="8" t="str">
        <f>VLOOKUP(B109,families!A$2:B$57,2)</f>
        <v>holly</v>
      </c>
      <c r="D109" s="6" t="s">
        <v>16</v>
      </c>
      <c r="E109" s="3" t="s">
        <v>292</v>
      </c>
      <c r="H109" s="2">
        <f t="shared" si="3"/>
        <v>1</v>
      </c>
      <c r="T109" s="2">
        <v>1</v>
      </c>
    </row>
    <row r="110" spans="1:22" x14ac:dyDescent="0.2">
      <c r="A110" s="2" t="s">
        <v>203</v>
      </c>
      <c r="B110" s="2" t="s">
        <v>150</v>
      </c>
      <c r="C110" s="8" t="str">
        <f>VLOOKUP(B110,families!A$2:B$57,2)</f>
        <v>holly</v>
      </c>
      <c r="D110" s="2" t="s">
        <v>97</v>
      </c>
      <c r="E110" s="3" t="s">
        <v>101</v>
      </c>
      <c r="H110" s="2">
        <f t="shared" si="3"/>
        <v>1</v>
      </c>
      <c r="O110" s="2">
        <v>-1</v>
      </c>
      <c r="Q110" s="2">
        <f>IF(ISBLANK(#REF!), "", 1)</f>
        <v>1</v>
      </c>
      <c r="T110" s="2">
        <v>1</v>
      </c>
    </row>
    <row r="111" spans="1:22" x14ac:dyDescent="0.2">
      <c r="A111" s="2" t="s">
        <v>197</v>
      </c>
      <c r="B111" s="2" t="s">
        <v>150</v>
      </c>
      <c r="C111" s="8" t="str">
        <f>VLOOKUP(B111,families!A$2:B$57,2)</f>
        <v>holly</v>
      </c>
      <c r="D111" s="2" t="s">
        <v>289</v>
      </c>
      <c r="E111" s="3" t="s">
        <v>290</v>
      </c>
      <c r="H111" s="2">
        <f t="shared" si="3"/>
        <v>1</v>
      </c>
      <c r="Q111" s="2">
        <f>IF(ISBLANK(#REF!), "", 1)</f>
        <v>1</v>
      </c>
    </row>
    <row r="112" spans="1:22" x14ac:dyDescent="0.2">
      <c r="B112" s="2" t="s">
        <v>150</v>
      </c>
      <c r="C112" s="8" t="str">
        <f>VLOOKUP(B112,families!A$2:B$57,2)</f>
        <v>holly</v>
      </c>
      <c r="D112" s="2" t="s">
        <v>204</v>
      </c>
      <c r="E112" s="3" t="s">
        <v>205</v>
      </c>
      <c r="H112" s="2">
        <f t="shared" si="3"/>
        <v>1</v>
      </c>
      <c r="Q112" s="2">
        <f>IF(ISBLANK(#REF!), "", 1)</f>
        <v>1</v>
      </c>
    </row>
    <row r="113" spans="1:20" x14ac:dyDescent="0.2">
      <c r="B113" s="2" t="s">
        <v>150</v>
      </c>
      <c r="C113" s="8" t="str">
        <f>VLOOKUP(B113,families!A$2:B$57,2)</f>
        <v>holly</v>
      </c>
      <c r="D113" s="2" t="s">
        <v>198</v>
      </c>
      <c r="E113" s="3" t="s">
        <v>199</v>
      </c>
      <c r="H113" s="2">
        <f t="shared" si="3"/>
        <v>1</v>
      </c>
      <c r="Q113" s="2">
        <f>IF(ISBLANK(#REF!), "", 1)</f>
        <v>1</v>
      </c>
    </row>
    <row r="114" spans="1:20" x14ac:dyDescent="0.2">
      <c r="B114" s="2" t="s">
        <v>150</v>
      </c>
      <c r="C114" s="8" t="str">
        <f>VLOOKUP(B114,families!A$2:B$57,2)</f>
        <v>holly</v>
      </c>
      <c r="D114" s="2" t="s">
        <v>254</v>
      </c>
      <c r="E114" s="3" t="s">
        <v>255</v>
      </c>
      <c r="G114" s="2" t="s">
        <v>258</v>
      </c>
      <c r="H114" s="2">
        <f t="shared" si="3"/>
        <v>1</v>
      </c>
      <c r="Q114" s="2">
        <f>IF(ISBLANK(#REF!), "", 1)</f>
        <v>1</v>
      </c>
    </row>
    <row r="115" spans="1:20" x14ac:dyDescent="0.2">
      <c r="B115" s="2" t="s">
        <v>150</v>
      </c>
      <c r="C115" s="8" t="str">
        <f>VLOOKUP(B115,families!A$2:B$57,2)</f>
        <v>holly</v>
      </c>
      <c r="D115" s="2" t="s">
        <v>234</v>
      </c>
      <c r="E115" s="3" t="s">
        <v>235</v>
      </c>
      <c r="H115" s="2">
        <f t="shared" si="3"/>
        <v>1</v>
      </c>
      <c r="Q115" s="2">
        <f>IF(ISBLANK(#REF!), "", 1)</f>
        <v>1</v>
      </c>
    </row>
    <row r="116" spans="1:20" x14ac:dyDescent="0.2">
      <c r="B116" s="2" t="s">
        <v>150</v>
      </c>
      <c r="C116" s="8" t="str">
        <f>VLOOKUP(B116,families!A$2:B$57,2)</f>
        <v>holly</v>
      </c>
      <c r="D116" s="2" t="s">
        <v>273</v>
      </c>
      <c r="E116" s="3" t="s">
        <v>271</v>
      </c>
      <c r="G116" s="2" t="s">
        <v>272</v>
      </c>
      <c r="H116" s="2">
        <f t="shared" si="3"/>
        <v>1</v>
      </c>
      <c r="Q116" s="2">
        <f>IF(ISBLANK(#REF!), "", 1)</f>
        <v>1</v>
      </c>
    </row>
    <row r="117" spans="1:20" x14ac:dyDescent="0.2">
      <c r="A117" s="2" t="s">
        <v>128</v>
      </c>
      <c r="B117" s="2" t="s">
        <v>454</v>
      </c>
      <c r="C117" s="8" t="str">
        <f>VLOOKUP(B117,families!A$2:B$57,2)</f>
        <v>carrot, celery, parsley</v>
      </c>
      <c r="D117" s="2" t="s">
        <v>332</v>
      </c>
      <c r="E117" s="3" t="s">
        <v>333</v>
      </c>
      <c r="G117" s="2" t="s">
        <v>334</v>
      </c>
      <c r="H117" s="2">
        <f t="shared" si="3"/>
        <v>1</v>
      </c>
      <c r="Q117" s="2">
        <f>IF(ISBLANK(#REF!), "", 1)</f>
        <v>1</v>
      </c>
    </row>
    <row r="118" spans="1:20" x14ac:dyDescent="0.2">
      <c r="A118" s="2" t="s">
        <v>48</v>
      </c>
      <c r="B118" s="2" t="s">
        <v>81</v>
      </c>
      <c r="C118" s="8" t="str">
        <f>VLOOKUP(B118,families!A$2:B$57,2)</f>
        <v>cannabis</v>
      </c>
      <c r="D118" s="2" t="s">
        <v>357</v>
      </c>
      <c r="E118" s="3" t="s">
        <v>358</v>
      </c>
      <c r="H118" s="2">
        <f t="shared" si="3"/>
        <v>1</v>
      </c>
      <c r="T118" s="2">
        <v>1</v>
      </c>
    </row>
    <row r="119" spans="1:20" x14ac:dyDescent="0.2">
      <c r="A119" s="2" t="s">
        <v>27</v>
      </c>
      <c r="B119" s="2" t="s">
        <v>67</v>
      </c>
      <c r="C119" s="8" t="str">
        <f>VLOOKUP(B119,families!A$2:B$57,2)</f>
        <v>dogwood</v>
      </c>
      <c r="D119" s="2" t="s">
        <v>340</v>
      </c>
      <c r="E119" s="3" t="s">
        <v>341</v>
      </c>
      <c r="H119" s="2">
        <f t="shared" si="3"/>
        <v>1</v>
      </c>
      <c r="Q119" s="2">
        <f>IF(ISBLANK(#REF!), "", 1)</f>
        <v>1</v>
      </c>
    </row>
    <row r="120" spans="1:20" x14ac:dyDescent="0.2">
      <c r="A120" s="2" t="s">
        <v>91</v>
      </c>
      <c r="B120" s="2" t="s">
        <v>387</v>
      </c>
      <c r="C120" s="8" t="str">
        <f>VLOOKUP(B120,families!A$2:B$57,2)</f>
        <v>horsetail</v>
      </c>
      <c r="D120" s="2" t="s">
        <v>237</v>
      </c>
      <c r="E120" s="3" t="s">
        <v>238</v>
      </c>
      <c r="G120" s="2" t="s">
        <v>241</v>
      </c>
      <c r="H120" s="2">
        <f t="shared" si="3"/>
        <v>1</v>
      </c>
      <c r="Q120" s="2">
        <f>IF(ISBLANK(#REF!), "", 1)</f>
        <v>1</v>
      </c>
    </row>
    <row r="121" spans="1:20" x14ac:dyDescent="0.2">
      <c r="A121" s="2" t="s">
        <v>203</v>
      </c>
      <c r="B121" s="2" t="s">
        <v>457</v>
      </c>
      <c r="C121" s="8" t="str">
        <f>VLOOKUP(B121,families!A$2:B$57,2)</f>
        <v>horsetail</v>
      </c>
      <c r="D121" s="2" t="s">
        <v>21</v>
      </c>
      <c r="E121" s="3" t="s">
        <v>350</v>
      </c>
      <c r="H121" s="2">
        <f t="shared" si="3"/>
        <v>1</v>
      </c>
      <c r="Q121" s="2">
        <f>IF(ISBLANK(#REF!), "", 1)</f>
        <v>1</v>
      </c>
    </row>
    <row r="122" spans="1:20" x14ac:dyDescent="0.2">
      <c r="B122" s="2" t="s">
        <v>321</v>
      </c>
      <c r="C122" s="8" t="str">
        <f>VLOOKUP(B122,families!A$2:B$57,2)</f>
        <v>Gentian</v>
      </c>
      <c r="D122" s="2" t="s">
        <v>217</v>
      </c>
      <c r="E122" s="3" t="s">
        <v>219</v>
      </c>
      <c r="G122" s="2" t="s">
        <v>218</v>
      </c>
      <c r="H122" s="2">
        <f t="shared" si="3"/>
        <v>1</v>
      </c>
      <c r="Q122" s="2">
        <f>IF(ISBLANK(#REF!), "", 1)</f>
        <v>1</v>
      </c>
    </row>
    <row r="123" spans="1:20" x14ac:dyDescent="0.2">
      <c r="B123" s="2" t="s">
        <v>202</v>
      </c>
      <c r="C123" s="8" t="str">
        <f>VLOOKUP(B123,families!A$2:B$57,2)</f>
        <v>Gingko</v>
      </c>
      <c r="D123" s="2" t="s">
        <v>262</v>
      </c>
      <c r="E123" s="3" t="s">
        <v>263</v>
      </c>
      <c r="G123" s="2" t="s">
        <v>264</v>
      </c>
      <c r="H123" s="2">
        <f t="shared" si="3"/>
        <v>1</v>
      </c>
      <c r="Q123" s="2">
        <f>IF(ISBLANK(#REF!), "", 1)</f>
        <v>1</v>
      </c>
    </row>
    <row r="124" spans="1:20" x14ac:dyDescent="0.2">
      <c r="B124" s="2" t="s">
        <v>202</v>
      </c>
      <c r="C124" s="8" t="str">
        <f>VLOOKUP(B124,families!A$2:B$57,2)</f>
        <v>Gingko</v>
      </c>
      <c r="D124" s="2" t="s">
        <v>326</v>
      </c>
      <c r="E124" s="3" t="s">
        <v>325</v>
      </c>
      <c r="G124" s="2" t="s">
        <v>327</v>
      </c>
      <c r="H124" s="2">
        <f t="shared" si="3"/>
        <v>1</v>
      </c>
      <c r="Q124" s="2">
        <f>IF(ISBLANK(#REF!), "", 1)</f>
        <v>1</v>
      </c>
    </row>
    <row r="125" spans="1:20" x14ac:dyDescent="0.2">
      <c r="B125" s="2" t="s">
        <v>314</v>
      </c>
      <c r="C125" s="8" t="str">
        <f>VLOOKUP(B125,families!A$2:B$57,2)</f>
        <v>laurel</v>
      </c>
      <c r="D125" s="2" t="s">
        <v>312</v>
      </c>
      <c r="E125" s="3" t="s">
        <v>313</v>
      </c>
      <c r="H125" s="2">
        <f t="shared" si="3"/>
        <v>1</v>
      </c>
      <c r="Q125" s="2">
        <f>IF(ISBLANK(#REF!), "", 1)</f>
        <v>1</v>
      </c>
    </row>
    <row r="126" spans="1:20" x14ac:dyDescent="0.2">
      <c r="A126" s="2" t="s">
        <v>203</v>
      </c>
      <c r="B126" s="2" t="s">
        <v>256</v>
      </c>
      <c r="C126" s="8" t="str">
        <f>VLOOKUP(B126,families!A$2:B$57,2)</f>
        <v>flax</v>
      </c>
      <c r="D126" s="2" t="s">
        <v>121</v>
      </c>
      <c r="E126" s="3" t="s">
        <v>122</v>
      </c>
      <c r="H126" s="2">
        <f t="shared" si="3"/>
        <v>1</v>
      </c>
      <c r="Q126" s="2">
        <f>IF(ISBLANK(#REF!), "", 1)</f>
        <v>1</v>
      </c>
    </row>
    <row r="127" spans="1:20" x14ac:dyDescent="0.2">
      <c r="A127" s="2" t="s">
        <v>203</v>
      </c>
      <c r="B127" s="2" t="s">
        <v>301</v>
      </c>
      <c r="C127" s="8" t="str">
        <f>VLOOKUP(B127,families!A$2:B$57,2)</f>
        <v>sesame</v>
      </c>
      <c r="D127" s="2" t="s">
        <v>308</v>
      </c>
      <c r="E127" s="3" t="s">
        <v>310</v>
      </c>
      <c r="G127" s="2" t="s">
        <v>309</v>
      </c>
      <c r="H127" s="2">
        <f t="shared" si="3"/>
        <v>1</v>
      </c>
      <c r="Q127" s="2">
        <f>IF(ISBLANK(#REF!), "", 1)</f>
        <v>1</v>
      </c>
    </row>
    <row r="128" spans="1:20" x14ac:dyDescent="0.2">
      <c r="B128" s="2" t="s">
        <v>306</v>
      </c>
      <c r="C128" s="8" t="str">
        <f>VLOOKUP(B128,families!A$2:B$57,2)</f>
        <v>pokeweed</v>
      </c>
      <c r="D128" s="2" t="s">
        <v>303</v>
      </c>
      <c r="E128" s="3" t="s">
        <v>305</v>
      </c>
      <c r="G128" s="2" t="s">
        <v>304</v>
      </c>
      <c r="H128" s="2">
        <f t="shared" si="3"/>
        <v>1</v>
      </c>
      <c r="Q128" s="2">
        <f>IF(ISBLANK(#REF!), "", 1)</f>
        <v>1</v>
      </c>
    </row>
    <row r="129" spans="1:19" x14ac:dyDescent="0.2">
      <c r="A129" s="2" t="s">
        <v>135</v>
      </c>
      <c r="B129" s="2" t="s">
        <v>138</v>
      </c>
      <c r="C129" s="8" t="str">
        <f>VLOOKUP(B129,families!A$2:B$57,2)</f>
        <v>pokeweed</v>
      </c>
      <c r="D129" s="2" t="s">
        <v>214</v>
      </c>
      <c r="E129" s="3" t="s">
        <v>215</v>
      </c>
      <c r="G129" s="2" t="s">
        <v>213</v>
      </c>
      <c r="H129" s="2">
        <f t="shared" si="3"/>
        <v>1</v>
      </c>
      <c r="Q129" s="2">
        <f>IF(ISBLANK(#REF!), "", 1)</f>
        <v>1</v>
      </c>
    </row>
    <row r="130" spans="1:19" x14ac:dyDescent="0.2">
      <c r="B130" s="2" t="s">
        <v>288</v>
      </c>
      <c r="C130" s="8" t="str">
        <f>VLOOKUP(B130,families!A$2:B$57,2)</f>
        <v>pokeweed</v>
      </c>
      <c r="D130" s="2" t="s">
        <v>294</v>
      </c>
      <c r="E130" s="3" t="s">
        <v>295</v>
      </c>
      <c r="H130" s="2">
        <f t="shared" ref="H130:H136" si="4">SUM(O130:W130)</f>
        <v>1</v>
      </c>
      <c r="Q130" s="2">
        <f>IF(ISBLANK(#REF!), "", 1)</f>
        <v>1</v>
      </c>
    </row>
    <row r="131" spans="1:19" x14ac:dyDescent="0.2">
      <c r="A131" s="2" t="s">
        <v>203</v>
      </c>
      <c r="B131" s="2" t="s">
        <v>459</v>
      </c>
      <c r="C131" s="8" t="str">
        <f>VLOOKUP(B131,families!A$2:B$57,2)</f>
        <v>plane-tree</v>
      </c>
      <c r="D131" s="2" t="s">
        <v>344</v>
      </c>
      <c r="E131" s="3" t="s">
        <v>345</v>
      </c>
      <c r="G131" s="2" t="s">
        <v>346</v>
      </c>
      <c r="H131" s="2">
        <f t="shared" si="4"/>
        <v>1</v>
      </c>
      <c r="Q131" s="2">
        <f>IF(ISBLANK(#REF!), "", 1)</f>
        <v>1</v>
      </c>
    </row>
    <row r="132" spans="1:19" x14ac:dyDescent="0.2">
      <c r="A132" s="2" t="s">
        <v>61</v>
      </c>
      <c r="B132" s="2" t="s">
        <v>220</v>
      </c>
      <c r="C132" s="8" t="str">
        <f>VLOOKUP(B132,families!A$2:B$57,2)</f>
        <v>plane-tree</v>
      </c>
      <c r="D132" s="8" t="s">
        <v>90</v>
      </c>
      <c r="E132" s="3" t="s">
        <v>92</v>
      </c>
      <c r="H132" s="2">
        <f t="shared" si="4"/>
        <v>1</v>
      </c>
      <c r="Q132" s="2">
        <f>IF(ISBLANK(#REF!), "", 1)</f>
        <v>1</v>
      </c>
    </row>
    <row r="133" spans="1:19" x14ac:dyDescent="0.2">
      <c r="B133" s="2" t="s">
        <v>220</v>
      </c>
      <c r="C133" s="8" t="str">
        <f>VLOOKUP(B133,families!A$2:B$57,2)</f>
        <v>plane-tree</v>
      </c>
      <c r="D133" s="2" t="s">
        <v>338</v>
      </c>
      <c r="E133" s="3" t="s">
        <v>339</v>
      </c>
      <c r="H133" s="2">
        <f t="shared" si="4"/>
        <v>1</v>
      </c>
      <c r="Q133" s="2">
        <f>IF(ISBLANK(#REF!), "", 1)</f>
        <v>1</v>
      </c>
    </row>
    <row r="134" spans="1:19" x14ac:dyDescent="0.2">
      <c r="A134" s="2" t="s">
        <v>48</v>
      </c>
      <c r="B134" s="2" t="s">
        <v>120</v>
      </c>
      <c r="C134" s="8" t="str">
        <f>VLOOKUP(B134,families!A$2:B$57,2)</f>
        <v>plane-tree</v>
      </c>
      <c r="D134" s="2" t="s">
        <v>250</v>
      </c>
      <c r="E134" s="3" t="s">
        <v>252</v>
      </c>
      <c r="G134" s="2" t="s">
        <v>253</v>
      </c>
      <c r="H134" s="2">
        <f t="shared" si="4"/>
        <v>1</v>
      </c>
      <c r="Q134" s="2">
        <f>IF(ISBLANK(#REF!), "", 1)</f>
        <v>1</v>
      </c>
    </row>
    <row r="135" spans="1:19" x14ac:dyDescent="0.2">
      <c r="A135" s="2" t="s">
        <v>203</v>
      </c>
      <c r="B135" s="2" t="s">
        <v>417</v>
      </c>
      <c r="C135" s="8" t="str">
        <f>VLOOKUP(B135,families!A$2:B$57,2)</f>
        <v>elm, zelkova</v>
      </c>
      <c r="D135" s="2" t="s">
        <v>359</v>
      </c>
      <c r="E135" s="3" t="s">
        <v>360</v>
      </c>
      <c r="H135" s="2">
        <f t="shared" si="4"/>
        <v>1</v>
      </c>
      <c r="S135" s="2">
        <v>1</v>
      </c>
    </row>
    <row r="136" spans="1:19" x14ac:dyDescent="0.2">
      <c r="A136" s="8" t="s">
        <v>203</v>
      </c>
      <c r="B136" s="8" t="s">
        <v>220</v>
      </c>
      <c r="C136" s="8" t="str">
        <f>VLOOKUP(B136,families!A$2:B$57,2)</f>
        <v>plane-tree</v>
      </c>
      <c r="D136" s="8" t="s">
        <v>428</v>
      </c>
      <c r="E136" s="11" t="s">
        <v>429</v>
      </c>
      <c r="G136" s="8" t="s">
        <v>430</v>
      </c>
      <c r="H136" s="8">
        <f t="shared" si="4"/>
        <v>0</v>
      </c>
      <c r="J136" s="8"/>
      <c r="K136" s="8"/>
      <c r="L136" s="8"/>
      <c r="M136" s="8"/>
      <c r="N136" s="12"/>
      <c r="O136" s="8"/>
      <c r="P136" s="8"/>
      <c r="Q136" s="8"/>
    </row>
  </sheetData>
  <sortState xmlns:xlrd2="http://schemas.microsoft.com/office/spreadsheetml/2017/richdata2" ref="A2:AB140">
    <sortCondition descending="1" ref="H2:H140"/>
    <sortCondition ref="B2:B1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workbookViewId="0">
      <selection activeCell="C9" sqref="C9"/>
    </sheetView>
  </sheetViews>
  <sheetFormatPr baseColWidth="10" defaultRowHeight="16" x14ac:dyDescent="0.2"/>
  <cols>
    <col min="2" max="2" width="50" bestFit="1" customWidth="1"/>
  </cols>
  <sheetData>
    <row r="1" spans="1:3" x14ac:dyDescent="0.2">
      <c r="B1" t="s">
        <v>476</v>
      </c>
      <c r="C1" t="s">
        <v>477</v>
      </c>
    </row>
    <row r="2" spans="1:3" ht="19" x14ac:dyDescent="0.25">
      <c r="A2" s="7" t="s">
        <v>412</v>
      </c>
      <c r="B2" t="s">
        <v>482</v>
      </c>
    </row>
    <row r="3" spans="1:3" ht="19" x14ac:dyDescent="0.25">
      <c r="A3" s="7" t="s">
        <v>413</v>
      </c>
      <c r="B3" t="s">
        <v>483</v>
      </c>
    </row>
    <row r="4" spans="1:3" ht="19" x14ac:dyDescent="0.25">
      <c r="A4" s="7" t="s">
        <v>353</v>
      </c>
      <c r="B4" t="s">
        <v>411</v>
      </c>
      <c r="C4" s="1" t="s">
        <v>478</v>
      </c>
    </row>
    <row r="5" spans="1:3" ht="19" x14ac:dyDescent="0.25">
      <c r="A5" s="7" t="s">
        <v>354</v>
      </c>
      <c r="B5" t="s">
        <v>485</v>
      </c>
      <c r="C5" s="1" t="s">
        <v>479</v>
      </c>
    </row>
    <row r="6" spans="1:3" ht="19" x14ac:dyDescent="0.25">
      <c r="A6" s="7" t="s">
        <v>409</v>
      </c>
      <c r="B6" t="s">
        <v>410</v>
      </c>
      <c r="C6" s="1" t="s">
        <v>480</v>
      </c>
    </row>
    <row r="7" spans="1:3" ht="19" x14ac:dyDescent="0.25">
      <c r="A7" s="7" t="s">
        <v>425</v>
      </c>
      <c r="B7" t="s">
        <v>427</v>
      </c>
      <c r="C7" s="1" t="s">
        <v>426</v>
      </c>
    </row>
    <row r="8" spans="1:3" ht="19" x14ac:dyDescent="0.25">
      <c r="A8" s="7" t="s">
        <v>432</v>
      </c>
      <c r="B8" t="s">
        <v>434</v>
      </c>
      <c r="C8" s="1" t="s">
        <v>433</v>
      </c>
    </row>
    <row r="9" spans="1:3" ht="19" x14ac:dyDescent="0.25">
      <c r="A9" s="7" t="s">
        <v>463</v>
      </c>
      <c r="B9" t="s">
        <v>462</v>
      </c>
      <c r="C9" s="1" t="s">
        <v>481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families</vt:lpstr>
      <vt:lpstr>species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2020-04-26T04:52:09Z</dcterms:modified>
</cp:coreProperties>
</file>