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6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5" i="1" l="1"/>
  <c r="I38" i="1"/>
  <c r="I43" i="1"/>
  <c r="I30" i="1"/>
  <c r="I31" i="1" s="1"/>
  <c r="I36" i="1"/>
  <c r="I37" i="1" s="1"/>
  <c r="I21" i="1"/>
  <c r="I24" i="1" s="1"/>
  <c r="I10" i="1"/>
  <c r="I8" i="1"/>
  <c r="I11" i="1" s="1"/>
  <c r="I13" i="1" s="1"/>
  <c r="I15" i="1" s="1"/>
  <c r="I16" i="1" s="1"/>
  <c r="I32" i="1" l="1"/>
  <c r="I39" i="1"/>
</calcChain>
</file>

<file path=xl/sharedStrings.xml><?xml version="1.0" encoding="utf-8"?>
<sst xmlns="http://schemas.openxmlformats.org/spreadsheetml/2006/main" count="60" uniqueCount="40">
  <si>
    <t>Max motor speed</t>
  </si>
  <si>
    <t>rpm</t>
  </si>
  <si>
    <t>s^-1</t>
  </si>
  <si>
    <t>Step angle</t>
  </si>
  <si>
    <t>°</t>
  </si>
  <si>
    <t>Full  steps per turn</t>
  </si>
  <si>
    <t>Micro step factor</t>
  </si>
  <si>
    <t>Hz</t>
  </si>
  <si>
    <t>Full steps per second</t>
  </si>
  <si>
    <t>-</t>
  </si>
  <si>
    <t>Maximum Micro step frequency</t>
  </si>
  <si>
    <t>Switch actions per step</t>
  </si>
  <si>
    <t>high / low</t>
  </si>
  <si>
    <t>Maximum switching frequency</t>
  </si>
  <si>
    <t>Time between switches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</si>
  <si>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</si>
  <si>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</si>
  <si>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</si>
  <si>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</si>
  <si>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</si>
  <si>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</si>
  <si>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</si>
  <si>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</si>
  <si>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</si>
  <si>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INTERRUPT CALCULATIONS:</t>
  </si>
  <si>
    <t>STEPPER MOTOR SPEED:</t>
  </si>
  <si>
    <t>INTERVALL CALCULATION ALGORITHM</t>
  </si>
  <si>
    <t>minimum motor speed</t>
  </si>
  <si>
    <t>max motor speed</t>
  </si>
  <si>
    <t>time between switches</t>
  </si>
  <si>
    <t>switches per second</t>
  </si>
  <si>
    <t>number of interrupts per switch</t>
  </si>
  <si>
    <t>bigger = smoother</t>
  </si>
  <si>
    <t>=delay</t>
  </si>
  <si>
    <t>s</t>
  </si>
  <si>
    <t xml:space="preserve">acceleration in additional steps per second </t>
  </si>
  <si>
    <t>acceleration time from 0 to max</t>
  </si>
  <si>
    <t>s^-2</t>
  </si>
  <si>
    <t>interrupt frequency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</si>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</sst>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1" fillId="2" borderId="1" xfId="1"/>
    <xf numFmtId="0" fontId="2" fillId="3" borderId="2" xfId="2"/>
    <xf numFmtId="2" fontId="2" fillId="3" borderId="2" xfId="2" applyNumberFormat="1"/>
    <xf numFmtId="164" fontId="2" fillId="3" borderId="2" xfId="2" applyNumberFormat="1"/>
    <xf numFmtId="1" fontId="2" fillId="3" borderId="2" xfId="2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3" borderId="2" xfId="2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43"/>
  <sheetViews>
    <sheetView tabSelected="1" workbookViewId="0">
      <selection activeCell="E31" sqref="E31"/>
    </sheetView>
  </sheetViews>
  <sheetFormatPr baseColWidth="10" defaultRowHeight="15" x14ac:dyDescent="0.25"/>
  <cols>
    <col min="7" max="7" width="34.140625" customWidth="1"/>
    <col min="10" max="10" width="16.28515625" style="7" customWidth="1"/>
  </cols>
  <sheetData>
    <row r="5" spans="7:10" x14ac:dyDescent="0.25">
      <c r="G5" s="8" t="s">
        <v>25</v>
      </c>
    </row>
    <row r="7" spans="7:10" x14ac:dyDescent="0.25">
      <c r="G7" t="s">
        <v>0</v>
      </c>
      <c r="H7" t="s">
        <v>1</v>
      </c>
      <c r="I7" s="1">
        <v>2500</v>
      </c>
    </row>
    <row r="8" spans="7:10" x14ac:dyDescent="0.25">
      <c r="H8" t="s">
        <v>2</v>
      </c>
      <c r="I8" s="3">
        <f>I7/60</f>
        <v>41.666666666666664</v>
      </c>
    </row>
    <row r="9" spans="7:10" x14ac:dyDescent="0.25">
      <c r="G9" t="s">
        <v>3</v>
      </c>
      <c r="H9" t="s">
        <v>4</v>
      </c>
      <c r="I9" s="1">
        <v>1.8</v>
      </c>
    </row>
    <row r="10" spans="7:10" x14ac:dyDescent="0.25">
      <c r="G10" t="s">
        <v>5</v>
      </c>
      <c r="H10" t="s">
        <v>9</v>
      </c>
      <c r="I10" s="2">
        <f>360/I9</f>
        <v>200</v>
      </c>
    </row>
    <row r="11" spans="7:10" x14ac:dyDescent="0.25">
      <c r="G11" t="s">
        <v>8</v>
      </c>
      <c r="H11" t="s">
        <v>2</v>
      </c>
      <c r="I11" s="5">
        <f>I8*I10</f>
        <v>8333.3333333333321</v>
      </c>
    </row>
    <row r="12" spans="7:10" x14ac:dyDescent="0.25">
      <c r="G12" t="s">
        <v>6</v>
      </c>
      <c r="H12" t="s">
        <v>9</v>
      </c>
      <c r="I12" s="1">
        <v>2</v>
      </c>
    </row>
    <row r="13" spans="7:10" x14ac:dyDescent="0.25">
      <c r="G13" t="s">
        <v>10</v>
      </c>
      <c r="H13" t="s">
        <v>7</v>
      </c>
      <c r="I13" s="5">
        <f>I11*I12</f>
        <v>16666.666666666664</v>
      </c>
    </row>
    <row r="14" spans="7:10" x14ac:dyDescent="0.25">
      <c r="G14" t="s">
        <v>11</v>
      </c>
      <c r="H14" t="s">
        <v>9</v>
      </c>
      <c r="I14" s="2">
        <v>2</v>
      </c>
      <c r="J14" s="7" t="s">
        <v>12</v>
      </c>
    </row>
    <row r="15" spans="7:10" x14ac:dyDescent="0.25">
      <c r="G15" t="s">
        <v>13</v>
      </c>
      <c r="H15" t="s">
        <v>7</v>
      </c>
      <c r="I15" s="5">
        <f>I13*I14</f>
        <v>33333.333333333328</v>
      </c>
    </row>
    <row r="16" spans="7:10" s="9" customFormat="1" ht="29.25" customHeight="1" x14ac:dyDescent="0.25">
      <c r="G16" s="9" t="s">
        <v>14</v>
      </c>
      <c r="H16" s="9" t="s">
        <v>15</v>
      </c>
      <c r="I16" s="10">
        <f>1/I15*10^6</f>
        <v>30.000000000000004</v>
      </c>
      <c r="J16" s="11"/>
    </row>
    <row r="19" spans="7:10" x14ac:dyDescent="0.25">
      <c r="G19" s="8" t="s">
        <v>24</v>
      </c>
    </row>
    <row r="20" spans="7:10" x14ac:dyDescent="0.25">
      <c r="G20" t="s">
        <v>16</v>
      </c>
      <c r="H20" t="s">
        <v>17</v>
      </c>
      <c r="I20" s="2">
        <v>16</v>
      </c>
    </row>
    <row r="21" spans="7:10" x14ac:dyDescent="0.25">
      <c r="G21" t="s">
        <v>22</v>
      </c>
      <c r="H21" t="s">
        <v>15</v>
      </c>
      <c r="I21" s="2">
        <f>1/I20</f>
        <v>6.25E-2</v>
      </c>
    </row>
    <row r="22" spans="7:10" x14ac:dyDescent="0.25">
      <c r="G22" t="s">
        <v>18</v>
      </c>
      <c r="H22" t="s">
        <v>9</v>
      </c>
      <c r="I22" s="1">
        <v>1</v>
      </c>
      <c r="J22" s="7" t="s">
        <v>21</v>
      </c>
    </row>
    <row r="23" spans="7:10" x14ac:dyDescent="0.25">
      <c r="G23" t="s">
        <v>20</v>
      </c>
      <c r="H23" t="s">
        <v>9</v>
      </c>
      <c r="I23" s="1">
        <v>50</v>
      </c>
      <c r="J23" s="7" t="s">
        <v>23</v>
      </c>
    </row>
    <row r="24" spans="7:10" s="9" customFormat="1" ht="28.5" customHeight="1" x14ac:dyDescent="0.25">
      <c r="G24" s="9" t="s">
        <v>19</v>
      </c>
      <c r="H24" s="9" t="s">
        <v>15</v>
      </c>
      <c r="I24" s="10">
        <f>I21*I22*I23</f>
        <v>3.125</v>
      </c>
      <c r="J24" s="11"/>
    </row>
    <row r="25" spans="7:10" s="9" customFormat="1" ht="28.5" customHeight="1" x14ac:dyDescent="0.25">
      <c r="G25" s="9" t="s">
        <v>38</v>
      </c>
      <c r="H25" s="9" t="s">
        <v>39</v>
      </c>
      <c r="I25" s="10">
        <f>1/I24*10^6/1000</f>
        <v>320</v>
      </c>
      <c r="J25" s="11"/>
    </row>
    <row r="28" spans="7:10" x14ac:dyDescent="0.25">
      <c r="G28" s="8" t="s">
        <v>26</v>
      </c>
    </row>
    <row r="29" spans="7:10" x14ac:dyDescent="0.25">
      <c r="G29" t="s">
        <v>27</v>
      </c>
      <c r="H29" t="s">
        <v>1</v>
      </c>
      <c r="I29" s="1">
        <v>100</v>
      </c>
    </row>
    <row r="30" spans="7:10" x14ac:dyDescent="0.25">
      <c r="G30" t="s">
        <v>30</v>
      </c>
      <c r="H30" t="s">
        <v>9</v>
      </c>
      <c r="I30" s="5">
        <f>(I29/60)*I10*I12*I14</f>
        <v>1333.3333333333335</v>
      </c>
    </row>
    <row r="31" spans="7:10" x14ac:dyDescent="0.25">
      <c r="G31" t="s">
        <v>29</v>
      </c>
      <c r="H31" t="s">
        <v>15</v>
      </c>
      <c r="I31" s="2">
        <f>1/I30*10^6</f>
        <v>749.99999999999989</v>
      </c>
      <c r="J31" s="12" t="s">
        <v>33</v>
      </c>
    </row>
    <row r="32" spans="7:10" x14ac:dyDescent="0.25">
      <c r="G32" t="s">
        <v>31</v>
      </c>
      <c r="H32" t="s">
        <v>9</v>
      </c>
      <c r="I32" s="2">
        <f>I31/I24</f>
        <v>239.99999999999997</v>
      </c>
    </row>
    <row r="36" spans="7:10" x14ac:dyDescent="0.25">
      <c r="G36" t="s">
        <v>28</v>
      </c>
      <c r="H36" t="s">
        <v>1</v>
      </c>
      <c r="I36" s="1">
        <f>I7</f>
        <v>2500</v>
      </c>
    </row>
    <row r="37" spans="7:10" x14ac:dyDescent="0.25">
      <c r="G37" t="s">
        <v>30</v>
      </c>
      <c r="H37" t="s">
        <v>9</v>
      </c>
      <c r="I37" s="5">
        <f>(I36/60)*I10*I12*I14</f>
        <v>33333.333333333328</v>
      </c>
    </row>
    <row r="38" spans="7:10" x14ac:dyDescent="0.25">
      <c r="G38" t="s">
        <v>29</v>
      </c>
      <c r="H38" t="s">
        <v>15</v>
      </c>
      <c r="I38" s="2">
        <f>1/I37*10^6</f>
        <v>30.000000000000004</v>
      </c>
      <c r="J38" s="12" t="s">
        <v>33</v>
      </c>
    </row>
    <row r="39" spans="7:10" x14ac:dyDescent="0.25">
      <c r="G39" t="s">
        <v>31</v>
      </c>
      <c r="H39" t="s">
        <v>9</v>
      </c>
      <c r="I39" s="4">
        <f>I38/I24</f>
        <v>9.6000000000000014</v>
      </c>
      <c r="J39" s="7" t="s">
        <v>32</v>
      </c>
    </row>
    <row r="42" spans="7:10" x14ac:dyDescent="0.25">
      <c r="G42" t="s">
        <v>36</v>
      </c>
      <c r="H42" t="s">
        <v>34</v>
      </c>
      <c r="I42" s="6">
        <v>1</v>
      </c>
    </row>
    <row r="43" spans="7:10" x14ac:dyDescent="0.25">
      <c r="G43" t="s">
        <v>35</v>
      </c>
      <c r="H43" t="s">
        <v>37</v>
      </c>
      <c r="I43" s="6">
        <f>I15/I42</f>
        <v>33333.333333333328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Orgapack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2020-06-02T09:36:25Z</dcterms:created>
  <dcterms:modified xsi:type="dcterms:W3CDTF">2020-06-02T15:21:33Z</dcterms:modified>
</cp:coreProperties>
</file>