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ENOVO\Documents\Projects\"/>
    </mc:Choice>
  </mc:AlternateContent>
  <xr:revisionPtr revIDLastSave="0" documentId="13_ncr:1_{45F6919D-F227-45A0-B5EC-CA291FE1ED73}" xr6:coauthVersionLast="47" xr6:coauthVersionMax="47" xr10:uidLastSave="{00000000-0000-0000-0000-000000000000}"/>
  <bookViews>
    <workbookView xWindow="-110" yWindow="-110" windowWidth="19420" windowHeight="10560" activeTab="2" xr2:uid="{8BC6D2D6-F757-0C4B-901B-94A06448BC91}"/>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 i="3" l="1"/>
  <c r="AI7" i="3"/>
  <c r="ET5" i="3"/>
  <c r="EF5" i="3"/>
  <c r="DR10" i="3"/>
  <c r="DR11" i="3" s="1"/>
  <c r="DR12" i="3" s="1"/>
  <c r="DS10" i="3"/>
  <c r="DS11" i="3" s="1"/>
  <c r="DS12" i="3" s="1"/>
  <c r="DT10" i="3"/>
  <c r="DT11" i="3" s="1"/>
  <c r="DT12" i="3" s="1"/>
  <c r="DU10" i="3"/>
  <c r="DU11" i="3" s="1"/>
  <c r="DU12" i="3" s="1"/>
  <c r="DV10" i="3"/>
  <c r="DV11" i="3" s="1"/>
  <c r="DV12" i="3" s="1"/>
  <c r="DQ10" i="3"/>
  <c r="DQ11" i="3" s="1"/>
  <c r="DG6" i="3"/>
  <c r="DF6" i="3"/>
  <c r="CX6" i="3"/>
  <c r="CW6" i="3"/>
  <c r="CF6" i="3"/>
  <c r="CF7" i="3"/>
  <c r="CF8" i="3"/>
  <c r="CF9" i="3"/>
  <c r="CF10" i="3"/>
  <c r="CF11" i="3"/>
  <c r="CF12" i="3"/>
  <c r="CF13" i="3"/>
  <c r="CF14" i="3"/>
  <c r="CE7" i="3"/>
  <c r="CE8" i="3"/>
  <c r="CE9" i="3"/>
  <c r="CE10" i="3"/>
  <c r="CE11" i="3"/>
  <c r="CE12" i="3"/>
  <c r="CE13" i="3"/>
  <c r="CE14" i="3"/>
  <c r="CE6" i="3"/>
  <c r="BX6" i="3"/>
  <c r="BX7" i="3"/>
  <c r="BX8" i="3"/>
  <c r="BX9" i="3"/>
  <c r="BX10" i="3"/>
  <c r="BW7" i="3"/>
  <c r="BW8" i="3"/>
  <c r="BW9" i="3"/>
  <c r="BW10" i="3"/>
  <c r="BW6" i="3"/>
  <c r="S10" i="3"/>
  <c r="S9" i="3"/>
  <c r="S8" i="3"/>
  <c r="AA7" i="3"/>
  <c r="AA8" i="3"/>
  <c r="AA9" i="3"/>
  <c r="AA10" i="3"/>
  <c r="AA6" i="3"/>
  <c r="Z7" i="3"/>
  <c r="Z8" i="3"/>
  <c r="Z9" i="3"/>
  <c r="Z10" i="3"/>
  <c r="Z6" i="3"/>
  <c r="J7" i="3"/>
  <c r="J6" i="3"/>
  <c r="AJ7" i="3"/>
  <c r="AJ6" i="3"/>
  <c r="CH15" i="3" l="1"/>
  <c r="DX11" i="3"/>
  <c r="DQ12" i="3"/>
  <c r="CH11" i="3"/>
  <c r="CH7" i="3"/>
  <c r="CG14" i="3"/>
  <c r="CG10" i="3"/>
  <c r="CK7" i="3"/>
  <c r="CH17" i="3"/>
  <c r="CH13" i="3"/>
  <c r="CH9" i="3"/>
  <c r="CG16" i="3"/>
  <c r="CG12" i="3"/>
  <c r="CK8" i="3"/>
  <c r="CG15" i="3"/>
  <c r="CH16" i="3"/>
  <c r="CH14" i="3"/>
  <c r="CH12" i="3"/>
  <c r="CH10" i="3"/>
  <c r="CH8" i="3"/>
  <c r="CH6" i="3"/>
  <c r="CK9" i="3"/>
  <c r="CG8" i="3"/>
  <c r="CG6" i="3"/>
  <c r="CG17" i="3"/>
  <c r="CG13" i="3"/>
  <c r="CG11" i="3"/>
  <c r="CG9" i="3"/>
  <c r="CG7" i="3"/>
</calcChain>
</file>

<file path=xl/sharedStrings.xml><?xml version="1.0" encoding="utf-8"?>
<sst xmlns="http://schemas.openxmlformats.org/spreadsheetml/2006/main" count="10812" uniqueCount="123">
  <si>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</si>
  <si>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</si>
  <si>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</si>
  <si>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</si>
  <si>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</si>
  <si>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</si>
  <si>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</si>
  <si>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</si>
  <si>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</si>
  <si>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</si>
  <si>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</si>
  <si>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</si>
  <si>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</si>
  <si>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</si>
  <si>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</si>
  <si>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</si>
  <si>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</si>
  <si>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</si>
  <si>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</si>
  <si>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</si>
  <si>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</si>
  <si>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</si>
  <si>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</si>
  <si>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</si>
  <si>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</si>
  <si>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</si>
  <si>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</si>
  <si>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</si>
  <si>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</si>
  <si>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</si>
  <si>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</si>
  <si>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</si>
  <si>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</si>
  <si>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</si>
  <si>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</si>
  <si>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</si>
  <si>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</si>
  <si>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</si>
  <si>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</si>
  <si>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</si>
  <si>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</si>
  <si>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</si>
  <si>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</si>
  <si>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</si>
  <si>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</si>
  <si>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</si>
  <si>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</si>
  <si>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</si>
  <si>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</si>
  <si>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</si>
  <si>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</si>
  <si>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</si>
  <si>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</si>
  <si>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</si>
  <si>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</si>
  <si>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</si>
  <si>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</si>
  <si>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</si>
  <si>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</si>
  <si>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</si>
  <si>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</si>
  <si>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</si>
  <si>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</si>
  <si>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</si>
  <si>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</si>
  <si>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</si>
  <si>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</si>
  <si>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</si>
  <si>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</si>
  <si>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</si>
  <si>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</si>
  <si>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</si>
  <si>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</si>
  <si>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</si>
  <si>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</si>
  <si>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</si>
  <si>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</si>
  <si>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</si>
  <si>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</si>
  <si>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</si>
  <si>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Grand Total</t>
  </si>
  <si>
    <t>Count of Fees Status</t>
  </si>
  <si>
    <t>Total Earnings</t>
  </si>
  <si>
    <t>Total Calls</t>
  </si>
  <si>
    <t>Top 5 Consultants Sales</t>
  </si>
  <si>
    <t>Total Consultant</t>
  </si>
  <si>
    <t>Total earnings by month</t>
  </si>
  <si>
    <t>Sum of Paid Fees2</t>
  </si>
  <si>
    <t>max</t>
  </si>
  <si>
    <t>min</t>
  </si>
  <si>
    <t>avg</t>
  </si>
  <si>
    <t xml:space="preserve"> </t>
  </si>
  <si>
    <t>Paid/Unpaid calls</t>
  </si>
  <si>
    <t xml:space="preserve">↗ </t>
  </si>
  <si>
    <t>Sum of Enrolled Courses</t>
  </si>
  <si>
    <t>Average of Enrolled Courses</t>
  </si>
  <si>
    <t>Area Codes</t>
  </si>
  <si>
    <t>Count of Area Code</t>
  </si>
  <si>
    <t>Training Level's Fees by Sales Team</t>
  </si>
  <si>
    <t>Enrolled Courses on Training Levels</t>
  </si>
  <si>
    <t>Top 5 Training Level's</t>
  </si>
  <si>
    <t>Average Paid 
Calls Duration by Months</t>
  </si>
  <si>
    <t>Average of Average call duration</t>
  </si>
  <si>
    <t>Months</t>
  </si>
  <si>
    <t>Duration</t>
  </si>
  <si>
    <t>Max</t>
  </si>
  <si>
    <t>Min</t>
  </si>
  <si>
    <t>Sales Team</t>
  </si>
  <si>
    <t>Advertising Channels</t>
  </si>
  <si>
    <t>Actual</t>
  </si>
  <si>
    <t>Adv channels</t>
  </si>
  <si>
    <t>paid ads</t>
  </si>
  <si>
    <t>diff from highest + 1B</t>
  </si>
  <si>
    <t>Average Calls by Month</t>
  </si>
  <si>
    <t>Count of Month</t>
  </si>
  <si>
    <t>AVG Calls</t>
  </si>
  <si>
    <t>Count of Month2</t>
  </si>
  <si>
    <t>Advertising by Sales</t>
  </si>
  <si>
    <t>Column Labels</t>
  </si>
  <si>
    <t>Mnths</t>
  </si>
  <si>
    <t>Total ads</t>
  </si>
  <si>
    <t>Training Model's Fees by Sales Team</t>
  </si>
  <si>
    <t>Training Model's Fees by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</si>
</sst>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quot;* #,##0.00_);_(&quot;$&quot;* \(#,##0.00\);_(&quot;$&quot;* &quot;-&quot;??_);_(@_)"/>
    <numFmt numFmtId="165" formatCode="[$EGP]\ #,##0_);\([$EGP]\ #,##0\)"/>
    <numFmt numFmtId="166" formatCode="_-* #,##0_-;\-* #,##0_-;_-* &quot;-&quot;??_-;_-@_-"/>
    <numFmt numFmtId="167" formatCode="[&lt;999950]0.0,&quot;K&quot;;[&lt;999950000]0.0,,&quot;M&quot;;0.0,,,&quot;B&quot;"/>
  </numFmts>
  <fonts count="16" x14ac:knownFonts="1">
    <font>
      <sz val="12"/>
      <color theme="1"/>
      <name val="Calibri"/>
      <family val="2"/>
      <scheme val="minor"/>
    </font>
    <font>
      <sz val="12"/>
      <color theme="1"/>
      <name val="Calibri"/>
      <family val="2"/>
      <scheme val="minor"/>
    </font>
    <font>
      <sz val="10"/>
      <color rgb="FF000000"/>
      <name val="Arial"/>
      <family val="2"/>
    </font>
    <font>
      <sz val="12"/>
      <color theme="0" tint="-0.249977111117893"/>
      <name val="Calibri"/>
      <family val="2"/>
      <scheme val="minor"/>
    </font>
    <font>
      <sz val="11"/>
      <color theme="2" tint="-0.499984740745262"/>
      <name val="Arial"/>
      <family val="2"/>
    </font>
    <font>
      <b/>
      <sz val="12"/>
      <color theme="2" tint="-0.499984740745262"/>
      <name val="Calibri"/>
      <family val="2"/>
      <scheme val="minor"/>
    </font>
    <font>
      <sz val="11"/>
      <color theme="0"/>
      <name val="Arial"/>
      <family val="2"/>
    </font>
    <font>
      <sz val="11"/>
      <color rgb="FFFFFFFF"/>
      <name val="Calibri"/>
      <family val="2"/>
      <scheme val="minor"/>
    </font>
    <font>
      <sz val="8"/>
      <name val="Calibri"/>
      <family val="2"/>
      <scheme val="minor"/>
    </font>
    <font>
      <sz val="10"/>
      <color rgb="FFFF0000"/>
      <name val="Arial"/>
      <family val="2"/>
    </font>
    <font>
      <sz val="10"/>
      <color theme="1"/>
      <name val="Arial"/>
      <family val="2"/>
    </font>
    <font>
      <sz val="10"/>
      <color theme="1"/>
      <name val="Calibri"/>
      <family val="2"/>
      <scheme val="minor"/>
    </font>
    <font>
      <b/>
      <sz val="10"/>
      <color theme="1"/>
      <name val="Arial"/>
      <family val="2"/>
    </font>
    <font>
      <sz val="10"/>
      <color theme="1"/>
      <name val="Arial"/>
    </font>
    <font>
      <sz val="8"/>
      <color theme="1"/>
      <name val="Abadi"/>
      <family val="2"/>
    </font>
    <font>
      <sz val="10"/>
      <color theme="1"/>
      <name val="Abadi"/>
      <family val="2"/>
    </font>
  </fonts>
  <fills count="9">
    <fill>
      <patternFill patternType="none"/>
    </fill>
    <fill>
      <patternFill patternType="gray125"/>
    </fill>
    <fill>
      <patternFill patternType="solid">
        <fgColor theme="0"/>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20">
    <border>
      <left/>
      <right/>
      <top/>
      <bottom/>
      <diagonal/>
    </border>
    <border>
      <left/>
      <right style="thin">
        <color rgb="FFA13F9E"/>
      </right>
      <top/>
      <bottom/>
      <diagonal/>
    </border>
    <border>
      <left style="thin">
        <color rgb="FFA13F9E"/>
      </left>
      <right/>
      <top/>
      <bottom/>
      <diagonal/>
    </border>
    <border>
      <left style="thin">
        <color rgb="FFA13F9E"/>
      </left>
      <right/>
      <top style="thin">
        <color rgb="FFA13F9E"/>
      </top>
      <bottom/>
      <diagonal/>
    </border>
    <border>
      <left/>
      <right style="thin">
        <color rgb="FFA13F9E"/>
      </right>
      <top style="thin">
        <color rgb="FFA13F9E"/>
      </top>
      <bottom/>
      <diagonal/>
    </border>
    <border>
      <left style="thin">
        <color rgb="FFA13F9E"/>
      </left>
      <right/>
      <top/>
      <bottom style="thin">
        <color rgb="FFA13F9E"/>
      </bottom>
      <diagonal/>
    </border>
    <border>
      <left/>
      <right style="thin">
        <color rgb="FFA13F9E"/>
      </right>
      <top/>
      <bottom style="thin">
        <color rgb="FFA13F9E"/>
      </bottom>
      <diagonal/>
    </border>
    <border>
      <left/>
      <right/>
      <top/>
      <bottom style="thin">
        <color theme="4" tint="0.39997558519241921"/>
      </bottom>
      <diagonal/>
    </border>
    <border>
      <left/>
      <right style="hair">
        <color theme="2" tint="-0.249977111117893"/>
      </right>
      <top/>
      <bottom/>
      <diagonal/>
    </border>
    <border>
      <left style="hair">
        <color theme="0" tint="-0.499984740745262"/>
      </left>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top/>
      <bottom/>
      <diagonal/>
    </border>
    <border>
      <left/>
      <right style="hair">
        <color theme="0" tint="-0.499984740745262"/>
      </right>
      <top/>
      <bottom/>
      <diagonal/>
    </border>
    <border>
      <left style="hair">
        <color theme="0" tint="-0.499984740745262"/>
      </left>
      <right/>
      <top/>
      <bottom style="hair">
        <color theme="0" tint="-0.499984740745262"/>
      </bottom>
      <diagonal/>
    </border>
    <border>
      <left/>
      <right style="hair">
        <color theme="0" tint="-0.499984740745262"/>
      </right>
      <top/>
      <bottom style="hair">
        <color theme="0" tint="-0.499984740745262"/>
      </bottom>
      <diagonal/>
    </border>
    <border>
      <left/>
      <right/>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right/>
      <top style="hair">
        <color theme="0" tint="-0.499984740745262"/>
      </top>
      <bottom style="thin">
        <color theme="4" tint="0.39997558519241921"/>
      </bottom>
      <diagonal/>
    </border>
    <border>
      <left/>
      <right style="hair">
        <color theme="0" tint="-0.499984740745262"/>
      </right>
      <top style="hair">
        <color theme="0" tint="-0.499984740745262"/>
      </top>
      <bottom style="thin">
        <color theme="4" tint="0.39997558519241921"/>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0" fontId="3" fillId="0" borderId="0" xfId="0" applyFont="1" applyAlignment="1">
      <alignment horizontal="center" vertical="center"/>
    </xf>
    <xf numFmtId="0" fontId="5" fillId="2" borderId="0" xfId="0" applyFont="1" applyFill="1" applyAlignment="1">
      <alignment horizontal="center" vertical="center"/>
    </xf>
    <xf numFmtId="0" fontId="6" fillId="3" borderId="0" xfId="2" applyFont="1" applyFill="1" applyAlignment="1">
      <alignment horizontal="center" vertical="center" wrapText="1"/>
    </xf>
    <xf numFmtId="15" fontId="6" fillId="3" borderId="0" xfId="2" applyNumberFormat="1" applyFont="1" applyFill="1" applyAlignment="1">
      <alignment horizontal="center" vertical="center" wrapText="1"/>
    </xf>
    <xf numFmtId="0" fontId="4" fillId="2" borderId="0" xfId="2" applyFont="1" applyFill="1" applyAlignment="1">
      <alignment horizontal="center" vertical="center"/>
    </xf>
    <xf numFmtId="1" fontId="4" fillId="2" borderId="0" xfId="2" applyNumberFormat="1" applyFont="1" applyFill="1" applyAlignment="1">
      <alignment horizontal="center" vertical="center"/>
    </xf>
    <xf numFmtId="14" fontId="4" fillId="2" borderId="0" xfId="2" applyNumberFormat="1" applyFont="1" applyFill="1" applyAlignment="1">
      <alignment horizontal="center" vertical="center"/>
    </xf>
    <xf numFmtId="3" fontId="4" fillId="2" borderId="0" xfId="2" applyNumberFormat="1" applyFont="1" applyFill="1" applyAlignment="1">
      <alignment horizontal="center" vertical="center"/>
    </xf>
    <xf numFmtId="165" fontId="4" fillId="2" borderId="0" xfId="1" applyNumberFormat="1" applyFont="1" applyFill="1" applyBorder="1" applyAlignment="1">
      <alignment horizontal="center" vertical="center"/>
    </xf>
    <xf numFmtId="45" fontId="4" fillId="2" borderId="0" xfId="0" applyNumberFormat="1" applyFont="1" applyFill="1" applyAlignment="1">
      <alignment horizontal="center" vertical="center"/>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165" fontId="4" fillId="4" borderId="0" xfId="1" applyNumberFormat="1" applyFont="1" applyFill="1" applyBorder="1" applyAlignment="1">
      <alignment horizontal="center" vertical="center"/>
    </xf>
    <xf numFmtId="45" fontId="4" fillId="4" borderId="0" xfId="0" applyNumberFormat="1" applyFont="1" applyFill="1" applyAlignment="1">
      <alignment horizontal="center" vertical="center"/>
    </xf>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6" borderId="0" xfId="0" applyFill="1"/>
    <xf numFmtId="0" fontId="7" fillId="0" borderId="0" xfId="0" applyFont="1"/>
    <xf numFmtId="0" fontId="9" fillId="0" borderId="0" xfId="0" applyFont="1"/>
    <xf numFmtId="0" fontId="9" fillId="0" borderId="1" xfId="0" applyFont="1" applyBorder="1"/>
    <xf numFmtId="0" fontId="9" fillId="0" borderId="2" xfId="0" applyFont="1" applyBorder="1"/>
    <xf numFmtId="0" fontId="9" fillId="0" borderId="0" xfId="0" applyFont="1" applyAlignment="1">
      <alignment wrapText="1"/>
    </xf>
    <xf numFmtId="0" fontId="10" fillId="0" borderId="0" xfId="0" applyFont="1"/>
    <xf numFmtId="0" fontId="10" fillId="0" borderId="1" xfId="0" applyFont="1" applyBorder="1"/>
    <xf numFmtId="0" fontId="10" fillId="0" borderId="2" xfId="0" applyFont="1" applyBorder="1"/>
    <xf numFmtId="0" fontId="10" fillId="0" borderId="0" xfId="0" pivotButton="1" applyFont="1"/>
    <xf numFmtId="0" fontId="10" fillId="0" borderId="0" xfId="0" applyFont="1" applyAlignment="1">
      <alignment horizontal="left"/>
    </xf>
    <xf numFmtId="0" fontId="10" fillId="0" borderId="8" xfId="0" applyFont="1" applyBorder="1"/>
    <xf numFmtId="166" fontId="10" fillId="0" borderId="0" xfId="0" applyNumberFormat="1" applyFont="1"/>
    <xf numFmtId="0" fontId="11" fillId="0" borderId="0" xfId="0" applyFont="1"/>
    <xf numFmtId="2" fontId="10" fillId="0" borderId="0" xfId="0" applyNumberFormat="1" applyFont="1"/>
    <xf numFmtId="0" fontId="12" fillId="7" borderId="7" xfId="0" applyFont="1" applyFill="1" applyBorder="1"/>
    <xf numFmtId="0" fontId="10" fillId="0" borderId="3" xfId="0" applyFont="1" applyBorder="1" applyAlignment="1">
      <alignment horizontal="left"/>
    </xf>
    <xf numFmtId="0" fontId="10" fillId="0" borderId="4" xfId="0" applyFont="1" applyBorder="1"/>
    <xf numFmtId="9" fontId="10" fillId="0" borderId="0" xfId="4" applyFont="1"/>
    <xf numFmtId="167" fontId="10" fillId="0" borderId="0" xfId="0" applyNumberFormat="1" applyFont="1"/>
    <xf numFmtId="0" fontId="10" fillId="0" borderId="9" xfId="0" applyFont="1" applyBorder="1"/>
    <xf numFmtId="166" fontId="10" fillId="0" borderId="10" xfId="3" applyNumberFormat="1" applyFont="1" applyBorder="1"/>
    <xf numFmtId="45" fontId="10" fillId="0" borderId="0" xfId="0" applyNumberFormat="1" applyFont="1"/>
    <xf numFmtId="0" fontId="10" fillId="0" borderId="5" xfId="0" applyFont="1" applyBorder="1" applyAlignment="1">
      <alignment horizontal="left"/>
    </xf>
    <xf numFmtId="0" fontId="10" fillId="0" borderId="6" xfId="0" applyFont="1" applyBorder="1"/>
    <xf numFmtId="0" fontId="10" fillId="0" borderId="11" xfId="0" applyFont="1" applyBorder="1"/>
    <xf numFmtId="166" fontId="10" fillId="0" borderId="12" xfId="3" applyNumberFormat="1" applyFont="1" applyBorder="1"/>
    <xf numFmtId="166" fontId="10" fillId="0" borderId="4" xfId="3" applyNumberFormat="1" applyFont="1" applyBorder="1" applyAlignment="1">
      <alignment horizontal="left"/>
    </xf>
    <xf numFmtId="0" fontId="10" fillId="0" borderId="2" xfId="0" applyFont="1" applyBorder="1" applyAlignment="1">
      <alignment horizontal="left"/>
    </xf>
    <xf numFmtId="166" fontId="10" fillId="0" borderId="1" xfId="3" applyNumberFormat="1" applyFont="1" applyBorder="1" applyAlignment="1">
      <alignment horizontal="left"/>
    </xf>
    <xf numFmtId="167" fontId="10" fillId="0" borderId="8" xfId="0" applyNumberFormat="1" applyFont="1" applyBorder="1"/>
    <xf numFmtId="166" fontId="10" fillId="0" borderId="6" xfId="3" applyNumberFormat="1" applyFont="1" applyBorder="1" applyAlignment="1">
      <alignment horizontal="left"/>
    </xf>
    <xf numFmtId="0" fontId="10" fillId="0" borderId="13" xfId="0" applyFont="1" applyBorder="1"/>
    <xf numFmtId="166" fontId="10" fillId="0" borderId="14" xfId="3" applyNumberFormat="1" applyFont="1" applyBorder="1"/>
    <xf numFmtId="0" fontId="10" fillId="0" borderId="15" xfId="0" applyFont="1" applyBorder="1"/>
    <xf numFmtId="45" fontId="10" fillId="0" borderId="15" xfId="0" applyNumberFormat="1" applyFont="1" applyBorder="1"/>
    <xf numFmtId="0" fontId="10" fillId="0" borderId="16" xfId="0" applyFont="1" applyBorder="1"/>
    <xf numFmtId="167" fontId="13" fillId="0" borderId="17" xfId="0" applyNumberFormat="1" applyFont="1" applyBorder="1"/>
    <xf numFmtId="0" fontId="9" fillId="0" borderId="0" xfId="0" applyFont="1" applyAlignment="1">
      <alignment horizontal="center" wrapText="1"/>
    </xf>
    <xf numFmtId="0" fontId="10" fillId="0" borderId="0" xfId="0" applyFont="1" applyAlignment="1">
      <alignment horizontal="center" wrapText="1"/>
    </xf>
    <xf numFmtId="167" fontId="10" fillId="0" borderId="0" xfId="0" applyNumberFormat="1" applyFont="1" applyAlignment="1">
      <alignment horizontal="center" vertical="center" wrapText="1"/>
    </xf>
    <xf numFmtId="0" fontId="13" fillId="8" borderId="0" xfId="0" applyFont="1" applyFill="1" applyAlignment="1">
      <alignment wrapText="1"/>
    </xf>
    <xf numFmtId="0" fontId="14" fillId="7" borderId="18" xfId="0" applyFont="1" applyFill="1" applyBorder="1"/>
    <xf numFmtId="0" fontId="14" fillId="7" borderId="19" xfId="0" applyFont="1" applyFill="1" applyBorder="1"/>
    <xf numFmtId="0" fontId="15" fillId="0" borderId="9" xfId="0" applyFont="1" applyBorder="1" applyAlignment="1">
      <alignment horizontal="center" wrapText="1"/>
    </xf>
    <xf numFmtId="0" fontId="15" fillId="0" borderId="11" xfId="0" applyFont="1" applyBorder="1" applyAlignment="1">
      <alignment horizontal="center" wrapText="1"/>
    </xf>
    <xf numFmtId="167" fontId="15" fillId="0" borderId="0" xfId="0" applyNumberFormat="1" applyFont="1"/>
    <xf numFmtId="167" fontId="15" fillId="0" borderId="12" xfId="0" applyNumberFormat="1" applyFont="1" applyBorder="1"/>
    <xf numFmtId="0" fontId="15" fillId="0" borderId="13" xfId="0" applyFont="1" applyBorder="1" applyAlignment="1">
      <alignment horizontal="center" wrapText="1"/>
    </xf>
    <xf numFmtId="167" fontId="15" fillId="0" borderId="14" xfId="0" applyNumberFormat="1" applyFont="1" applyBorder="1"/>
    <xf numFmtId="1" fontId="10" fillId="0" borderId="0" xfId="0" applyNumberFormat="1" applyFont="1"/>
    <xf numFmtId="0" fontId="10" fillId="0" borderId="0" xfId="0" applyFont="1" applyAlignment="1">
      <alignment horizontal="left" indent="1"/>
    </xf>
  </cellXfs>
  <cellStyles count="5">
    <cellStyle name="Comma" xfId="3" builtinId="3"/>
    <cellStyle name="Currency" xfId="1" builtinId="4"/>
    <cellStyle name="Normal" xfId="0" builtinId="0"/>
    <cellStyle name="Normal 2" xfId="2" xr:uid="{956AD3D9-F9E9-1446-BC34-0D686802592F}"/>
    <cellStyle name="Percent" xfId="4" builtinId="5"/>
  </cellStyles>
  <dxfs count="305">
    <dxf>
      <font>
        <sz val="10"/>
      </font>
    </dxf>
    <dxf>
      <font>
        <sz val="10"/>
      </font>
    </dxf>
    <dxf>
      <font>
        <sz val="10"/>
      </font>
    </dxf>
    <dxf>
      <font>
        <sz val="10"/>
      </font>
    </dxf>
    <dxf>
      <font>
        <sz val="10"/>
      </font>
    </dxf>
    <dxf>
      <font>
        <sz val="10"/>
      </font>
    </dxf>
    <dxf>
      <border>
        <right style="hair">
          <color theme="2" tint="-0.249977111117893"/>
        </right>
      </border>
    </dxf>
    <dxf>
      <numFmt numFmtId="167" formatCode="[&lt;999950]0.0,&quot;K&quot;;[&lt;999950000]0.0,,&quot;M&quot;;0.0,,,&quot;B&quo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6" formatCode="_-* #,##0_-;\-* #,##0_-;_-* &quot;-&quot;??_-;_-@_-"/>
    </dxf>
    <dxf>
      <numFmt numFmtId="0" formatCode="General"/>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numFmt numFmtId="2" formatCode="0.00"/>
    </dxf>
    <dxf>
      <numFmt numFmtId="2" formatCode="0.00"/>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numFmt numFmtId="167" formatCode="[&lt;999950]0.0,&quot;K&quot;;[&lt;999950000]0.0,,&quot;M&quot;;0.0,,,&quot;B&quo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numFmt numFmtId="167" formatCode="[&lt;999950]0.0,&quot;K&quot;;[&lt;999950000]0.0,,&quot;M&quot;;0.0,,,&quot;B&quo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167" formatCode="[&lt;999950]0.0,&quot;K&quot;;[&lt;999950000]0.0,,&quot;M&quot;;0.0,,,&quot;B&quo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numFmt numFmtId="166" formatCode="_-* #,##0_-;\-* #,##0_-;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numFmt numFmtId="0" formatCode="General"/>
    </dxf>
    <dxf>
      <font>
        <sz val="10"/>
      </font>
    </dxf>
    <dxf>
      <font>
        <sz val="10"/>
      </font>
    </dxf>
    <dxf>
      <font>
        <sz val="10"/>
      </font>
    </dxf>
    <dxf>
      <font>
        <sz val="10"/>
      </font>
    </dxf>
    <dxf>
      <font>
        <sz val="10"/>
      </font>
    </dxf>
    <dxf>
      <numFmt numFmtId="28" formatCode="mm:ss"/>
    </dxf>
    <dxf>
      <font>
        <name val="Arial"/>
        <scheme val="none"/>
      </font>
    </dxf>
    <dxf>
      <font>
        <name val="Arial"/>
        <scheme val="none"/>
      </font>
    </dxf>
    <dxf>
      <font>
        <name val="Arial"/>
        <scheme val="none"/>
      </font>
    </dxf>
    <dxf>
      <font>
        <name val="Arial"/>
        <scheme val="none"/>
      </font>
    </dxf>
    <dxf>
      <font>
        <name val="Arial"/>
        <scheme val="none"/>
      </font>
    </dxf>
    <dxf>
      <numFmt numFmtId="166" formatCode="_-* #,##0_-;\-* #,##0_-;_-* &quot;-&quot;??_-;_-@_-"/>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
      <font>
        <b/>
        <i val="0"/>
        <sz val="7"/>
        <color theme="0"/>
        <name val="Arial"/>
        <family val="2"/>
        <scheme val="none"/>
      </font>
      <fill>
        <patternFill>
          <bgColor theme="8" tint="0.39994506668294322"/>
        </patternFill>
      </fill>
      <border diagonalUp="0" diagonalDown="0">
        <left/>
        <right/>
        <top/>
        <bottom/>
        <vertical/>
        <horizontal/>
      </border>
    </dxf>
    <dxf>
      <font>
        <sz val="8"/>
        <color theme="0"/>
        <name val="Abadi"/>
        <family val="2"/>
        <scheme val="none"/>
      </font>
      <border diagonalUp="0" diagonalDown="0">
        <left/>
        <right/>
        <top/>
        <bottom/>
        <vertical/>
        <horizontal/>
      </border>
    </dxf>
    <dxf>
      <fill>
        <patternFill patternType="none">
          <bgColor auto="1"/>
        </patternFill>
      </fill>
      <border diagonalUp="0" diagonalDown="0">
        <left/>
        <right/>
        <top/>
        <bottom/>
        <vertical/>
        <horizontal/>
      </border>
    </dxf>
    <dxf>
      <fill>
        <patternFill>
          <bgColor theme="8" tint="0.59996337778862885"/>
        </patternFill>
      </fill>
    </dxf>
  </dxfs>
  <tableStyles count="5" defaultTableStyle="TableStyleMedium2" defaultPivotStyle="PivotStyleLight16">
    <tableStyle name="Slicer Style 1" pivot="0" table="0" count="1" xr9:uid="{A6C6E7F4-3115-4312-BB27-62F7385FA178}">
      <tableStyleElement type="wholeTable" dxfId="304"/>
    </tableStyle>
    <tableStyle name="Slicer Style 2" pivot="0" table="0" count="1" xr9:uid="{7A7A7661-0955-4929-872C-60EB290CB127}"/>
    <tableStyle name="Slicer Style 3" pivot="0" table="0" count="3" xr9:uid="{6B542537-BDEF-4A2A-BAA0-AD9C03D7C39E}">
      <tableStyleElement type="wholeTable" dxfId="303"/>
    </tableStyle>
    <tableStyle name="Slicer Style 4" pivot="0" table="0" count="2" xr9:uid="{7328C204-2BA7-473E-8539-3CE9E8D50F00}">
      <tableStyleElement type="wholeTable" dxfId="302"/>
    </tableStyle>
    <tableStyle name="Slicer Style 5" pivot="0" table="0" count="2" xr9:uid="{071991D5-7B03-4F99-9629-83B7FE7F0812}">
      <tableStyleElement type="wholeTable" dxfId="301"/>
    </tableStyle>
  </tableStyles>
  <colors>
    <mruColors>
      <color rgb="FF0AEAE0"/>
      <color rgb="FFFF3399"/>
      <color rgb="FF8D7EF3"/>
      <color rgb="FF00B626"/>
      <color rgb="FFFFC91D"/>
      <color rgb="FFA13F9E"/>
      <color rgb="FFA5C2E3"/>
      <color rgb="FFFBDC23"/>
      <color rgb="FFE6C3AC"/>
      <color rgb="FFFEE6F2"/>
    </mruColors>
  </colors>
  <extLst>
    <ext xmlns:x14="http://schemas.microsoft.com/office/spreadsheetml/2009/9/main" uri="{46F421CA-312F-682f-3DD2-61675219B42D}">
      <x14:dxfs count="5">
        <dxf>
          <font>
            <color theme="0"/>
          </font>
        </dxf>
        <dxf>
          <fill>
            <patternFill>
              <bgColor rgb="FFE6C3AC"/>
            </patternFill>
          </fill>
        </dxf>
        <dxf>
          <font>
            <color rgb="FFFEE6F2"/>
          </font>
        </dxf>
        <dxf>
          <font>
            <color theme="0"/>
          </font>
        </dxf>
        <dxf>
          <font>
            <sz val="10"/>
            <name val="Arial"/>
            <family val="2"/>
            <scheme val="none"/>
          </font>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s>
        </x14:slicerStyle>
        <x14:slicerStyle name="Slicer Style 4">
          <x14:slicerStyleElements>
            <x14:slicerStyleElement type="hovered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tables!Earning_mnthly</c:name>
    <c:fmtId val="2"/>
  </c:pivotSource>
  <c:chart>
    <c:autoTitleDeleted val="1"/>
    <c:pivotFmts>
      <c:pivotFmt>
        <c:idx val="0"/>
        <c:spPr>
          <a:solidFill>
            <a:schemeClr val="accent1"/>
          </a:solidFill>
          <a:ln w="19050" cap="rnd">
            <a:solidFill>
              <a:srgbClr val="8D7EF3"/>
            </a:solidFill>
            <a:round/>
          </a:ln>
          <a:effectLst/>
        </c:spPr>
        <c:marker>
          <c:symbol val="none"/>
        </c:marker>
        <c:dLbl>
          <c:idx val="0"/>
          <c:numFmt formatCode="[&lt;999950]0.0,&quot;K&quot;;[&lt;999950000]0.0,,&quot;M&quot;;0.0,,,&quot;B&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72000">
                <a:srgbClr val="FF0000">
                  <a:alpha val="0"/>
                </a:srgbClr>
              </a:gs>
              <a:gs pos="0">
                <a:srgbClr val="FF0000">
                  <a:alpha val="2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7030A0"/>
            </a:solidFill>
            <a:round/>
          </a:ln>
          <a:effectLst/>
        </c:spPr>
        <c:marker>
          <c:symbol val="none"/>
        </c:marker>
        <c:dLbl>
          <c:idx val="0"/>
          <c:numFmt formatCode="[&lt;999950]0.0,&quot;K&quot;;[&lt;999950000]0.0,,&quot;M&quot;;0.0,,,&quot;B&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34049853322125E-2"/>
          <c:y val="0.18240817540040874"/>
          <c:w val="0.92510636290336412"/>
          <c:h val="0.69187700829343157"/>
        </c:manualLayout>
      </c:layout>
      <c:areaChart>
        <c:grouping val="stacked"/>
        <c:varyColors val="0"/>
        <c:ser>
          <c:idx val="1"/>
          <c:order val="1"/>
          <c:tx>
            <c:strRef>
              <c:f>'pivot tables'!$O$5</c:f>
              <c:strCache>
                <c:ptCount val="1"/>
                <c:pt idx="0">
                  <c:v>Sum of Paid Fees2</c:v>
                </c:pt>
              </c:strCache>
            </c:strRef>
          </c:tx>
          <c:spPr>
            <a:gradFill>
              <a:gsLst>
                <a:gs pos="72000">
                  <a:srgbClr val="FF0000">
                    <a:alpha val="0"/>
                  </a:srgbClr>
                </a:gs>
                <a:gs pos="0">
                  <a:srgbClr val="FF0000">
                    <a:alpha val="24000"/>
                  </a:srgbClr>
                </a:gs>
              </a:gsLst>
              <a:lin ang="5400000" scaled="1"/>
            </a:gradFill>
            <a:ln>
              <a:noFill/>
            </a:ln>
            <a:effectLst/>
          </c:spPr>
          <c:cat>
            <c:strRef>
              <c:f>'pivot tables'!$M$6:$M$17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tables'!$O$6:$O$17</c:f>
              <c:numCache>
                <c:formatCode>_-* #,##0_-;\-* #,##0_-;_-* "-"??_-;_-@_-</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extLst>
            <c:ext xmlns:c16="http://schemas.microsoft.com/office/drawing/2014/chart" uri="{C3380CC4-5D6E-409C-BE32-E72D297353CC}">
              <c16:uniqueId val="{00000000-ACD9-4B35-B754-0AD1F684CE2C}"/>
            </c:ext>
          </c:extLst>
        </c:ser>
        <c:dLbls>
          <c:showLegendKey val="0"/>
          <c:showVal val="0"/>
          <c:showCatName val="0"/>
          <c:showSerName val="0"/>
          <c:showPercent val="0"/>
          <c:showBubbleSize val="0"/>
        </c:dLbls>
        <c:axId val="59343967"/>
        <c:axId val="59344927"/>
      </c:areaChart>
      <c:lineChart>
        <c:grouping val="standard"/>
        <c:varyColors val="0"/>
        <c:ser>
          <c:idx val="0"/>
          <c:order val="0"/>
          <c:tx>
            <c:strRef>
              <c:f>'pivot tables'!$N$5</c:f>
              <c:strCache>
                <c:ptCount val="1"/>
                <c:pt idx="0">
                  <c:v>Sum of Paid Fees</c:v>
                </c:pt>
              </c:strCache>
            </c:strRef>
          </c:tx>
          <c:spPr>
            <a:ln w="19050" cap="rnd">
              <a:solidFill>
                <a:srgbClr val="7030A0"/>
              </a:solidFill>
              <a:round/>
            </a:ln>
            <a:effectLst/>
          </c:spPr>
          <c:marker>
            <c:symbol val="none"/>
          </c:marker>
          <c:dLbls>
            <c:numFmt formatCode="[&lt;999950]0.0,&quot;K&quot;;[&lt;999950000]0.0,,&quot;M&quot;;0.0,,,&quot;B&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tables'!$N$6:$N$17</c:f>
              <c:numCache>
                <c:formatCode>_-* #,##0_-;\-* #,##0_-;_-* "-"??_-;_-@_-</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smooth val="1"/>
          <c:extLst>
            <c:ext xmlns:c16="http://schemas.microsoft.com/office/drawing/2014/chart" uri="{C3380CC4-5D6E-409C-BE32-E72D297353CC}">
              <c16:uniqueId val="{00000001-ACD9-4B35-B754-0AD1F684CE2C}"/>
            </c:ext>
          </c:extLst>
        </c:ser>
        <c:dLbls>
          <c:dLblPos val="t"/>
          <c:showLegendKey val="0"/>
          <c:showVal val="1"/>
          <c:showCatName val="0"/>
          <c:showSerName val="0"/>
          <c:showPercent val="0"/>
          <c:showBubbleSize val="0"/>
        </c:dLbls>
        <c:marker val="1"/>
        <c:smooth val="0"/>
        <c:axId val="59343967"/>
        <c:axId val="59344927"/>
      </c:lineChart>
      <c:catAx>
        <c:axId val="59343967"/>
        <c:scaling>
          <c:orientation val="minMax"/>
        </c:scaling>
        <c:delete val="1"/>
        <c:axPos val="b"/>
        <c:numFmt formatCode="General" sourceLinked="1"/>
        <c:majorTickMark val="none"/>
        <c:minorTickMark val="none"/>
        <c:tickLblPos val="nextTo"/>
        <c:crossAx val="59344927"/>
        <c:crosses val="autoZero"/>
        <c:auto val="1"/>
        <c:lblAlgn val="ctr"/>
        <c:lblOffset val="100"/>
        <c:noMultiLvlLbl val="0"/>
      </c:catAx>
      <c:valAx>
        <c:axId val="59344927"/>
        <c:scaling>
          <c:orientation val="minMax"/>
        </c:scaling>
        <c:delete val="1"/>
        <c:axPos val="l"/>
        <c:numFmt formatCode="_-* #,##0_-;\-* #,##0_-;_-* &quot;-&quot;??_-;_-@_-" sourceLinked="1"/>
        <c:majorTickMark val="none"/>
        <c:minorTickMark val="none"/>
        <c:tickLblPos val="nextTo"/>
        <c:crossAx val="59343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tables!Avg_sales</c:name>
    <c:fmtId val="45"/>
  </c:pivotSource>
  <c:chart>
    <c:autoTitleDeleted val="0"/>
    <c:pivotFmts>
      <c:pivotFmt>
        <c:idx val="0"/>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A13F9E"/>
          </a:solidFill>
          <a:ln>
            <a:noFill/>
          </a:ln>
          <a:effectLst/>
        </c:spPr>
      </c:pivotFmt>
      <c:pivotFmt>
        <c:idx val="3"/>
        <c:spPr>
          <a:solidFill>
            <a:srgbClr val="FFC000"/>
          </a:solidFill>
          <a:ln>
            <a:noFill/>
          </a:ln>
          <a:effectLst/>
        </c:spPr>
      </c:pivotFmt>
      <c:pivotFmt>
        <c:idx val="4"/>
        <c:spPr>
          <a:solidFill>
            <a:srgbClr val="0AEAE0"/>
          </a:solidFill>
          <a:ln>
            <a:noFill/>
          </a:ln>
          <a:effectLst/>
        </c:spPr>
      </c:pivotFmt>
      <c:pivotFmt>
        <c:idx val="5"/>
        <c:spPr>
          <a:solidFill>
            <a:srgbClr val="00B050"/>
          </a:solidFill>
          <a:ln>
            <a:noFill/>
          </a:ln>
          <a:effectLst/>
        </c:spPr>
      </c:pivotFmt>
      <c:pivotFmt>
        <c:idx val="6"/>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0AEAE0"/>
          </a:solidFill>
          <a:ln>
            <a:noFill/>
          </a:ln>
          <a:effectLst/>
        </c:spPr>
      </c:pivotFmt>
      <c:pivotFmt>
        <c:idx val="9"/>
        <c:spPr>
          <a:solidFill>
            <a:srgbClr val="00B050"/>
          </a:solidFill>
          <a:ln>
            <a:noFill/>
          </a:ln>
          <a:effectLst/>
        </c:spPr>
      </c:pivotFmt>
      <c:pivotFmt>
        <c:idx val="1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1"/>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pivotFmt>
      <c:pivotFmt>
        <c:idx val="13"/>
        <c:spPr>
          <a:solidFill>
            <a:srgbClr val="0AEAE0"/>
          </a:solidFill>
          <a:ln>
            <a:noFill/>
          </a:ln>
          <a:effectLst/>
        </c:spPr>
      </c:pivotFmt>
      <c:pivotFmt>
        <c:idx val="14"/>
        <c:spPr>
          <a:solidFill>
            <a:srgbClr val="00B050"/>
          </a:solidFill>
          <a:ln>
            <a:noFill/>
          </a:ln>
          <a:effectLst/>
        </c:spPr>
      </c:pivotFmt>
      <c:pivotFmt>
        <c:idx val="1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5.5882324704707713E-2"/>
          <c:y val="8.4070773027448115E-2"/>
          <c:w val="0.94411750953262275"/>
          <c:h val="0.8150442993396142"/>
        </c:manualLayout>
      </c:layout>
      <c:barChart>
        <c:barDir val="bar"/>
        <c:grouping val="clustered"/>
        <c:varyColors val="0"/>
        <c:ser>
          <c:idx val="0"/>
          <c:order val="0"/>
          <c:tx>
            <c:strRef>
              <c:f>'pivot tables'!$CQ$5</c:f>
              <c:strCache>
                <c:ptCount val="1"/>
                <c:pt idx="0">
                  <c:v>Sum of Paid Fees</c:v>
                </c:pt>
              </c:strCache>
            </c:strRef>
          </c:tx>
          <c:spPr>
            <a:solidFill>
              <a:srgbClr val="A13F9E"/>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1148-4AAD-9FCF-238A26C246CB}"/>
              </c:ext>
            </c:extLst>
          </c:dPt>
          <c:dPt>
            <c:idx val="2"/>
            <c:invertIfNegative val="0"/>
            <c:bubble3D val="0"/>
            <c:spPr>
              <a:solidFill>
                <a:srgbClr val="0AEAE0"/>
              </a:solidFill>
              <a:ln>
                <a:noFill/>
              </a:ln>
              <a:effectLst/>
            </c:spPr>
            <c:extLst>
              <c:ext xmlns:c16="http://schemas.microsoft.com/office/drawing/2014/chart" uri="{C3380CC4-5D6E-409C-BE32-E72D297353CC}">
                <c16:uniqueId val="{00000003-1148-4AAD-9FCF-238A26C246CB}"/>
              </c:ext>
            </c:extLst>
          </c:dPt>
          <c:dPt>
            <c:idx val="3"/>
            <c:invertIfNegative val="0"/>
            <c:bubble3D val="0"/>
            <c:spPr>
              <a:solidFill>
                <a:srgbClr val="00B050"/>
              </a:solidFill>
              <a:ln>
                <a:noFill/>
              </a:ln>
              <a:effectLst/>
            </c:spPr>
            <c:extLst>
              <c:ext xmlns:c16="http://schemas.microsoft.com/office/drawing/2014/chart" uri="{C3380CC4-5D6E-409C-BE32-E72D297353CC}">
                <c16:uniqueId val="{00000005-1148-4AAD-9FCF-238A26C246CB}"/>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tables'!$CP$6:$CP$10</c:f>
              <c:strCache>
                <c:ptCount val="4"/>
                <c:pt idx="0">
                  <c:v>Abdullah</c:v>
                </c:pt>
                <c:pt idx="1">
                  <c:v>Ahmed</c:v>
                </c:pt>
                <c:pt idx="2">
                  <c:v>Mohammed</c:v>
                </c:pt>
                <c:pt idx="3">
                  <c:v>Salah</c:v>
                </c:pt>
              </c:strCache>
            </c:strRef>
          </c:cat>
          <c:val>
            <c:numRef>
              <c:f>'pivot tables'!$CQ$6:$CQ$10</c:f>
              <c:numCache>
                <c:formatCode>[&lt;999950]0.0,"K";[&lt;999950000]0.0,,"M";0.0,,,"B"</c:formatCode>
                <c:ptCount val="4"/>
                <c:pt idx="0">
                  <c:v>1893000000</c:v>
                </c:pt>
                <c:pt idx="1">
                  <c:v>1905000000</c:v>
                </c:pt>
                <c:pt idx="2">
                  <c:v>3990000000</c:v>
                </c:pt>
                <c:pt idx="3">
                  <c:v>3854000000</c:v>
                </c:pt>
              </c:numCache>
            </c:numRef>
          </c:val>
          <c:extLst>
            <c:ext xmlns:c16="http://schemas.microsoft.com/office/drawing/2014/chart" uri="{C3380CC4-5D6E-409C-BE32-E72D297353CC}">
              <c16:uniqueId val="{00000006-1148-4AAD-9FCF-238A26C246CB}"/>
            </c:ext>
          </c:extLst>
        </c:ser>
        <c:ser>
          <c:idx val="1"/>
          <c:order val="1"/>
          <c:tx>
            <c:strRef>
              <c:f>'pivot tables'!$CR$5</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tables'!$CP$6:$CP$10</c:f>
              <c:strCache>
                <c:ptCount val="4"/>
                <c:pt idx="0">
                  <c:v>Abdullah</c:v>
                </c:pt>
                <c:pt idx="1">
                  <c:v>Ahmed</c:v>
                </c:pt>
                <c:pt idx="2">
                  <c:v>Mohammed</c:v>
                </c:pt>
                <c:pt idx="3">
                  <c:v>Salah</c:v>
                </c:pt>
              </c:strCache>
            </c:strRef>
          </c:cat>
          <c:val>
            <c:numRef>
              <c:f>'pivot tables'!$CR$6:$CR$10</c:f>
              <c:numCache>
                <c:formatCode>[&lt;999950]0.0,"K";[&lt;999950000]0.0,,"M";0.0,,,"B"</c:formatCode>
                <c:ptCount val="4"/>
                <c:pt idx="0">
                  <c:v>1893000000</c:v>
                </c:pt>
                <c:pt idx="1">
                  <c:v>1905000000</c:v>
                </c:pt>
                <c:pt idx="2">
                  <c:v>3990000000</c:v>
                </c:pt>
                <c:pt idx="3">
                  <c:v>3854000000</c:v>
                </c:pt>
              </c:numCache>
            </c:numRef>
          </c:val>
          <c:extLst>
            <c:ext xmlns:c16="http://schemas.microsoft.com/office/drawing/2014/chart" uri="{C3380CC4-5D6E-409C-BE32-E72D297353CC}">
              <c16:uniqueId val="{00000007-1148-4AAD-9FCF-238A26C246CB}"/>
            </c:ext>
          </c:extLst>
        </c:ser>
        <c:dLbls>
          <c:dLblPos val="outEnd"/>
          <c:showLegendKey val="0"/>
          <c:showVal val="1"/>
          <c:showCatName val="0"/>
          <c:showSerName val="0"/>
          <c:showPercent val="0"/>
          <c:showBubbleSize val="0"/>
        </c:dLbls>
        <c:gapWidth val="182"/>
        <c:overlap val="-75"/>
        <c:axId val="838404543"/>
        <c:axId val="838432383"/>
      </c:barChart>
      <c:catAx>
        <c:axId val="838404543"/>
        <c:scaling>
          <c:orientation val="minMax"/>
        </c:scaling>
        <c:delete val="1"/>
        <c:axPos val="l"/>
        <c:numFmt formatCode="General" sourceLinked="1"/>
        <c:majorTickMark val="none"/>
        <c:minorTickMark val="none"/>
        <c:tickLblPos val="nextTo"/>
        <c:crossAx val="838432383"/>
        <c:crosses val="autoZero"/>
        <c:auto val="1"/>
        <c:lblAlgn val="ctr"/>
        <c:lblOffset val="100"/>
        <c:noMultiLvlLbl val="0"/>
      </c:catAx>
      <c:valAx>
        <c:axId val="838432383"/>
        <c:scaling>
          <c:orientation val="minMax"/>
        </c:scaling>
        <c:delete val="1"/>
        <c:axPos val="b"/>
        <c:majorGridlines>
          <c:spPr>
            <a:ln w="9525" cap="flat" cmpd="sng" algn="ctr">
              <a:noFill/>
              <a:round/>
            </a:ln>
            <a:effectLst/>
          </c:spPr>
        </c:majorGridlines>
        <c:numFmt formatCode="[&lt;999950]0.0,&quot;K&quot;;[&lt;999950000]0.0,,&quot;M&quot;;0.0,,,&quot;B&quot;" sourceLinked="1"/>
        <c:majorTickMark val="none"/>
        <c:minorTickMark val="none"/>
        <c:tickLblPos val="nextTo"/>
        <c:crossAx val="83840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tables!PivotTable20</c:name>
    <c:fmtId val="50"/>
  </c:pivotSource>
  <c:chart>
    <c:autoTitleDeleted val="1"/>
    <c:pivotFmts>
      <c:pivotFmt>
        <c:idx val="0"/>
        <c:spPr>
          <a:solidFill>
            <a:srgbClr val="A13F9E"/>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rgbClr val="A13F9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45975365261808E-2"/>
          <c:y val="0.19336264996196958"/>
          <c:w val="0.86101092577271321"/>
          <c:h val="0.50806383813937606"/>
        </c:manualLayout>
      </c:layout>
      <c:barChart>
        <c:barDir val="col"/>
        <c:grouping val="clustered"/>
        <c:varyColors val="0"/>
        <c:ser>
          <c:idx val="0"/>
          <c:order val="0"/>
          <c:tx>
            <c:strRef>
              <c:f>'pivot tables'!$DD$5</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rgbClr val="A13F9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tables'!$DC$6:$DC$15</c:f>
              <c:strCache>
                <c:ptCount val="9"/>
                <c:pt idx="0">
                  <c:v>Dary</c:v>
                </c:pt>
                <c:pt idx="1">
                  <c:v>John</c:v>
                </c:pt>
                <c:pt idx="2">
                  <c:v>Sahar</c:v>
                </c:pt>
                <c:pt idx="3">
                  <c:v>Ahmed</c:v>
                </c:pt>
                <c:pt idx="4">
                  <c:v>Dina</c:v>
                </c:pt>
                <c:pt idx="5">
                  <c:v>Jood</c:v>
                </c:pt>
                <c:pt idx="6">
                  <c:v>Reham</c:v>
                </c:pt>
                <c:pt idx="7">
                  <c:v>Kisho</c:v>
                </c:pt>
                <c:pt idx="8">
                  <c:v>Rony</c:v>
                </c:pt>
              </c:strCache>
            </c:strRef>
          </c:cat>
          <c:val>
            <c:numRef>
              <c:f>'pivot tables'!$DD$6:$DD$15</c:f>
              <c:numCache>
                <c:formatCode>[&lt;999950]0.0,"K";[&lt;999950000]0.0,,"M";0.0,,,"B"</c:formatCode>
                <c:ptCount val="9"/>
                <c:pt idx="0">
                  <c:v>840000000</c:v>
                </c:pt>
                <c:pt idx="1">
                  <c:v>779000000</c:v>
                </c:pt>
                <c:pt idx="2">
                  <c:v>770000000</c:v>
                </c:pt>
                <c:pt idx="3">
                  <c:v>572000000</c:v>
                </c:pt>
                <c:pt idx="4">
                  <c:v>566000000</c:v>
                </c:pt>
                <c:pt idx="5">
                  <c:v>265000000</c:v>
                </c:pt>
                <c:pt idx="6">
                  <c:v>38000000</c:v>
                </c:pt>
                <c:pt idx="7">
                  <c:v>12000000</c:v>
                </c:pt>
                <c:pt idx="8">
                  <c:v>12000000</c:v>
                </c:pt>
              </c:numCache>
            </c:numRef>
          </c:val>
          <c:extLst>
            <c:ext xmlns:c16="http://schemas.microsoft.com/office/drawing/2014/chart" uri="{C3380CC4-5D6E-409C-BE32-E72D297353CC}">
              <c16:uniqueId val="{00000000-38E0-44D2-AC72-4C869BF90BC1}"/>
            </c:ext>
          </c:extLst>
        </c:ser>
        <c:dLbls>
          <c:dLblPos val="outEnd"/>
          <c:showLegendKey val="0"/>
          <c:showVal val="1"/>
          <c:showCatName val="0"/>
          <c:showSerName val="0"/>
          <c:showPercent val="0"/>
          <c:showBubbleSize val="0"/>
        </c:dLbls>
        <c:gapWidth val="80"/>
        <c:overlap val="-27"/>
        <c:axId val="838407423"/>
        <c:axId val="838415103"/>
      </c:barChart>
      <c:catAx>
        <c:axId val="8384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7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38415103"/>
        <c:crosses val="autoZero"/>
        <c:auto val="1"/>
        <c:lblAlgn val="ctr"/>
        <c:lblOffset val="100"/>
        <c:noMultiLvlLbl val="0"/>
      </c:catAx>
      <c:valAx>
        <c:axId val="838415103"/>
        <c:scaling>
          <c:orientation val="minMax"/>
        </c:scaling>
        <c:delete val="1"/>
        <c:axPos val="l"/>
        <c:majorGridlines>
          <c:spPr>
            <a:ln w="9525" cap="flat" cmpd="sng" algn="ctr">
              <a:noFill/>
              <a:round/>
            </a:ln>
            <a:effectLst/>
          </c:spPr>
        </c:majorGridlines>
        <c:numFmt formatCode="[&lt;999950]0.0,&quot;K&quot;;[&lt;999950000]0.0,,&quot;M&quot;;0.0,,,&quot;B&quot;" sourceLinked="1"/>
        <c:majorTickMark val="none"/>
        <c:minorTickMark val="none"/>
        <c:tickLblPos val="nextTo"/>
        <c:crossAx val="83840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tables'!$DQ$10</c:f>
              <c:strCache>
                <c:ptCount val="1"/>
                <c:pt idx="0">
                  <c:v>Youtube Channel</c:v>
                </c:pt>
              </c:strCache>
            </c:strRef>
          </c:tx>
          <c:spPr>
            <a:solidFill>
              <a:schemeClr val="bg1">
                <a:lumMod val="95000"/>
              </a:schemeClr>
            </a:solidFill>
          </c:spPr>
          <c:dPt>
            <c:idx val="0"/>
            <c:bubble3D val="0"/>
            <c:spPr>
              <a:solidFill>
                <a:srgbClr val="FF3399"/>
              </a:solidFill>
              <a:ln w="19050">
                <a:solidFill>
                  <a:schemeClr val="lt1"/>
                </a:solidFill>
              </a:ln>
              <a:effectLst/>
            </c:spPr>
            <c:extLst>
              <c:ext xmlns:c16="http://schemas.microsoft.com/office/drawing/2014/chart" uri="{C3380CC4-5D6E-409C-BE32-E72D297353CC}">
                <c16:uniqueId val="{00000001-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0EAF-4CBF-80FE-1D52C56134FA}"/>
              </c:ext>
            </c:extLst>
          </c:dPt>
          <c:cat>
            <c:strRef>
              <c:f>'pivot tables'!$DP$11:$DP$12</c:f>
              <c:strCache>
                <c:ptCount val="2"/>
                <c:pt idx="0">
                  <c:v>Actual</c:v>
                </c:pt>
                <c:pt idx="1">
                  <c:v>diff from highest + 1B</c:v>
                </c:pt>
              </c:strCache>
            </c:strRef>
          </c:cat>
          <c:val>
            <c:numRef>
              <c:f>'pivot tables'!$DQ$11:$DQ$12</c:f>
              <c:numCache>
                <c:formatCode>[&lt;999950]0.0,"K";[&lt;999950000]0.0,,"M";0.0,,,"B"</c:formatCode>
                <c:ptCount val="2"/>
                <c:pt idx="0">
                  <c:v>169000000</c:v>
                </c:pt>
                <c:pt idx="1">
                  <c:v>2013000000</c:v>
                </c:pt>
              </c:numCache>
            </c:numRef>
          </c:val>
          <c:extLst>
            <c:ext xmlns:c16="http://schemas.microsoft.com/office/drawing/2014/chart" uri="{C3380CC4-5D6E-409C-BE32-E72D297353CC}">
              <c16:uniqueId val="{00000004-0EAF-4CBF-80FE-1D52C56134FA}"/>
            </c:ext>
          </c:extLst>
        </c:ser>
        <c:ser>
          <c:idx val="1"/>
          <c:order val="1"/>
          <c:tx>
            <c:strRef>
              <c:f>'pivot tables'!$DR$10</c:f>
              <c:strCache>
                <c:ptCount val="1"/>
                <c:pt idx="0">
                  <c:v>Google Ad</c:v>
                </c:pt>
              </c:strCache>
            </c:strRef>
          </c:tx>
          <c:spPr>
            <a:solidFill>
              <a:schemeClr val="bg1">
                <a:lumMod val="95000"/>
              </a:schemeClr>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6-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8-0EAF-4CBF-80FE-1D52C56134FA}"/>
              </c:ext>
            </c:extLst>
          </c:dPt>
          <c:cat>
            <c:strRef>
              <c:f>'pivot tables'!$DP$11:$DP$12</c:f>
              <c:strCache>
                <c:ptCount val="2"/>
                <c:pt idx="0">
                  <c:v>Actual</c:v>
                </c:pt>
                <c:pt idx="1">
                  <c:v>diff from highest + 1B</c:v>
                </c:pt>
              </c:strCache>
            </c:strRef>
          </c:cat>
          <c:val>
            <c:numRef>
              <c:f>'pivot tables'!$DR$11:$DR$12</c:f>
              <c:numCache>
                <c:formatCode>[&lt;999950]0.0,"K";[&lt;999950000]0.0,,"M";0.0,,,"B"</c:formatCode>
                <c:ptCount val="2"/>
                <c:pt idx="0">
                  <c:v>467000000</c:v>
                </c:pt>
                <c:pt idx="1">
                  <c:v>1715000000</c:v>
                </c:pt>
              </c:numCache>
            </c:numRef>
          </c:val>
          <c:extLst>
            <c:ext xmlns:c16="http://schemas.microsoft.com/office/drawing/2014/chart" uri="{C3380CC4-5D6E-409C-BE32-E72D297353CC}">
              <c16:uniqueId val="{00000009-0EAF-4CBF-80FE-1D52C56134FA}"/>
            </c:ext>
          </c:extLst>
        </c:ser>
        <c:ser>
          <c:idx val="2"/>
          <c:order val="2"/>
          <c:tx>
            <c:strRef>
              <c:f>'pivot tables'!$DS$10</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B-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D-0EAF-4CBF-80FE-1D52C56134FA}"/>
              </c:ext>
            </c:extLst>
          </c:dPt>
          <c:cat>
            <c:strRef>
              <c:f>'pivot tables'!$DP$11:$DP$12</c:f>
              <c:strCache>
                <c:ptCount val="2"/>
                <c:pt idx="0">
                  <c:v>Actual</c:v>
                </c:pt>
                <c:pt idx="1">
                  <c:v>diff from highest + 1B</c:v>
                </c:pt>
              </c:strCache>
            </c:strRef>
          </c:cat>
          <c:val>
            <c:numRef>
              <c:f>'pivot tables'!$DS$11:$DS$12</c:f>
              <c:numCache>
                <c:formatCode>[&lt;999950]0.0,"K";[&lt;999950000]0.0,,"M";0.0,,,"B"</c:formatCode>
                <c:ptCount val="2"/>
                <c:pt idx="0">
                  <c:v>529000000</c:v>
                </c:pt>
                <c:pt idx="1">
                  <c:v>1653000000</c:v>
                </c:pt>
              </c:numCache>
            </c:numRef>
          </c:val>
          <c:extLst>
            <c:ext xmlns:c16="http://schemas.microsoft.com/office/drawing/2014/chart" uri="{C3380CC4-5D6E-409C-BE32-E72D297353CC}">
              <c16:uniqueId val="{0000000E-0EAF-4CBF-80FE-1D52C56134FA}"/>
            </c:ext>
          </c:extLst>
        </c:ser>
        <c:ser>
          <c:idx val="3"/>
          <c:order val="3"/>
          <c:tx>
            <c:strRef>
              <c:f>'pivot tables'!$DT$10</c:f>
              <c:strCache>
                <c:ptCount val="1"/>
                <c:pt idx="0">
                  <c:v>WhatsApp</c:v>
                </c:pt>
              </c:strCache>
            </c:strRef>
          </c:tx>
          <c:spPr>
            <a:solidFill>
              <a:srgbClr val="0AEAE0"/>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10-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2-0EAF-4CBF-80FE-1D52C56134FA}"/>
              </c:ext>
            </c:extLst>
          </c:dPt>
          <c:cat>
            <c:strRef>
              <c:f>'pivot tables'!$DP$11:$DP$12</c:f>
              <c:strCache>
                <c:ptCount val="2"/>
                <c:pt idx="0">
                  <c:v>Actual</c:v>
                </c:pt>
                <c:pt idx="1">
                  <c:v>diff from highest + 1B</c:v>
                </c:pt>
              </c:strCache>
            </c:strRef>
          </c:cat>
          <c:val>
            <c:numRef>
              <c:f>'pivot tables'!$DT$11:$DT$12</c:f>
              <c:numCache>
                <c:formatCode>[&lt;999950]0.0,"K";[&lt;999950000]0.0,,"M";0.0,,,"B"</c:formatCode>
                <c:ptCount val="2"/>
                <c:pt idx="0">
                  <c:v>598000000</c:v>
                </c:pt>
                <c:pt idx="1">
                  <c:v>1584000000</c:v>
                </c:pt>
              </c:numCache>
            </c:numRef>
          </c:val>
          <c:extLst>
            <c:ext xmlns:c16="http://schemas.microsoft.com/office/drawing/2014/chart" uri="{C3380CC4-5D6E-409C-BE32-E72D297353CC}">
              <c16:uniqueId val="{00000013-0EAF-4CBF-80FE-1D52C56134FA}"/>
            </c:ext>
          </c:extLst>
        </c:ser>
        <c:ser>
          <c:idx val="4"/>
          <c:order val="4"/>
          <c:tx>
            <c:strRef>
              <c:f>'pivot tables'!$DU$10</c:f>
              <c:strCache>
                <c:ptCount val="1"/>
                <c:pt idx="0">
                  <c:v>Television Ad</c:v>
                </c:pt>
              </c:strCache>
            </c:strRef>
          </c:tx>
          <c:spPr>
            <a:solidFill>
              <a:schemeClr val="bg1">
                <a:lumMod val="85000"/>
              </a:schemeClr>
            </a:solidFill>
          </c:spPr>
          <c:dPt>
            <c:idx val="0"/>
            <c:bubble3D val="0"/>
            <c:spPr>
              <a:solidFill>
                <a:srgbClr val="A13F9E"/>
              </a:solidFill>
              <a:ln w="19050">
                <a:solidFill>
                  <a:schemeClr val="lt1"/>
                </a:solidFill>
              </a:ln>
              <a:effectLst/>
            </c:spPr>
            <c:extLst>
              <c:ext xmlns:c16="http://schemas.microsoft.com/office/drawing/2014/chart" uri="{C3380CC4-5D6E-409C-BE32-E72D297353CC}">
                <c16:uniqueId val="{00000015-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7-0EAF-4CBF-80FE-1D52C56134FA}"/>
              </c:ext>
            </c:extLst>
          </c:dPt>
          <c:cat>
            <c:strRef>
              <c:f>'pivot tables'!$DP$11:$DP$12</c:f>
              <c:strCache>
                <c:ptCount val="2"/>
                <c:pt idx="0">
                  <c:v>Actual</c:v>
                </c:pt>
                <c:pt idx="1">
                  <c:v>diff from highest + 1B</c:v>
                </c:pt>
              </c:strCache>
            </c:strRef>
          </c:cat>
          <c:val>
            <c:numRef>
              <c:f>'pivot tables'!$DU$11:$DU$12</c:f>
              <c:numCache>
                <c:formatCode>[&lt;999950]0.0,"K";[&lt;999950000]0.0,,"M";0.0,,,"B"</c:formatCode>
                <c:ptCount val="2"/>
                <c:pt idx="0">
                  <c:v>909000000</c:v>
                </c:pt>
                <c:pt idx="1">
                  <c:v>1273000000</c:v>
                </c:pt>
              </c:numCache>
            </c:numRef>
          </c:val>
          <c:extLst>
            <c:ext xmlns:c16="http://schemas.microsoft.com/office/drawing/2014/chart" uri="{C3380CC4-5D6E-409C-BE32-E72D297353CC}">
              <c16:uniqueId val="{00000018-0EAF-4CBF-80FE-1D52C56134FA}"/>
            </c:ext>
          </c:extLst>
        </c:ser>
        <c:ser>
          <c:idx val="5"/>
          <c:order val="5"/>
          <c:tx>
            <c:strRef>
              <c:f>'pivot tables'!$DV$10</c:f>
              <c:strCache>
                <c:ptCount val="1"/>
                <c:pt idx="0">
                  <c:v>Facebook Page</c:v>
                </c:pt>
              </c:strCache>
            </c:strRef>
          </c:tx>
          <c:spPr>
            <a:solidFill>
              <a:srgbClr val="7030A0"/>
            </a:solidFill>
          </c:spPr>
          <c:dPt>
            <c:idx val="0"/>
            <c:bubble3D val="0"/>
            <c:spPr>
              <a:solidFill>
                <a:srgbClr val="7030A0"/>
              </a:solidFill>
              <a:ln w="19050">
                <a:noFill/>
              </a:ln>
              <a:effectLst/>
            </c:spPr>
            <c:extLst>
              <c:ext xmlns:c16="http://schemas.microsoft.com/office/drawing/2014/chart" uri="{C3380CC4-5D6E-409C-BE32-E72D297353CC}">
                <c16:uniqueId val="{0000001A-0EAF-4CBF-80FE-1D52C56134F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C-0EAF-4CBF-80FE-1D52C56134FA}"/>
              </c:ext>
            </c:extLst>
          </c:dPt>
          <c:cat>
            <c:strRef>
              <c:f>'pivot tables'!$DP$11:$DP$12</c:f>
              <c:strCache>
                <c:ptCount val="2"/>
                <c:pt idx="0">
                  <c:v>Actual</c:v>
                </c:pt>
                <c:pt idx="1">
                  <c:v>diff from highest + 1B</c:v>
                </c:pt>
              </c:strCache>
            </c:strRef>
          </c:cat>
          <c:val>
            <c:numRef>
              <c:f>'pivot tables'!$DV$11:$DV$12</c:f>
              <c:numCache>
                <c:formatCode>[&lt;999950]0.0,"K";[&lt;999950000]0.0,,"M";0.0,,,"B"</c:formatCode>
                <c:ptCount val="2"/>
                <c:pt idx="0">
                  <c:v>1182000000</c:v>
                </c:pt>
                <c:pt idx="1">
                  <c:v>1000000000</c:v>
                </c:pt>
              </c:numCache>
            </c:numRef>
          </c:val>
          <c:extLst>
            <c:ext xmlns:c16="http://schemas.microsoft.com/office/drawing/2014/chart" uri="{C3380CC4-5D6E-409C-BE32-E72D297353CC}">
              <c16:uniqueId val="{0000001D-0EAF-4CBF-80FE-1D52C56134FA}"/>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tables!avg_call_mnthly</c:name>
    <c:fmtId val="59"/>
  </c:pivotSource>
  <c:chart>
    <c:autoTitleDeleted val="0"/>
    <c:pivotFmts>
      <c:pivotFmt>
        <c:idx val="0"/>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79000">
                <a:srgbClr val="7030A0">
                  <a:alpha val="2400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9000">
                <a:srgbClr val="7030A0">
                  <a:alpha val="2400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91000">
                <a:srgbClr val="7030A0">
                  <a:alpha val="1100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5525198837566E-2"/>
          <c:y val="0.18181818181818182"/>
          <c:w val="0.90242978548485775"/>
          <c:h val="0.66666666666666663"/>
        </c:manualLayout>
      </c:layout>
      <c:areaChart>
        <c:grouping val="stacked"/>
        <c:varyColors val="0"/>
        <c:ser>
          <c:idx val="1"/>
          <c:order val="1"/>
          <c:tx>
            <c:strRef>
              <c:f>'pivot tables'!$EE$5</c:f>
              <c:strCache>
                <c:ptCount val="1"/>
                <c:pt idx="0">
                  <c:v>Count of Month2</c:v>
                </c:pt>
              </c:strCache>
            </c:strRef>
          </c:tx>
          <c:spPr>
            <a:gradFill>
              <a:gsLst>
                <a:gs pos="91000">
                  <a:srgbClr val="7030A0">
                    <a:alpha val="11000"/>
                  </a:srgbClr>
                </a:gs>
                <a:gs pos="100000">
                  <a:schemeClr val="accent1">
                    <a:lumMod val="30000"/>
                    <a:lumOff val="70000"/>
                  </a:schemeClr>
                </a:gs>
              </a:gsLst>
              <a:lin ang="5400000" scaled="1"/>
            </a:gradFill>
            <a:ln>
              <a:noFill/>
            </a:ln>
            <a:effectLst/>
          </c:spPr>
          <c:cat>
            <c:strRef>
              <c:f>'pivot tables'!$EC$6:$EC$14</c:f>
              <c:strCache>
                <c:ptCount val="9"/>
                <c:pt idx="0">
                  <c:v>Apr</c:v>
                </c:pt>
                <c:pt idx="1">
                  <c:v>May</c:v>
                </c:pt>
                <c:pt idx="2">
                  <c:v>Jun</c:v>
                </c:pt>
                <c:pt idx="3">
                  <c:v>Jul</c:v>
                </c:pt>
                <c:pt idx="4">
                  <c:v>Aug</c:v>
                </c:pt>
                <c:pt idx="5">
                  <c:v>Sep</c:v>
                </c:pt>
                <c:pt idx="6">
                  <c:v>Oct</c:v>
                </c:pt>
                <c:pt idx="7">
                  <c:v>Nov</c:v>
                </c:pt>
                <c:pt idx="8">
                  <c:v>Dec</c:v>
                </c:pt>
              </c:strCache>
            </c:strRef>
          </c:cat>
          <c:val>
            <c:numRef>
              <c:f>'pivot tables'!$EE$6:$EE$14</c:f>
              <c:numCache>
                <c:formatCode>General</c:formatCode>
                <c:ptCount val="9"/>
                <c:pt idx="0">
                  <c:v>14</c:v>
                </c:pt>
                <c:pt idx="1">
                  <c:v>24</c:v>
                </c:pt>
                <c:pt idx="2">
                  <c:v>12</c:v>
                </c:pt>
                <c:pt idx="3">
                  <c:v>12</c:v>
                </c:pt>
                <c:pt idx="4">
                  <c:v>25</c:v>
                </c:pt>
                <c:pt idx="5">
                  <c:v>52</c:v>
                </c:pt>
                <c:pt idx="6">
                  <c:v>102</c:v>
                </c:pt>
                <c:pt idx="7">
                  <c:v>73</c:v>
                </c:pt>
                <c:pt idx="8">
                  <c:v>42</c:v>
                </c:pt>
              </c:numCache>
            </c:numRef>
          </c:val>
          <c:extLst>
            <c:ext xmlns:c16="http://schemas.microsoft.com/office/drawing/2014/chart" uri="{C3380CC4-5D6E-409C-BE32-E72D297353CC}">
              <c16:uniqueId val="{00000000-010B-49F9-AF37-231D64220674}"/>
            </c:ext>
          </c:extLst>
        </c:ser>
        <c:dLbls>
          <c:showLegendKey val="0"/>
          <c:showVal val="0"/>
          <c:showCatName val="0"/>
          <c:showSerName val="0"/>
          <c:showPercent val="0"/>
          <c:showBubbleSize val="0"/>
        </c:dLbls>
        <c:axId val="838406463"/>
        <c:axId val="838415583"/>
      </c:areaChart>
      <c:lineChart>
        <c:grouping val="standard"/>
        <c:varyColors val="0"/>
        <c:ser>
          <c:idx val="0"/>
          <c:order val="0"/>
          <c:tx>
            <c:strRef>
              <c:f>'pivot tables'!$ED$5</c:f>
              <c:strCache>
                <c:ptCount val="1"/>
                <c:pt idx="0">
                  <c:v>Count of Month</c:v>
                </c:pt>
              </c:strCache>
            </c:strRef>
          </c:tx>
          <c:spPr>
            <a:ln w="15875" cap="rnd">
              <a:solidFill>
                <a:srgbClr val="C00000"/>
              </a:solidFill>
              <a:round/>
            </a:ln>
            <a:effectLst/>
          </c:spPr>
          <c:marker>
            <c:symbol val="none"/>
          </c:marker>
          <c:cat>
            <c:strRef>
              <c:f>'pivot tables'!$EC$6:$EC$14</c:f>
              <c:strCache>
                <c:ptCount val="9"/>
                <c:pt idx="0">
                  <c:v>Apr</c:v>
                </c:pt>
                <c:pt idx="1">
                  <c:v>May</c:v>
                </c:pt>
                <c:pt idx="2">
                  <c:v>Jun</c:v>
                </c:pt>
                <c:pt idx="3">
                  <c:v>Jul</c:v>
                </c:pt>
                <c:pt idx="4">
                  <c:v>Aug</c:v>
                </c:pt>
                <c:pt idx="5">
                  <c:v>Sep</c:v>
                </c:pt>
                <c:pt idx="6">
                  <c:v>Oct</c:v>
                </c:pt>
                <c:pt idx="7">
                  <c:v>Nov</c:v>
                </c:pt>
                <c:pt idx="8">
                  <c:v>Dec</c:v>
                </c:pt>
              </c:strCache>
            </c:strRef>
          </c:cat>
          <c:val>
            <c:numRef>
              <c:f>'pivot tables'!$ED$6:$ED$14</c:f>
              <c:numCache>
                <c:formatCode>General</c:formatCode>
                <c:ptCount val="9"/>
                <c:pt idx="0">
                  <c:v>14</c:v>
                </c:pt>
                <c:pt idx="1">
                  <c:v>24</c:v>
                </c:pt>
                <c:pt idx="2">
                  <c:v>12</c:v>
                </c:pt>
                <c:pt idx="3">
                  <c:v>12</c:v>
                </c:pt>
                <c:pt idx="4">
                  <c:v>25</c:v>
                </c:pt>
                <c:pt idx="5">
                  <c:v>52</c:v>
                </c:pt>
                <c:pt idx="6">
                  <c:v>102</c:v>
                </c:pt>
                <c:pt idx="7">
                  <c:v>73</c:v>
                </c:pt>
                <c:pt idx="8">
                  <c:v>42</c:v>
                </c:pt>
              </c:numCache>
            </c:numRef>
          </c:val>
          <c:smooth val="1"/>
          <c:extLst>
            <c:ext xmlns:c16="http://schemas.microsoft.com/office/drawing/2014/chart" uri="{C3380CC4-5D6E-409C-BE32-E72D297353CC}">
              <c16:uniqueId val="{00000001-010B-49F9-AF37-231D64220674}"/>
            </c:ext>
          </c:extLst>
        </c:ser>
        <c:dLbls>
          <c:showLegendKey val="0"/>
          <c:showVal val="0"/>
          <c:showCatName val="0"/>
          <c:showSerName val="0"/>
          <c:showPercent val="0"/>
          <c:showBubbleSize val="0"/>
        </c:dLbls>
        <c:marker val="1"/>
        <c:smooth val="0"/>
        <c:axId val="838406463"/>
        <c:axId val="838415583"/>
      </c:lineChart>
      <c:catAx>
        <c:axId val="838406463"/>
        <c:scaling>
          <c:orientation val="minMax"/>
        </c:scaling>
        <c:delete val="1"/>
        <c:axPos val="b"/>
        <c:numFmt formatCode="General" sourceLinked="1"/>
        <c:majorTickMark val="none"/>
        <c:minorTickMark val="none"/>
        <c:tickLblPos val="nextTo"/>
        <c:crossAx val="838415583"/>
        <c:crosses val="autoZero"/>
        <c:auto val="1"/>
        <c:lblAlgn val="ctr"/>
        <c:lblOffset val="100"/>
        <c:noMultiLvlLbl val="0"/>
      </c:catAx>
      <c:valAx>
        <c:axId val="83841558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3840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tables!Adv_Monthly</c:name>
    <c:fmtId val="5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8579183560048"/>
          <c:y val="8.6721977534227862E-2"/>
          <c:w val="0.60907253961967733"/>
          <c:h val="0.68990964650085818"/>
        </c:manualLayout>
      </c:layout>
      <c:lineChart>
        <c:grouping val="standard"/>
        <c:varyColors val="0"/>
        <c:ser>
          <c:idx val="0"/>
          <c:order val="0"/>
          <c:tx>
            <c:strRef>
              <c:f>'pivot tables'!$EK$5:$EK$6</c:f>
              <c:strCache>
                <c:ptCount val="1"/>
                <c:pt idx="0">
                  <c:v>AD01-9361</c:v>
                </c:pt>
              </c:strCache>
            </c:strRef>
          </c:tx>
          <c:spPr>
            <a:ln w="12700" cap="rnd">
              <a:solidFill>
                <a:srgbClr val="FF3399"/>
              </a:solidFill>
              <a:round/>
            </a:ln>
            <a:effectLst/>
          </c:spPr>
          <c:marker>
            <c:symbol val="none"/>
          </c:marker>
          <c:cat>
            <c:strRef>
              <c:f>'pivot tables'!$EJ$7:$EJ$15</c:f>
              <c:strCache>
                <c:ptCount val="9"/>
                <c:pt idx="0">
                  <c:v>Apr</c:v>
                </c:pt>
                <c:pt idx="1">
                  <c:v>May</c:v>
                </c:pt>
                <c:pt idx="2">
                  <c:v>Jun</c:v>
                </c:pt>
                <c:pt idx="3">
                  <c:v>Jul</c:v>
                </c:pt>
                <c:pt idx="4">
                  <c:v>Aug</c:v>
                </c:pt>
                <c:pt idx="5">
                  <c:v>Sep</c:v>
                </c:pt>
                <c:pt idx="6">
                  <c:v>Oct</c:v>
                </c:pt>
                <c:pt idx="7">
                  <c:v>Nov</c:v>
                </c:pt>
                <c:pt idx="8">
                  <c:v>Dec</c:v>
                </c:pt>
              </c:strCache>
            </c:strRef>
          </c:cat>
          <c:val>
            <c:numRef>
              <c:f>'pivot tables'!$EK$7:$EK$15</c:f>
              <c:numCache>
                <c:formatCode>[&lt;999950]0.0,"K";[&lt;999950000]0.0,,"M";0.0,,,"B"</c:formatCode>
                <c:ptCount val="9"/>
                <c:pt idx="1">
                  <c:v>64000000</c:v>
                </c:pt>
                <c:pt idx="2">
                  <c:v>76000000</c:v>
                </c:pt>
                <c:pt idx="3">
                  <c:v>14000000</c:v>
                </c:pt>
                <c:pt idx="4">
                  <c:v>107000000</c:v>
                </c:pt>
                <c:pt idx="5">
                  <c:v>213000000</c:v>
                </c:pt>
                <c:pt idx="6">
                  <c:v>364000000</c:v>
                </c:pt>
                <c:pt idx="7">
                  <c:v>209000000</c:v>
                </c:pt>
                <c:pt idx="8">
                  <c:v>109000000</c:v>
                </c:pt>
              </c:numCache>
            </c:numRef>
          </c:val>
          <c:smooth val="0"/>
          <c:extLst>
            <c:ext xmlns:c16="http://schemas.microsoft.com/office/drawing/2014/chart" uri="{C3380CC4-5D6E-409C-BE32-E72D297353CC}">
              <c16:uniqueId val="{00000000-7E30-4627-A79A-82730E688DBF}"/>
            </c:ext>
          </c:extLst>
        </c:ser>
        <c:ser>
          <c:idx val="1"/>
          <c:order val="1"/>
          <c:tx>
            <c:strRef>
              <c:f>'pivot tables'!$EL$5:$EL$6</c:f>
              <c:strCache>
                <c:ptCount val="1"/>
                <c:pt idx="0">
                  <c:v>AD01-9362</c:v>
                </c:pt>
              </c:strCache>
            </c:strRef>
          </c:tx>
          <c:spPr>
            <a:ln w="12700" cap="rnd">
              <a:solidFill>
                <a:srgbClr val="7030A0"/>
              </a:solidFill>
              <a:round/>
            </a:ln>
            <a:effectLst/>
          </c:spPr>
          <c:marker>
            <c:symbol val="none"/>
          </c:marker>
          <c:cat>
            <c:strRef>
              <c:f>'pivot tables'!$EJ$7:$EJ$15</c:f>
              <c:strCache>
                <c:ptCount val="9"/>
                <c:pt idx="0">
                  <c:v>Apr</c:v>
                </c:pt>
                <c:pt idx="1">
                  <c:v>May</c:v>
                </c:pt>
                <c:pt idx="2">
                  <c:v>Jun</c:v>
                </c:pt>
                <c:pt idx="3">
                  <c:v>Jul</c:v>
                </c:pt>
                <c:pt idx="4">
                  <c:v>Aug</c:v>
                </c:pt>
                <c:pt idx="5">
                  <c:v>Sep</c:v>
                </c:pt>
                <c:pt idx="6">
                  <c:v>Oct</c:v>
                </c:pt>
                <c:pt idx="7">
                  <c:v>Nov</c:v>
                </c:pt>
                <c:pt idx="8">
                  <c:v>Dec</c:v>
                </c:pt>
              </c:strCache>
            </c:strRef>
          </c:cat>
          <c:val>
            <c:numRef>
              <c:f>'pivot tables'!$EL$7:$EL$15</c:f>
              <c:numCache>
                <c:formatCode>[&lt;999950]0.0,"K";[&lt;999950000]0.0,,"M";0.0,,,"B"</c:formatCode>
                <c:ptCount val="9"/>
                <c:pt idx="0">
                  <c:v>130000000</c:v>
                </c:pt>
                <c:pt idx="1">
                  <c:v>160000000</c:v>
                </c:pt>
                <c:pt idx="2">
                  <c:v>70000000</c:v>
                </c:pt>
                <c:pt idx="3">
                  <c:v>150000000</c:v>
                </c:pt>
                <c:pt idx="4">
                  <c:v>103000000</c:v>
                </c:pt>
                <c:pt idx="5">
                  <c:v>279000000</c:v>
                </c:pt>
                <c:pt idx="6">
                  <c:v>530000000</c:v>
                </c:pt>
                <c:pt idx="7">
                  <c:v>428000000</c:v>
                </c:pt>
                <c:pt idx="8">
                  <c:v>204000000</c:v>
                </c:pt>
              </c:numCache>
            </c:numRef>
          </c:val>
          <c:smooth val="0"/>
          <c:extLst>
            <c:ext xmlns:c16="http://schemas.microsoft.com/office/drawing/2014/chart" uri="{C3380CC4-5D6E-409C-BE32-E72D297353CC}">
              <c16:uniqueId val="{00000001-7E30-4627-A79A-82730E688DBF}"/>
            </c:ext>
          </c:extLst>
        </c:ser>
        <c:ser>
          <c:idx val="2"/>
          <c:order val="2"/>
          <c:tx>
            <c:strRef>
              <c:f>'pivot tables'!$EM$5:$EM$6</c:f>
              <c:strCache>
                <c:ptCount val="1"/>
                <c:pt idx="0">
                  <c:v>AD01-9363</c:v>
                </c:pt>
              </c:strCache>
            </c:strRef>
          </c:tx>
          <c:spPr>
            <a:ln w="12700" cap="rnd">
              <a:solidFill>
                <a:srgbClr val="0AEAE0"/>
              </a:solidFill>
              <a:round/>
            </a:ln>
            <a:effectLst/>
          </c:spPr>
          <c:marker>
            <c:symbol val="none"/>
          </c:marker>
          <c:cat>
            <c:strRef>
              <c:f>'pivot tables'!$EJ$7:$EJ$15</c:f>
              <c:strCache>
                <c:ptCount val="9"/>
                <c:pt idx="0">
                  <c:v>Apr</c:v>
                </c:pt>
                <c:pt idx="1">
                  <c:v>May</c:v>
                </c:pt>
                <c:pt idx="2">
                  <c:v>Jun</c:v>
                </c:pt>
                <c:pt idx="3">
                  <c:v>Jul</c:v>
                </c:pt>
                <c:pt idx="4">
                  <c:v>Aug</c:v>
                </c:pt>
                <c:pt idx="5">
                  <c:v>Sep</c:v>
                </c:pt>
                <c:pt idx="6">
                  <c:v>Oct</c:v>
                </c:pt>
                <c:pt idx="7">
                  <c:v>Nov</c:v>
                </c:pt>
                <c:pt idx="8">
                  <c:v>Dec</c:v>
                </c:pt>
              </c:strCache>
            </c:strRef>
          </c:cat>
          <c:val>
            <c:numRef>
              <c:f>'pivot tables'!$EM$7:$EM$15</c:f>
              <c:numCache>
                <c:formatCode>[&lt;999950]0.0,"K";[&lt;999950000]0.0,,"M";0.0,,,"B"</c:formatCode>
                <c:ptCount val="9"/>
                <c:pt idx="1">
                  <c:v>30000000</c:v>
                </c:pt>
                <c:pt idx="2">
                  <c:v>0</c:v>
                </c:pt>
                <c:pt idx="4">
                  <c:v>38000000</c:v>
                </c:pt>
                <c:pt idx="5">
                  <c:v>12000000</c:v>
                </c:pt>
                <c:pt idx="6">
                  <c:v>115000000</c:v>
                </c:pt>
                <c:pt idx="7">
                  <c:v>152000000</c:v>
                </c:pt>
                <c:pt idx="8">
                  <c:v>12000000</c:v>
                </c:pt>
              </c:numCache>
            </c:numRef>
          </c:val>
          <c:smooth val="0"/>
          <c:extLst>
            <c:ext xmlns:c16="http://schemas.microsoft.com/office/drawing/2014/chart" uri="{C3380CC4-5D6E-409C-BE32-E72D297353CC}">
              <c16:uniqueId val="{00000002-7E30-4627-A79A-82730E688DBF}"/>
            </c:ext>
          </c:extLst>
        </c:ser>
        <c:ser>
          <c:idx val="3"/>
          <c:order val="3"/>
          <c:tx>
            <c:strRef>
              <c:f>'pivot tables'!$EN$5:$EN$6</c:f>
              <c:strCache>
                <c:ptCount val="1"/>
                <c:pt idx="0">
                  <c:v>AD01-9364</c:v>
                </c:pt>
              </c:strCache>
            </c:strRef>
          </c:tx>
          <c:spPr>
            <a:ln w="12700" cap="rnd">
              <a:solidFill>
                <a:schemeClr val="accent4"/>
              </a:solidFill>
              <a:round/>
            </a:ln>
            <a:effectLst/>
          </c:spPr>
          <c:marker>
            <c:symbol val="none"/>
          </c:marker>
          <c:cat>
            <c:strRef>
              <c:f>'pivot tables'!$EJ$7:$EJ$15</c:f>
              <c:strCache>
                <c:ptCount val="9"/>
                <c:pt idx="0">
                  <c:v>Apr</c:v>
                </c:pt>
                <c:pt idx="1">
                  <c:v>May</c:v>
                </c:pt>
                <c:pt idx="2">
                  <c:v>Jun</c:v>
                </c:pt>
                <c:pt idx="3">
                  <c:v>Jul</c:v>
                </c:pt>
                <c:pt idx="4">
                  <c:v>Aug</c:v>
                </c:pt>
                <c:pt idx="5">
                  <c:v>Sep</c:v>
                </c:pt>
                <c:pt idx="6">
                  <c:v>Oct</c:v>
                </c:pt>
                <c:pt idx="7">
                  <c:v>Nov</c:v>
                </c:pt>
                <c:pt idx="8">
                  <c:v>Dec</c:v>
                </c:pt>
              </c:strCache>
            </c:strRef>
          </c:cat>
          <c:val>
            <c:numRef>
              <c:f>'pivot tables'!$EN$7:$EN$15</c:f>
              <c:numCache>
                <c:formatCode>[&lt;999950]0.0,"K";[&lt;999950000]0.0,,"M";0.0,,,"B"</c:formatCode>
                <c:ptCount val="9"/>
                <c:pt idx="0">
                  <c:v>82000000</c:v>
                </c:pt>
                <c:pt idx="1">
                  <c:v>80000000</c:v>
                </c:pt>
                <c:pt idx="2">
                  <c:v>50000000</c:v>
                </c:pt>
                <c:pt idx="4">
                  <c:v>47000000</c:v>
                </c:pt>
                <c:pt idx="5">
                  <c:v>80000000</c:v>
                </c:pt>
                <c:pt idx="6">
                  <c:v>293000000</c:v>
                </c:pt>
                <c:pt idx="7">
                  <c:v>220000000</c:v>
                </c:pt>
                <c:pt idx="8">
                  <c:v>59000000</c:v>
                </c:pt>
              </c:numCache>
            </c:numRef>
          </c:val>
          <c:smooth val="0"/>
          <c:extLst>
            <c:ext xmlns:c16="http://schemas.microsoft.com/office/drawing/2014/chart" uri="{C3380CC4-5D6E-409C-BE32-E72D297353CC}">
              <c16:uniqueId val="{00000003-7E30-4627-A79A-82730E688DBF}"/>
            </c:ext>
          </c:extLst>
        </c:ser>
        <c:ser>
          <c:idx val="4"/>
          <c:order val="4"/>
          <c:tx>
            <c:strRef>
              <c:f>'pivot tables'!$EO$5:$EO$6</c:f>
              <c:strCache>
                <c:ptCount val="1"/>
                <c:pt idx="0">
                  <c:v>AD01-9365</c:v>
                </c:pt>
              </c:strCache>
            </c:strRef>
          </c:tx>
          <c:spPr>
            <a:ln w="12700" cap="rnd">
              <a:solidFill>
                <a:srgbClr val="00B626"/>
              </a:solidFill>
              <a:round/>
            </a:ln>
            <a:effectLst/>
          </c:spPr>
          <c:marker>
            <c:symbol val="none"/>
          </c:marker>
          <c:cat>
            <c:strRef>
              <c:f>'pivot tables'!$EJ$7:$EJ$15</c:f>
              <c:strCache>
                <c:ptCount val="9"/>
                <c:pt idx="0">
                  <c:v>Apr</c:v>
                </c:pt>
                <c:pt idx="1">
                  <c:v>May</c:v>
                </c:pt>
                <c:pt idx="2">
                  <c:v>Jun</c:v>
                </c:pt>
                <c:pt idx="3">
                  <c:v>Jul</c:v>
                </c:pt>
                <c:pt idx="4">
                  <c:v>Aug</c:v>
                </c:pt>
                <c:pt idx="5">
                  <c:v>Sep</c:v>
                </c:pt>
                <c:pt idx="6">
                  <c:v>Oct</c:v>
                </c:pt>
                <c:pt idx="7">
                  <c:v>Nov</c:v>
                </c:pt>
                <c:pt idx="8">
                  <c:v>Dec</c:v>
                </c:pt>
              </c:strCache>
            </c:strRef>
          </c:cat>
          <c:val>
            <c:numRef>
              <c:f>'pivot tables'!$EO$7:$EO$15</c:f>
              <c:numCache>
                <c:formatCode>[&lt;999950]0.0,"K";[&lt;999950000]0.0,,"M";0.0,,,"B"</c:formatCode>
                <c:ptCount val="9"/>
                <c:pt idx="4">
                  <c:v>50000000</c:v>
                </c:pt>
                <c:pt idx="5">
                  <c:v>39000000</c:v>
                </c:pt>
                <c:pt idx="6">
                  <c:v>15000000</c:v>
                </c:pt>
                <c:pt idx="7">
                  <c:v>12000000</c:v>
                </c:pt>
                <c:pt idx="8">
                  <c:v>0</c:v>
                </c:pt>
              </c:numCache>
            </c:numRef>
          </c:val>
          <c:smooth val="0"/>
          <c:extLst>
            <c:ext xmlns:c16="http://schemas.microsoft.com/office/drawing/2014/chart" uri="{C3380CC4-5D6E-409C-BE32-E72D297353CC}">
              <c16:uniqueId val="{00000005-7E30-4627-A79A-82730E688DBF}"/>
            </c:ext>
          </c:extLst>
        </c:ser>
        <c:dLbls>
          <c:showLegendKey val="0"/>
          <c:showVal val="0"/>
          <c:showCatName val="0"/>
          <c:showSerName val="0"/>
          <c:showPercent val="0"/>
          <c:showBubbleSize val="0"/>
        </c:dLbls>
        <c:smooth val="0"/>
        <c:axId val="1358264383"/>
        <c:axId val="1358281663"/>
      </c:lineChart>
      <c:catAx>
        <c:axId val="13582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58281663"/>
        <c:crosses val="autoZero"/>
        <c:auto val="1"/>
        <c:lblAlgn val="ctr"/>
        <c:lblOffset val="100"/>
        <c:noMultiLvlLbl val="0"/>
      </c:catAx>
      <c:valAx>
        <c:axId val="1358281663"/>
        <c:scaling>
          <c:orientation val="minMax"/>
        </c:scaling>
        <c:delete val="0"/>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1358264383"/>
        <c:crosses val="autoZero"/>
        <c:crossBetween val="between"/>
      </c:valAx>
      <c:spPr>
        <a:noFill/>
        <a:ln>
          <a:noFill/>
        </a:ln>
        <a:effectLst/>
      </c:spPr>
    </c:plotArea>
    <c:legend>
      <c:legendPos val="r"/>
      <c:layout>
        <c:manualLayout>
          <c:xMode val="edge"/>
          <c:yMode val="edge"/>
          <c:x val="0.75999595483423976"/>
          <c:y val="0.18375964720959054"/>
          <c:w val="0.20760096852030666"/>
          <c:h val="0.600140311473646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tables!Train_sales</c:name>
    <c:fmtId val="64"/>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tables'!$EY$5</c:f>
              <c:strCache>
                <c:ptCount val="1"/>
                <c:pt idx="0">
                  <c:v>Total</c:v>
                </c:pt>
              </c:strCache>
            </c:strRef>
          </c:tx>
          <c:spPr>
            <a:solidFill>
              <a:srgbClr val="8D7EF3"/>
            </a:solidFill>
            <a:ln>
              <a:noFill/>
            </a:ln>
            <a:effectLst/>
          </c:spPr>
          <c:invertIfNegative val="0"/>
          <c:cat>
            <c:multiLvlStrRef>
              <c:f>'pivot tables'!$EX$6:$EX$24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tables'!$EY$6:$EY$24</c:f>
              <c:numCache>
                <c:formatCode>General</c:formatCode>
                <c:ptCount val="15"/>
                <c:pt idx="0">
                  <c:v>247000000</c:v>
                </c:pt>
                <c:pt idx="1">
                  <c:v>146000000</c:v>
                </c:pt>
                <c:pt idx="2">
                  <c:v>1500000000</c:v>
                </c:pt>
                <c:pt idx="3">
                  <c:v>513000000</c:v>
                </c:pt>
                <c:pt idx="4">
                  <c:v>164000000</c:v>
                </c:pt>
                <c:pt idx="5">
                  <c:v>95000000</c:v>
                </c:pt>
                <c:pt idx="6">
                  <c:v>1133000000</c:v>
                </c:pt>
                <c:pt idx="7">
                  <c:v>1064000000</c:v>
                </c:pt>
                <c:pt idx="8">
                  <c:v>308000000</c:v>
                </c:pt>
                <c:pt idx="9">
                  <c:v>38000000</c:v>
                </c:pt>
                <c:pt idx="10">
                  <c:v>2580000000</c:v>
                </c:pt>
                <c:pt idx="11">
                  <c:v>1083000000</c:v>
                </c:pt>
                <c:pt idx="12">
                  <c:v>217000000</c:v>
                </c:pt>
                <c:pt idx="13">
                  <c:v>38000000</c:v>
                </c:pt>
                <c:pt idx="14">
                  <c:v>2516000000</c:v>
                </c:pt>
              </c:numCache>
            </c:numRef>
          </c:val>
          <c:extLst>
            <c:ext xmlns:c16="http://schemas.microsoft.com/office/drawing/2014/chart" uri="{C3380CC4-5D6E-409C-BE32-E72D297353CC}">
              <c16:uniqueId val="{00000000-B814-41B6-B700-7D334B99621D}"/>
            </c:ext>
          </c:extLst>
        </c:ser>
        <c:dLbls>
          <c:showLegendKey val="0"/>
          <c:showVal val="0"/>
          <c:showCatName val="0"/>
          <c:showSerName val="0"/>
          <c:showPercent val="0"/>
          <c:showBubbleSize val="0"/>
        </c:dLbls>
        <c:gapWidth val="219"/>
        <c:overlap val="-27"/>
        <c:axId val="635178655"/>
        <c:axId val="635165695"/>
      </c:barChart>
      <c:catAx>
        <c:axId val="6351786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5695"/>
        <c:crosses val="autoZero"/>
        <c:auto val="1"/>
        <c:lblAlgn val="ctr"/>
        <c:lblOffset val="100"/>
        <c:noMultiLvlLbl val="0"/>
      </c:catAx>
      <c:valAx>
        <c:axId val="63516569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3517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tables!PivotTable28</c:name>
    <c:fmtId val="71"/>
  </c:pivotSource>
  <c:chart>
    <c:autoTitleDeleted val="0"/>
    <c:pivotFmts>
      <c:pivotFmt>
        <c:idx val="0"/>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tables'!$FE$5:$FE$6</c:f>
              <c:strCache>
                <c:ptCount val="1"/>
                <c:pt idx="0">
                  <c:v>BE</c:v>
                </c:pt>
              </c:strCache>
            </c:strRef>
          </c:tx>
          <c:spPr>
            <a:ln w="12700" cap="rnd">
              <a:solidFill>
                <a:srgbClr val="FFC000"/>
              </a:solidFill>
              <a:round/>
            </a:ln>
            <a:effectLst/>
          </c:spPr>
          <c:marker>
            <c:symbol val="none"/>
          </c:marker>
          <c:cat>
            <c:strRef>
              <c:f>'pivot tables'!$FD$7:$FD$15</c:f>
              <c:strCache>
                <c:ptCount val="9"/>
                <c:pt idx="0">
                  <c:v>Ahmed</c:v>
                </c:pt>
                <c:pt idx="1">
                  <c:v>Dary</c:v>
                </c:pt>
                <c:pt idx="2">
                  <c:v>Dina</c:v>
                </c:pt>
                <c:pt idx="3">
                  <c:v>John</c:v>
                </c:pt>
                <c:pt idx="4">
                  <c:v>Jood</c:v>
                </c:pt>
                <c:pt idx="5">
                  <c:v>Kisho</c:v>
                </c:pt>
                <c:pt idx="6">
                  <c:v>Reham</c:v>
                </c:pt>
                <c:pt idx="7">
                  <c:v>Rony</c:v>
                </c:pt>
                <c:pt idx="8">
                  <c:v>Sahar</c:v>
                </c:pt>
              </c:strCache>
            </c:strRef>
          </c:cat>
          <c:val>
            <c:numRef>
              <c:f>'pivot tables'!$FE$7:$FE$15</c:f>
              <c:numCache>
                <c:formatCode>[&lt;999950]0.0,"K";[&lt;999950000]0.0,,"M";0.0,,,"B"</c:formatCode>
                <c:ptCount val="9"/>
                <c:pt idx="0">
                  <c:v>76000000</c:v>
                </c:pt>
                <c:pt idx="1">
                  <c:v>247000000</c:v>
                </c:pt>
                <c:pt idx="2">
                  <c:v>171000000</c:v>
                </c:pt>
                <c:pt idx="3">
                  <c:v>171000000</c:v>
                </c:pt>
                <c:pt idx="4">
                  <c:v>95000000</c:v>
                </c:pt>
                <c:pt idx="6">
                  <c:v>38000000</c:v>
                </c:pt>
                <c:pt idx="8">
                  <c:v>285000000</c:v>
                </c:pt>
              </c:numCache>
            </c:numRef>
          </c:val>
          <c:smooth val="0"/>
          <c:extLst>
            <c:ext xmlns:c16="http://schemas.microsoft.com/office/drawing/2014/chart" uri="{C3380CC4-5D6E-409C-BE32-E72D297353CC}">
              <c16:uniqueId val="{00000000-EB11-4A18-B6AF-E3C2BBA9DC13}"/>
            </c:ext>
          </c:extLst>
        </c:ser>
        <c:ser>
          <c:idx val="1"/>
          <c:order val="1"/>
          <c:tx>
            <c:strRef>
              <c:f>'pivot tables'!$FF$5:$FF$6</c:f>
              <c:strCache>
                <c:ptCount val="1"/>
                <c:pt idx="0">
                  <c:v>CNI</c:v>
                </c:pt>
              </c:strCache>
            </c:strRef>
          </c:tx>
          <c:spPr>
            <a:ln w="12700" cap="rnd">
              <a:solidFill>
                <a:srgbClr val="0AEAE0"/>
              </a:solidFill>
              <a:round/>
            </a:ln>
            <a:effectLst/>
          </c:spPr>
          <c:marker>
            <c:symbol val="none"/>
          </c:marker>
          <c:cat>
            <c:strRef>
              <c:f>'pivot tables'!$FD$7:$FD$15</c:f>
              <c:strCache>
                <c:ptCount val="9"/>
                <c:pt idx="0">
                  <c:v>Ahmed</c:v>
                </c:pt>
                <c:pt idx="1">
                  <c:v>Dary</c:v>
                </c:pt>
                <c:pt idx="2">
                  <c:v>Dina</c:v>
                </c:pt>
                <c:pt idx="3">
                  <c:v>John</c:v>
                </c:pt>
                <c:pt idx="4">
                  <c:v>Jood</c:v>
                </c:pt>
                <c:pt idx="5">
                  <c:v>Kisho</c:v>
                </c:pt>
                <c:pt idx="6">
                  <c:v>Reham</c:v>
                </c:pt>
                <c:pt idx="7">
                  <c:v>Rony</c:v>
                </c:pt>
                <c:pt idx="8">
                  <c:v>Sahar</c:v>
                </c:pt>
              </c:strCache>
            </c:strRef>
          </c:cat>
          <c:val>
            <c:numRef>
              <c:f>'pivot tables'!$FF$7:$FF$15</c:f>
              <c:numCache>
                <c:formatCode>[&lt;999950]0.0,"K";[&lt;999950000]0.0,,"M";0.0,,,"B"</c:formatCode>
                <c:ptCount val="9"/>
                <c:pt idx="0">
                  <c:v>60000000</c:v>
                </c:pt>
                <c:pt idx="1">
                  <c:v>42000000</c:v>
                </c:pt>
                <c:pt idx="2">
                  <c:v>20000000</c:v>
                </c:pt>
                <c:pt idx="3">
                  <c:v>73000000</c:v>
                </c:pt>
                <c:pt idx="4">
                  <c:v>22000000</c:v>
                </c:pt>
              </c:numCache>
            </c:numRef>
          </c:val>
          <c:smooth val="0"/>
          <c:extLst>
            <c:ext xmlns:c16="http://schemas.microsoft.com/office/drawing/2014/chart" uri="{C3380CC4-5D6E-409C-BE32-E72D297353CC}">
              <c16:uniqueId val="{0000001E-EB11-4A18-B6AF-E3C2BBA9DC13}"/>
            </c:ext>
          </c:extLst>
        </c:ser>
        <c:ser>
          <c:idx val="2"/>
          <c:order val="2"/>
          <c:tx>
            <c:strRef>
              <c:f>'pivot tables'!$FG$5:$FG$6</c:f>
              <c:strCache>
                <c:ptCount val="1"/>
                <c:pt idx="0">
                  <c:v>FC</c:v>
                </c:pt>
              </c:strCache>
            </c:strRef>
          </c:tx>
          <c:spPr>
            <a:ln w="12700" cap="rnd">
              <a:solidFill>
                <a:srgbClr val="FF3399"/>
              </a:solidFill>
              <a:round/>
            </a:ln>
            <a:effectLst/>
          </c:spPr>
          <c:marker>
            <c:symbol val="none"/>
          </c:marker>
          <c:cat>
            <c:strRef>
              <c:f>'pivot tables'!$FD$7:$FD$15</c:f>
              <c:strCache>
                <c:ptCount val="9"/>
                <c:pt idx="0">
                  <c:v>Ahmed</c:v>
                </c:pt>
                <c:pt idx="1">
                  <c:v>Dary</c:v>
                </c:pt>
                <c:pt idx="2">
                  <c:v>Dina</c:v>
                </c:pt>
                <c:pt idx="3">
                  <c:v>John</c:v>
                </c:pt>
                <c:pt idx="4">
                  <c:v>Jood</c:v>
                </c:pt>
                <c:pt idx="5">
                  <c:v>Kisho</c:v>
                </c:pt>
                <c:pt idx="6">
                  <c:v>Reham</c:v>
                </c:pt>
                <c:pt idx="7">
                  <c:v>Rony</c:v>
                </c:pt>
                <c:pt idx="8">
                  <c:v>Sahar</c:v>
                </c:pt>
              </c:strCache>
            </c:strRef>
          </c:cat>
          <c:val>
            <c:numRef>
              <c:f>'pivot tables'!$FG$7:$FG$15</c:f>
              <c:numCache>
                <c:formatCode>[&lt;999950]0.0,"K";[&lt;999950000]0.0,,"M";0.0,,,"B"</c:formatCode>
                <c:ptCount val="9"/>
                <c:pt idx="3">
                  <c:v>38000000</c:v>
                </c:pt>
              </c:numCache>
            </c:numRef>
          </c:val>
          <c:smooth val="0"/>
          <c:extLst>
            <c:ext xmlns:c16="http://schemas.microsoft.com/office/drawing/2014/chart" uri="{C3380CC4-5D6E-409C-BE32-E72D297353CC}">
              <c16:uniqueId val="{0000001F-EB11-4A18-B6AF-E3C2BBA9DC13}"/>
            </c:ext>
          </c:extLst>
        </c:ser>
        <c:ser>
          <c:idx val="3"/>
          <c:order val="3"/>
          <c:tx>
            <c:strRef>
              <c:f>'pivot tables'!$FH$5:$FH$6</c:f>
              <c:strCache>
                <c:ptCount val="1"/>
                <c:pt idx="0">
                  <c:v>GK</c:v>
                </c:pt>
              </c:strCache>
            </c:strRef>
          </c:tx>
          <c:spPr>
            <a:ln w="12700" cap="rnd">
              <a:solidFill>
                <a:srgbClr val="7030A0"/>
              </a:solidFill>
              <a:round/>
            </a:ln>
            <a:effectLst/>
          </c:spPr>
          <c:marker>
            <c:symbol val="none"/>
          </c:marker>
          <c:cat>
            <c:strRef>
              <c:f>'pivot tables'!$FD$7:$FD$15</c:f>
              <c:strCache>
                <c:ptCount val="9"/>
                <c:pt idx="0">
                  <c:v>Ahmed</c:v>
                </c:pt>
                <c:pt idx="1">
                  <c:v>Dary</c:v>
                </c:pt>
                <c:pt idx="2">
                  <c:v>Dina</c:v>
                </c:pt>
                <c:pt idx="3">
                  <c:v>John</c:v>
                </c:pt>
                <c:pt idx="4">
                  <c:v>Jood</c:v>
                </c:pt>
                <c:pt idx="5">
                  <c:v>Kisho</c:v>
                </c:pt>
                <c:pt idx="6">
                  <c:v>Reham</c:v>
                </c:pt>
                <c:pt idx="7">
                  <c:v>Rony</c:v>
                </c:pt>
                <c:pt idx="8">
                  <c:v>Sahar</c:v>
                </c:pt>
              </c:strCache>
            </c:strRef>
          </c:cat>
          <c:val>
            <c:numRef>
              <c:f>'pivot tables'!$FH$7:$FH$15</c:f>
              <c:numCache>
                <c:formatCode>[&lt;999950]0.0,"K";[&lt;999950000]0.0,,"M";0.0,,,"B"</c:formatCode>
                <c:ptCount val="9"/>
                <c:pt idx="0">
                  <c:v>436000000</c:v>
                </c:pt>
                <c:pt idx="1">
                  <c:v>551000000</c:v>
                </c:pt>
                <c:pt idx="2">
                  <c:v>375000000</c:v>
                </c:pt>
                <c:pt idx="3">
                  <c:v>497000000</c:v>
                </c:pt>
                <c:pt idx="4">
                  <c:v>148000000</c:v>
                </c:pt>
                <c:pt idx="5">
                  <c:v>12000000</c:v>
                </c:pt>
                <c:pt idx="7">
                  <c:v>12000000</c:v>
                </c:pt>
                <c:pt idx="8">
                  <c:v>485000000</c:v>
                </c:pt>
              </c:numCache>
            </c:numRef>
          </c:val>
          <c:smooth val="0"/>
          <c:extLst>
            <c:ext xmlns:c16="http://schemas.microsoft.com/office/drawing/2014/chart" uri="{C3380CC4-5D6E-409C-BE32-E72D297353CC}">
              <c16:uniqueId val="{00000023-EB11-4A18-B6AF-E3C2BBA9DC13}"/>
            </c:ext>
          </c:extLst>
        </c:ser>
        <c:dLbls>
          <c:showLegendKey val="0"/>
          <c:showVal val="0"/>
          <c:showCatName val="0"/>
          <c:showSerName val="0"/>
          <c:showPercent val="0"/>
          <c:showBubbleSize val="0"/>
        </c:dLbls>
        <c:smooth val="0"/>
        <c:axId val="838415103"/>
        <c:axId val="838408383"/>
      </c:lineChart>
      <c:catAx>
        <c:axId val="83841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US"/>
          </a:p>
        </c:txPr>
        <c:crossAx val="838408383"/>
        <c:crosses val="autoZero"/>
        <c:auto val="1"/>
        <c:lblAlgn val="ctr"/>
        <c:lblOffset val="100"/>
        <c:noMultiLvlLbl val="0"/>
      </c:catAx>
      <c:valAx>
        <c:axId val="838408383"/>
        <c:scaling>
          <c:orientation val="minMax"/>
        </c:scaling>
        <c:delete val="0"/>
        <c:axPos val="l"/>
        <c:majorGridlines>
          <c:spPr>
            <a:ln w="6350"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8415103"/>
        <c:crosses val="autoZero"/>
        <c:crossBetween val="between"/>
      </c:valAx>
      <c:spPr>
        <a:noFill/>
        <a:ln>
          <a:noFill/>
        </a:ln>
        <a:effectLst/>
      </c:spPr>
    </c:plotArea>
    <c:legend>
      <c:legendPos val="b"/>
      <c:layout>
        <c:manualLayout>
          <c:xMode val="edge"/>
          <c:yMode val="edge"/>
          <c:x val="0.5061131925849226"/>
          <c:y val="0.88495437549665512"/>
          <c:w val="0.45386526784482406"/>
          <c:h val="0.10751869265769101"/>
        </c:manualLayout>
      </c:layout>
      <c:overlay val="0"/>
      <c:spPr>
        <a:noFill/>
        <a:ln>
          <a:solidFill>
            <a:schemeClr val="bg1">
              <a:alpha val="97000"/>
            </a:schemeClr>
          </a:solid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tables!PivotTable8</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bg2">
              <a:lumMod val="9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chemeClr val="bg2">
              <a:lumMod val="9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pivotFmt>
      <c:pivotFmt>
        <c:idx val="8"/>
        <c:spPr>
          <a:solidFill>
            <a:schemeClr val="bg2">
              <a:lumMod val="90000"/>
            </a:schemeClr>
          </a:solidFill>
          <a:ln w="19050">
            <a:solidFill>
              <a:schemeClr val="lt1"/>
            </a:solidFill>
          </a:ln>
          <a:effectLst/>
        </c:spPr>
      </c:pivotFmt>
    </c:pivotFmts>
    <c:plotArea>
      <c:layout/>
      <c:doughnutChart>
        <c:varyColors val="1"/>
        <c:ser>
          <c:idx val="0"/>
          <c:order val="0"/>
          <c:tx>
            <c:strRef>
              <c:f>'pivot tables'!$AF$5</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D60-4746-8C17-CCD6E79056A1}"/>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5D60-4746-8C17-CCD6E79056A1}"/>
              </c:ext>
            </c:extLst>
          </c:dPt>
          <c:cat>
            <c:strRef>
              <c:f>'pivot tables'!$AE$6:$AE$8</c:f>
              <c:strCache>
                <c:ptCount val="2"/>
                <c:pt idx="0">
                  <c:v>Paid</c:v>
                </c:pt>
                <c:pt idx="1">
                  <c:v>Not Paid</c:v>
                </c:pt>
              </c:strCache>
            </c:strRef>
          </c:cat>
          <c:val>
            <c:numRef>
              <c:f>'pivot tables'!$AF$6:$AF$8</c:f>
              <c:numCache>
                <c:formatCode>_-* #,##0_-;\-* #,##0_-;_-* "-"??_-;_-@_-</c:formatCode>
                <c:ptCount val="2"/>
                <c:pt idx="0">
                  <c:v>228</c:v>
                </c:pt>
                <c:pt idx="1">
                  <c:v>78</c:v>
                </c:pt>
              </c:numCache>
            </c:numRef>
          </c:val>
          <c:extLst>
            <c:ext xmlns:c16="http://schemas.microsoft.com/office/drawing/2014/chart" uri="{C3380CC4-5D6E-409C-BE32-E72D297353CC}">
              <c16:uniqueId val="{00000004-5D60-4746-8C17-CCD6E79056A1}"/>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tables!PivotTable8</c:name>
    <c:fmtId val="9"/>
  </c:pivotSource>
  <c:chart>
    <c:autoTitleDeleted val="1"/>
    <c:pivotFmts>
      <c:pivotFmt>
        <c:idx val="0"/>
        <c:spPr>
          <a:solidFill>
            <a:srgbClr val="FEE6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3399"/>
          </a:solidFill>
          <a:ln w="19050">
            <a:solidFill>
              <a:schemeClr val="lt1"/>
            </a:solidFill>
          </a:ln>
          <a:effectLst/>
        </c:spPr>
      </c:pivotFmt>
      <c:pivotFmt>
        <c:idx val="3"/>
        <c:spPr>
          <a:solidFill>
            <a:srgbClr val="FEE6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3399"/>
          </a:solidFill>
          <a:ln w="19050">
            <a:solidFill>
              <a:schemeClr val="lt1"/>
            </a:solidFill>
          </a:ln>
          <a:effectLst/>
        </c:spPr>
      </c:pivotFmt>
      <c:pivotFmt>
        <c:idx val="6"/>
        <c:spPr>
          <a:solidFill>
            <a:srgbClr val="FEE6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3399"/>
          </a:solidFill>
          <a:ln w="19050">
            <a:solidFill>
              <a:schemeClr val="lt1"/>
            </a:solidFill>
          </a:ln>
          <a:effectLst/>
        </c:spPr>
      </c:pivotFmt>
    </c:pivotFmts>
    <c:plotArea>
      <c:layout/>
      <c:doughnutChart>
        <c:varyColors val="1"/>
        <c:ser>
          <c:idx val="0"/>
          <c:order val="0"/>
          <c:tx>
            <c:strRef>
              <c:f>'pivot tables'!$AF$5</c:f>
              <c:strCache>
                <c:ptCount val="1"/>
                <c:pt idx="0">
                  <c:v>Total</c:v>
                </c:pt>
              </c:strCache>
            </c:strRef>
          </c:tx>
          <c:spPr>
            <a:solidFill>
              <a:srgbClr val="FEE6F2"/>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3856-4E22-9F22-F228B76956FB}"/>
              </c:ext>
            </c:extLst>
          </c:dPt>
          <c:dPt>
            <c:idx val="1"/>
            <c:bubble3D val="0"/>
            <c:spPr>
              <a:solidFill>
                <a:srgbClr val="FF3399"/>
              </a:solidFill>
              <a:ln w="19050">
                <a:solidFill>
                  <a:schemeClr val="lt1"/>
                </a:solidFill>
              </a:ln>
              <a:effectLst/>
            </c:spPr>
            <c:extLst>
              <c:ext xmlns:c16="http://schemas.microsoft.com/office/drawing/2014/chart" uri="{C3380CC4-5D6E-409C-BE32-E72D297353CC}">
                <c16:uniqueId val="{00000003-3856-4E22-9F22-F228B76956FB}"/>
              </c:ext>
            </c:extLst>
          </c:dPt>
          <c:cat>
            <c:strRef>
              <c:f>'pivot tables'!$AE$6:$AE$8</c:f>
              <c:strCache>
                <c:ptCount val="2"/>
                <c:pt idx="0">
                  <c:v>Paid</c:v>
                </c:pt>
                <c:pt idx="1">
                  <c:v>Not Paid</c:v>
                </c:pt>
              </c:strCache>
            </c:strRef>
          </c:cat>
          <c:val>
            <c:numRef>
              <c:f>'pivot tables'!$AF$6:$AF$8</c:f>
              <c:numCache>
                <c:formatCode>_-* #,##0_-;\-* #,##0_-;_-* "-"??_-;_-@_-</c:formatCode>
                <c:ptCount val="2"/>
                <c:pt idx="0">
                  <c:v>228</c:v>
                </c:pt>
                <c:pt idx="1">
                  <c:v>78</c:v>
                </c:pt>
              </c:numCache>
            </c:numRef>
          </c:val>
          <c:extLst>
            <c:ext xmlns:c16="http://schemas.microsoft.com/office/drawing/2014/chart" uri="{C3380CC4-5D6E-409C-BE32-E72D297353CC}">
              <c16:uniqueId val="{00000004-3856-4E22-9F22-F228B76956F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tables!Enrolled_mnthly</c:name>
    <c:fmtId val="22"/>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6941170570241"/>
          <c:y val="0.10479837747554283"/>
          <c:w val="0.86111111111111116"/>
          <c:h val="0.77777777777777779"/>
        </c:manualLayout>
      </c:layout>
      <c:lineChart>
        <c:grouping val="standard"/>
        <c:varyColors val="0"/>
        <c:ser>
          <c:idx val="0"/>
          <c:order val="0"/>
          <c:tx>
            <c:strRef>
              <c:f>'pivot tables'!$AP$5</c:f>
              <c:strCache>
                <c:ptCount val="1"/>
                <c:pt idx="0">
                  <c:v>Total</c:v>
                </c:pt>
              </c:strCache>
            </c:strRef>
          </c:tx>
          <c:spPr>
            <a:ln w="15875" cap="rnd">
              <a:solidFill>
                <a:srgbClr val="7030A0"/>
              </a:solidFill>
              <a:round/>
            </a:ln>
            <a:effectLst/>
          </c:spPr>
          <c:marker>
            <c:symbol val="none"/>
          </c:marker>
          <c:cat>
            <c:strRef>
              <c:f>'pivot tables'!$AO$6:$AO$15</c:f>
              <c:strCache>
                <c:ptCount val="9"/>
                <c:pt idx="0">
                  <c:v>Apr</c:v>
                </c:pt>
                <c:pt idx="1">
                  <c:v>May</c:v>
                </c:pt>
                <c:pt idx="2">
                  <c:v>Jun</c:v>
                </c:pt>
                <c:pt idx="3">
                  <c:v>Jul</c:v>
                </c:pt>
                <c:pt idx="4">
                  <c:v>Aug</c:v>
                </c:pt>
                <c:pt idx="5">
                  <c:v>Sep</c:v>
                </c:pt>
                <c:pt idx="6">
                  <c:v>Oct</c:v>
                </c:pt>
                <c:pt idx="7">
                  <c:v>Nov</c:v>
                </c:pt>
                <c:pt idx="8">
                  <c:v>Dec</c:v>
                </c:pt>
              </c:strCache>
            </c:strRef>
          </c:cat>
          <c:val>
            <c:numRef>
              <c:f>'pivot tables'!$AP$6:$AP$15</c:f>
              <c:numCache>
                <c:formatCode>_-* #,##0_-;\-* #,##0_-;_-* "-"??_-;_-@_-</c:formatCode>
                <c:ptCount val="9"/>
                <c:pt idx="0">
                  <c:v>38</c:v>
                </c:pt>
                <c:pt idx="1">
                  <c:v>66</c:v>
                </c:pt>
                <c:pt idx="2">
                  <c:v>28</c:v>
                </c:pt>
                <c:pt idx="3">
                  <c:v>18</c:v>
                </c:pt>
                <c:pt idx="4">
                  <c:v>60</c:v>
                </c:pt>
                <c:pt idx="5">
                  <c:v>110</c:v>
                </c:pt>
                <c:pt idx="6">
                  <c:v>208</c:v>
                </c:pt>
                <c:pt idx="7">
                  <c:v>165</c:v>
                </c:pt>
                <c:pt idx="8">
                  <c:v>56</c:v>
                </c:pt>
              </c:numCache>
            </c:numRef>
          </c:val>
          <c:smooth val="0"/>
          <c:extLst>
            <c:ext xmlns:c16="http://schemas.microsoft.com/office/drawing/2014/chart" uri="{C3380CC4-5D6E-409C-BE32-E72D297353CC}">
              <c16:uniqueId val="{00000000-2206-4EA9-B909-9719D72652E1}"/>
            </c:ext>
          </c:extLst>
        </c:ser>
        <c:dLbls>
          <c:showLegendKey val="0"/>
          <c:showVal val="0"/>
          <c:showCatName val="0"/>
          <c:showSerName val="0"/>
          <c:showPercent val="0"/>
          <c:showBubbleSize val="0"/>
        </c:dLbls>
        <c:smooth val="0"/>
        <c:axId val="852250080"/>
        <c:axId val="852252480"/>
      </c:lineChart>
      <c:catAx>
        <c:axId val="852250080"/>
        <c:scaling>
          <c:orientation val="minMax"/>
        </c:scaling>
        <c:delete val="1"/>
        <c:axPos val="b"/>
        <c:numFmt formatCode="General" sourceLinked="1"/>
        <c:majorTickMark val="none"/>
        <c:minorTickMark val="none"/>
        <c:tickLblPos val="nextTo"/>
        <c:crossAx val="852252480"/>
        <c:crosses val="autoZero"/>
        <c:auto val="1"/>
        <c:lblAlgn val="ctr"/>
        <c:lblOffset val="100"/>
        <c:noMultiLvlLbl val="0"/>
      </c:catAx>
      <c:valAx>
        <c:axId val="852252480"/>
        <c:scaling>
          <c:orientation val="minMax"/>
        </c:scaling>
        <c:delete val="1"/>
        <c:axPos val="l"/>
        <c:numFmt formatCode="_-* #,##0_-;\-* #,##0_-;_-* &quot;-&quot;??_-;_-@_-" sourceLinked="1"/>
        <c:majorTickMark val="none"/>
        <c:minorTickMark val="none"/>
        <c:tickLblPos val="nextTo"/>
        <c:crossAx val="85225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tables!PivotTable10</c:name>
    <c:fmtId val="27"/>
  </c:pivotSource>
  <c:chart>
    <c:autoTitleDeleted val="1"/>
    <c:pivotFmts>
      <c:pivotFmt>
        <c:idx val="0"/>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D7EF3"/>
            </a:solidFill>
            <a:round/>
          </a:ln>
          <a:effectLst/>
        </c:spPr>
        <c:marker>
          <c:symbol val="none"/>
        </c:marker>
      </c:pivotFmt>
      <c:pivotFmt>
        <c:idx val="2"/>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30400194821"/>
          <c:y val="0.13418933546039508"/>
          <c:w val="0.65785209838460912"/>
          <c:h val="0.83272493940810921"/>
        </c:manualLayout>
      </c:layout>
      <c:radarChart>
        <c:radarStyle val="marker"/>
        <c:varyColors val="0"/>
        <c:ser>
          <c:idx val="0"/>
          <c:order val="0"/>
          <c:tx>
            <c:strRef>
              <c:f>'pivot tables'!$AZ$5</c:f>
              <c:strCache>
                <c:ptCount val="1"/>
                <c:pt idx="0">
                  <c:v>Total</c:v>
                </c:pt>
              </c:strCache>
            </c:strRef>
          </c:tx>
          <c:spPr>
            <a:ln w="19050" cap="rnd">
              <a:solidFill>
                <a:srgbClr val="7030A0"/>
              </a:solidFill>
              <a:round/>
            </a:ln>
            <a:effectLst/>
          </c:spPr>
          <c:marker>
            <c:symbol val="none"/>
          </c:marker>
          <c:cat>
            <c:strRef>
              <c:f>'pivot tables'!$AY$6:$AY$14</c:f>
              <c:strCache>
                <c:ptCount val="8"/>
                <c:pt idx="0">
                  <c:v>A1</c:v>
                </c:pt>
                <c:pt idx="1">
                  <c:v>A2</c:v>
                </c:pt>
                <c:pt idx="2">
                  <c:v>A4</c:v>
                </c:pt>
                <c:pt idx="3">
                  <c:v>A7</c:v>
                </c:pt>
                <c:pt idx="4">
                  <c:v>B12</c:v>
                </c:pt>
                <c:pt idx="5">
                  <c:v>B13</c:v>
                </c:pt>
                <c:pt idx="6">
                  <c:v>B18</c:v>
                </c:pt>
                <c:pt idx="7">
                  <c:v>C8</c:v>
                </c:pt>
              </c:strCache>
            </c:strRef>
          </c:cat>
          <c:val>
            <c:numRef>
              <c:f>'pivot tables'!$AZ$6:$AZ$14</c:f>
              <c:numCache>
                <c:formatCode>_-* #,##0_-;\-* #,##0_-;_-* "-"??_-;_-@_-</c:formatCode>
                <c:ptCount val="8"/>
                <c:pt idx="0">
                  <c:v>62</c:v>
                </c:pt>
                <c:pt idx="1">
                  <c:v>44</c:v>
                </c:pt>
                <c:pt idx="2">
                  <c:v>28</c:v>
                </c:pt>
                <c:pt idx="3">
                  <c:v>31</c:v>
                </c:pt>
                <c:pt idx="4">
                  <c:v>40</c:v>
                </c:pt>
                <c:pt idx="5">
                  <c:v>21</c:v>
                </c:pt>
                <c:pt idx="6">
                  <c:v>40</c:v>
                </c:pt>
                <c:pt idx="7">
                  <c:v>40</c:v>
                </c:pt>
              </c:numCache>
            </c:numRef>
          </c:val>
          <c:extLst>
            <c:ext xmlns:c16="http://schemas.microsoft.com/office/drawing/2014/chart" uri="{C3380CC4-5D6E-409C-BE32-E72D297353CC}">
              <c16:uniqueId val="{00000000-617D-4AC2-B3C6-2CEECCF70DC9}"/>
            </c:ext>
          </c:extLst>
        </c:ser>
        <c:dLbls>
          <c:showLegendKey val="0"/>
          <c:showVal val="0"/>
          <c:showCatName val="0"/>
          <c:showSerName val="0"/>
          <c:showPercent val="0"/>
          <c:showBubbleSize val="0"/>
        </c:dLbls>
        <c:axId val="876939552"/>
        <c:axId val="876937632"/>
      </c:radarChart>
      <c:catAx>
        <c:axId val="8769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2">
                    <a:lumMod val="50000"/>
                  </a:schemeClr>
                </a:solidFill>
                <a:latin typeface="Abadi" panose="020B0604020104020204" pitchFamily="34" charset="0"/>
                <a:ea typeface="+mn-ea"/>
                <a:cs typeface="+mn-cs"/>
              </a:defRPr>
            </a:pPr>
            <a:endParaRPr lang="en-US"/>
          </a:p>
        </c:txPr>
        <c:crossAx val="876937632"/>
        <c:crosses val="autoZero"/>
        <c:auto val="1"/>
        <c:lblAlgn val="ctr"/>
        <c:lblOffset val="100"/>
        <c:noMultiLvlLbl val="0"/>
      </c:catAx>
      <c:valAx>
        <c:axId val="876937632"/>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87693955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tables!PivotTable11</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w="19050">
            <a:solidFill>
              <a:schemeClr val="lt1"/>
            </a:solidFill>
          </a:ln>
          <a:effectLst/>
        </c:spPr>
      </c:pivotFmt>
      <c:pivotFmt>
        <c:idx val="2"/>
        <c:spPr>
          <a:solidFill>
            <a:srgbClr val="FF3399"/>
          </a:solidFill>
          <a:ln w="19050">
            <a:solidFill>
              <a:schemeClr val="lt1"/>
            </a:solidFill>
          </a:ln>
          <a:effectLst/>
        </c:spPr>
      </c:pivotFmt>
      <c:pivotFmt>
        <c:idx val="3"/>
        <c:spPr>
          <a:solidFill>
            <a:srgbClr val="0AEAE0"/>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99"/>
          </a:solidFill>
          <a:ln w="19050">
            <a:solidFill>
              <a:schemeClr val="lt1"/>
            </a:solidFill>
          </a:ln>
          <a:effectLst/>
        </c:spPr>
      </c:pivotFmt>
      <c:pivotFmt>
        <c:idx val="7"/>
        <c:spPr>
          <a:solidFill>
            <a:srgbClr val="0AEAE0"/>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3399"/>
          </a:solidFill>
          <a:ln w="19050">
            <a:solidFill>
              <a:schemeClr val="lt1"/>
            </a:solidFill>
          </a:ln>
          <a:effectLst/>
        </c:spPr>
      </c:pivotFmt>
      <c:pivotFmt>
        <c:idx val="12"/>
        <c:spPr>
          <a:solidFill>
            <a:srgbClr val="0AEAE0"/>
          </a:solidFill>
          <a:ln w="19050">
            <a:solidFill>
              <a:schemeClr val="lt1"/>
            </a:solidFill>
          </a:ln>
          <a:effectLst/>
        </c:spPr>
      </c:pivotFmt>
      <c:pivotFmt>
        <c:idx val="13"/>
        <c:spPr>
          <a:solidFill>
            <a:srgbClr val="FFC000"/>
          </a:solidFill>
          <a:ln w="19050">
            <a:solidFill>
              <a:schemeClr val="lt1"/>
            </a:solidFill>
          </a:ln>
          <a:effectLst/>
        </c:spPr>
      </c:pivotFmt>
      <c:pivotFmt>
        <c:idx val="14"/>
        <c:spPr>
          <a:solidFill>
            <a:srgbClr val="8D7EF3"/>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030A0"/>
          </a:solidFill>
          <a:ln w="19050">
            <a:solidFill>
              <a:schemeClr val="lt1"/>
            </a:solidFill>
          </a:ln>
          <a:effectLst/>
        </c:spPr>
      </c:pivotFmt>
      <c:pivotFmt>
        <c:idx val="17"/>
        <c:spPr>
          <a:solidFill>
            <a:srgbClr val="0AEAE0"/>
          </a:solidFill>
          <a:ln w="19050">
            <a:solidFill>
              <a:schemeClr val="lt1"/>
            </a:solidFill>
          </a:ln>
          <a:effectLst/>
        </c:spPr>
      </c:pivotFmt>
      <c:pivotFmt>
        <c:idx val="18"/>
        <c:spPr>
          <a:solidFill>
            <a:srgbClr val="FFC91D"/>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tables'!$BF$5</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C-0250-470D-B0F5-7D46B8454A14}"/>
              </c:ext>
            </c:extLst>
          </c:dPt>
          <c:dPt>
            <c:idx val="1"/>
            <c:bubble3D val="0"/>
            <c:spPr>
              <a:solidFill>
                <a:srgbClr val="FFC91D"/>
              </a:solidFill>
              <a:ln w="19050">
                <a:solidFill>
                  <a:schemeClr val="lt1"/>
                </a:solidFill>
              </a:ln>
              <a:effectLst/>
            </c:spPr>
            <c:extLst>
              <c:ext xmlns:c16="http://schemas.microsoft.com/office/drawing/2014/chart" uri="{C3380CC4-5D6E-409C-BE32-E72D297353CC}">
                <c16:uniqueId val="{0000000D-0250-470D-B0F5-7D46B8454A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0250-470D-B0F5-7D46B8454A14}"/>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B-0250-470D-B0F5-7D46B8454A14}"/>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tables'!$BE$6:$BE$10</c:f>
              <c:strCache>
                <c:ptCount val="4"/>
                <c:pt idx="0">
                  <c:v>BE</c:v>
                </c:pt>
                <c:pt idx="1">
                  <c:v>CNI</c:v>
                </c:pt>
                <c:pt idx="2">
                  <c:v>FC</c:v>
                </c:pt>
                <c:pt idx="3">
                  <c:v>GK</c:v>
                </c:pt>
              </c:strCache>
            </c:strRef>
          </c:cat>
          <c:val>
            <c:numRef>
              <c:f>'pivot tables'!$BF$6:$BF$10</c:f>
              <c:numCache>
                <c:formatCode>[&lt;999950]0.0,"K";[&lt;999950000]0.0,,"M";0.0,,,"B"</c:formatCode>
                <c:ptCount val="4"/>
                <c:pt idx="0">
                  <c:v>1083000000</c:v>
                </c:pt>
                <c:pt idx="1">
                  <c:v>217000000</c:v>
                </c:pt>
                <c:pt idx="2">
                  <c:v>38000000</c:v>
                </c:pt>
                <c:pt idx="3">
                  <c:v>2516000000</c:v>
                </c:pt>
              </c:numCache>
            </c:numRef>
          </c:val>
          <c:extLst>
            <c:ext xmlns:c16="http://schemas.microsoft.com/office/drawing/2014/chart" uri="{C3380CC4-5D6E-409C-BE32-E72D297353CC}">
              <c16:uniqueId val="{00000009-0250-470D-B0F5-7D46B8454A1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tables!PivotTable12</c:name>
    <c:fmtId val="39"/>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tables'!$BL$5</c:f>
              <c:strCache>
                <c:ptCount val="1"/>
                <c:pt idx="0">
                  <c:v>Total</c:v>
                </c:pt>
              </c:strCache>
            </c:strRef>
          </c:tx>
          <c:spPr>
            <a:solidFill>
              <a:srgbClr val="A13F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tables'!$BK$6:$BK$15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tables'!$BL$6:$BL$15</c:f>
              <c:numCache>
                <c:formatCode>[&lt;999950]0.0,"K";[&lt;999950000]0.0,,"M";0.0,,,"B"</c:formatCode>
                <c:ptCount val="9"/>
                <c:pt idx="0">
                  <c:v>569000000</c:v>
                </c:pt>
                <c:pt idx="1">
                  <c:v>308000000</c:v>
                </c:pt>
                <c:pt idx="2">
                  <c:v>604000000</c:v>
                </c:pt>
                <c:pt idx="3">
                  <c:v>135000000</c:v>
                </c:pt>
                <c:pt idx="4">
                  <c:v>846000000</c:v>
                </c:pt>
                <c:pt idx="5">
                  <c:v>333000000</c:v>
                </c:pt>
                <c:pt idx="6">
                  <c:v>572000000</c:v>
                </c:pt>
                <c:pt idx="7">
                  <c:v>310000000</c:v>
                </c:pt>
                <c:pt idx="8">
                  <c:v>177000000</c:v>
                </c:pt>
              </c:numCache>
            </c:numRef>
          </c:val>
          <c:extLst>
            <c:ext xmlns:c16="http://schemas.microsoft.com/office/drawing/2014/chart" uri="{C3380CC4-5D6E-409C-BE32-E72D297353CC}">
              <c16:uniqueId val="{00000000-2B19-4FA4-A15D-264191481E9F}"/>
            </c:ext>
          </c:extLst>
        </c:ser>
        <c:dLbls>
          <c:dLblPos val="outEnd"/>
          <c:showLegendKey val="0"/>
          <c:showVal val="1"/>
          <c:showCatName val="0"/>
          <c:showSerName val="0"/>
          <c:showPercent val="0"/>
          <c:showBubbleSize val="0"/>
        </c:dLbls>
        <c:gapWidth val="182"/>
        <c:axId val="840041551"/>
        <c:axId val="840053071"/>
      </c:barChart>
      <c:catAx>
        <c:axId val="84004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840053071"/>
        <c:crosses val="autoZero"/>
        <c:auto val="1"/>
        <c:lblAlgn val="ctr"/>
        <c:lblOffset val="100"/>
        <c:noMultiLvlLbl val="0"/>
      </c:catAx>
      <c:valAx>
        <c:axId val="840053071"/>
        <c:scaling>
          <c:orientation val="minMax"/>
        </c:scaling>
        <c:delete val="1"/>
        <c:axPos val="b"/>
        <c:numFmt formatCode="[&lt;999950]0.0,&quot;K&quot;;[&lt;999950000]0.0,,&quot;M&quot;;0.0,,,&quot;B&quot;" sourceLinked="1"/>
        <c:majorTickMark val="none"/>
        <c:minorTickMark val="none"/>
        <c:tickLblPos val="nextTo"/>
        <c:crossAx val="8400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FULL.xlsx]pivot tables!PivotTable13</c:name>
    <c:fmtId val="4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7030A0"/>
            </a:solidFill>
            <a:round/>
          </a:ln>
          <a:effectLst/>
        </c:spPr>
        <c:marker>
          <c:symbol val="circle"/>
          <c:size val="6"/>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7030A0"/>
            </a:solidFill>
            <a:round/>
          </a:ln>
          <a:effectLst/>
        </c:spPr>
        <c:marker>
          <c:symbol val="circle"/>
          <c:size val="6"/>
          <c:spPr>
            <a:solidFill>
              <a:schemeClr val="bg1"/>
            </a:solidFill>
            <a:ln w="15875">
              <a:solidFill>
                <a:schemeClr val="accent1"/>
              </a:solidFill>
            </a:ln>
            <a:effectLst/>
          </c:spPr>
        </c:marker>
      </c:pivotFmt>
    </c:pivotFmts>
    <c:plotArea>
      <c:layout/>
      <c:lineChart>
        <c:grouping val="standard"/>
        <c:varyColors val="0"/>
        <c:ser>
          <c:idx val="0"/>
          <c:order val="0"/>
          <c:tx>
            <c:strRef>
              <c:f>'pivot tables'!$BO$5</c:f>
              <c:strCache>
                <c:ptCount val="1"/>
                <c:pt idx="0">
                  <c:v>Total</c:v>
                </c:pt>
              </c:strCache>
            </c:strRef>
          </c:tx>
          <c:spPr>
            <a:ln w="22225" cap="rnd">
              <a:solidFill>
                <a:srgbClr val="7030A0"/>
              </a:solidFill>
              <a:round/>
            </a:ln>
            <a:effectLst/>
          </c:spPr>
          <c:marker>
            <c:symbol val="circle"/>
            <c:size val="6"/>
            <c:spPr>
              <a:solidFill>
                <a:schemeClr val="bg1"/>
              </a:solidFill>
              <a:ln w="15875">
                <a:solidFill>
                  <a:schemeClr val="accent1"/>
                </a:solidFill>
              </a:ln>
              <a:effectLst/>
            </c:spPr>
          </c:marker>
          <c:cat>
            <c:strRef>
              <c:f>'pivot tables'!$BN$6:$BN$15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tables'!$BO$6:$BO$15</c:f>
              <c:numCache>
                <c:formatCode>0.00</c:formatCode>
                <c:ptCount val="9"/>
                <c:pt idx="0">
                  <c:v>95</c:v>
                </c:pt>
                <c:pt idx="1">
                  <c:v>50</c:v>
                </c:pt>
                <c:pt idx="2">
                  <c:v>90</c:v>
                </c:pt>
                <c:pt idx="3">
                  <c:v>22</c:v>
                </c:pt>
                <c:pt idx="4">
                  <c:v>144</c:v>
                </c:pt>
                <c:pt idx="5">
                  <c:v>44</c:v>
                </c:pt>
                <c:pt idx="6">
                  <c:v>92</c:v>
                </c:pt>
                <c:pt idx="7">
                  <c:v>47</c:v>
                </c:pt>
                <c:pt idx="8">
                  <c:v>33</c:v>
                </c:pt>
              </c:numCache>
            </c:numRef>
          </c:val>
          <c:smooth val="0"/>
          <c:extLst>
            <c:ext xmlns:c16="http://schemas.microsoft.com/office/drawing/2014/chart" uri="{C3380CC4-5D6E-409C-BE32-E72D297353CC}">
              <c16:uniqueId val="{00000000-54CA-425A-915C-93BF8DB202EB}"/>
            </c:ext>
          </c:extLst>
        </c:ser>
        <c:dLbls>
          <c:showLegendKey val="0"/>
          <c:showVal val="0"/>
          <c:showCatName val="0"/>
          <c:showSerName val="0"/>
          <c:showPercent val="0"/>
          <c:showBubbleSize val="0"/>
        </c:dLbls>
        <c:marker val="1"/>
        <c:smooth val="0"/>
        <c:axId val="838426623"/>
        <c:axId val="838413663"/>
      </c:lineChart>
      <c:catAx>
        <c:axId val="8384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38413663"/>
        <c:crosses val="autoZero"/>
        <c:auto val="1"/>
        <c:lblAlgn val="ctr"/>
        <c:lblOffset val="100"/>
        <c:noMultiLvlLbl val="0"/>
      </c:catAx>
      <c:valAx>
        <c:axId val="838413663"/>
        <c:scaling>
          <c:orientation val="minMax"/>
        </c:scaling>
        <c:delete val="1"/>
        <c:axPos val="l"/>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crossAx val="83842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5218410198725"/>
          <c:y val="7.4941451990632318E-2"/>
          <c:w val="0.86160972065991748"/>
          <c:h val="0.83982076010990425"/>
        </c:manualLayout>
      </c:layout>
      <c:lineChart>
        <c:grouping val="standard"/>
        <c:varyColors val="0"/>
        <c:ser>
          <c:idx val="0"/>
          <c:order val="0"/>
          <c:tx>
            <c:strRef>
              <c:f>'pivot tables'!$CF$5</c:f>
              <c:strCache>
                <c:ptCount val="1"/>
                <c:pt idx="0">
                  <c:v>Duration</c:v>
                </c:pt>
              </c:strCache>
            </c:strRef>
          </c:tx>
          <c:spPr>
            <a:ln w="28575" cap="rnd">
              <a:noFill/>
              <a:round/>
            </a:ln>
            <a:effectLst/>
          </c:spPr>
          <c:marker>
            <c:symbol val="circle"/>
            <c:size val="8"/>
            <c:spPr>
              <a:solidFill>
                <a:srgbClr val="7030A0"/>
              </a:solidFill>
              <a:ln w="9525">
                <a:noFill/>
              </a:ln>
              <a:effectLst/>
            </c:spPr>
          </c:marker>
          <c:cat>
            <c:strRef>
              <c:f>'pivot tables'!$CE$6:$CE$17</c:f>
              <c:strCache>
                <c:ptCount val="9"/>
                <c:pt idx="0">
                  <c:v>Apr</c:v>
                </c:pt>
                <c:pt idx="1">
                  <c:v>May</c:v>
                </c:pt>
                <c:pt idx="2">
                  <c:v>Jun</c:v>
                </c:pt>
                <c:pt idx="3">
                  <c:v>Jul</c:v>
                </c:pt>
                <c:pt idx="4">
                  <c:v>Aug</c:v>
                </c:pt>
                <c:pt idx="5">
                  <c:v>Sep</c:v>
                </c:pt>
                <c:pt idx="6">
                  <c:v>Oct</c:v>
                </c:pt>
                <c:pt idx="7">
                  <c:v>Nov</c:v>
                </c:pt>
                <c:pt idx="8">
                  <c:v>Dec</c:v>
                </c:pt>
              </c:strCache>
            </c:strRef>
          </c:cat>
          <c:val>
            <c:numRef>
              <c:f>'pivot tables'!$CF$6:$CF$17</c:f>
              <c:numCache>
                <c:formatCode>mm:ss</c:formatCode>
                <c:ptCount val="12"/>
                <c:pt idx="0">
                  <c:v>3.1732253086419753E-3</c:v>
                </c:pt>
                <c:pt idx="1">
                  <c:v>3.2857510288065855E-3</c:v>
                </c:pt>
                <c:pt idx="2">
                  <c:v>2.2887731481481483E-3</c:v>
                </c:pt>
                <c:pt idx="3">
                  <c:v>3.7662037037037043E-3</c:v>
                </c:pt>
                <c:pt idx="4">
                  <c:v>4.0289351851851849E-3</c:v>
                </c:pt>
                <c:pt idx="5">
                  <c:v>3.2288538538538521E-3</c:v>
                </c:pt>
                <c:pt idx="6">
                  <c:v>3.1176215277777765E-3</c:v>
                </c:pt>
                <c:pt idx="7">
                  <c:v>3.299608876117494E-3</c:v>
                </c:pt>
                <c:pt idx="8">
                  <c:v>3.4556159420289839E-3</c:v>
                </c:pt>
              </c:numCache>
            </c:numRef>
          </c:val>
          <c:smooth val="0"/>
          <c:extLst>
            <c:ext xmlns:c16="http://schemas.microsoft.com/office/drawing/2014/chart" uri="{C3380CC4-5D6E-409C-BE32-E72D297353CC}">
              <c16:uniqueId val="{00000000-6E88-4310-B31D-7FEF8AD325C4}"/>
            </c:ext>
          </c:extLst>
        </c:ser>
        <c:ser>
          <c:idx val="1"/>
          <c:order val="1"/>
          <c:tx>
            <c:strRef>
              <c:f>'pivot tables'!$CG$5</c:f>
              <c:strCache>
                <c:ptCount val="1"/>
                <c:pt idx="0">
                  <c:v>Max</c:v>
                </c:pt>
              </c:strCache>
            </c:strRef>
          </c:tx>
          <c:spPr>
            <a:ln w="25400" cap="rnd">
              <a:noFill/>
              <a:round/>
            </a:ln>
            <a:effectLst/>
          </c:spPr>
          <c:marker>
            <c:symbol val="circle"/>
            <c:size val="8"/>
            <c:spPr>
              <a:solidFill>
                <a:srgbClr val="FF0000"/>
              </a:solidFill>
              <a:ln w="9525">
                <a:solidFill>
                  <a:schemeClr val="accent2"/>
                </a:solidFill>
              </a:ln>
              <a:effectLst/>
            </c:spPr>
          </c:marker>
          <c:cat>
            <c:strRef>
              <c:f>'pivot tables'!$CE$6:$CE$17</c:f>
              <c:strCache>
                <c:ptCount val="9"/>
                <c:pt idx="0">
                  <c:v>Apr</c:v>
                </c:pt>
                <c:pt idx="1">
                  <c:v>May</c:v>
                </c:pt>
                <c:pt idx="2">
                  <c:v>Jun</c:v>
                </c:pt>
                <c:pt idx="3">
                  <c:v>Jul</c:v>
                </c:pt>
                <c:pt idx="4">
                  <c:v>Aug</c:v>
                </c:pt>
                <c:pt idx="5">
                  <c:v>Sep</c:v>
                </c:pt>
                <c:pt idx="6">
                  <c:v>Oct</c:v>
                </c:pt>
                <c:pt idx="7">
                  <c:v>Nov</c:v>
                </c:pt>
                <c:pt idx="8">
                  <c:v>Dec</c:v>
                </c:pt>
              </c:strCache>
            </c:strRef>
          </c:cat>
          <c:val>
            <c:numRef>
              <c:f>'pivot tables'!$CG$6:$CG$17</c:f>
              <c:numCache>
                <c:formatCode>mm:ss</c:formatCode>
                <c:ptCount val="12"/>
                <c:pt idx="0">
                  <c:v>0</c:v>
                </c:pt>
                <c:pt idx="1">
                  <c:v>0</c:v>
                </c:pt>
                <c:pt idx="2">
                  <c:v>0</c:v>
                </c:pt>
                <c:pt idx="3">
                  <c:v>0</c:v>
                </c:pt>
                <c:pt idx="4">
                  <c:v>4.0289351851851849E-3</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E88-4310-B31D-7FEF8AD325C4}"/>
            </c:ext>
          </c:extLst>
        </c:ser>
        <c:ser>
          <c:idx val="2"/>
          <c:order val="2"/>
          <c:tx>
            <c:strRef>
              <c:f>'pivot tables'!$CH$5</c:f>
              <c:strCache>
                <c:ptCount val="1"/>
                <c:pt idx="0">
                  <c:v>Min</c:v>
                </c:pt>
              </c:strCache>
            </c:strRef>
          </c:tx>
          <c:spPr>
            <a:ln w="25400" cap="rnd">
              <a:noFill/>
              <a:round/>
            </a:ln>
            <a:effectLst/>
          </c:spPr>
          <c:marker>
            <c:symbol val="circle"/>
            <c:size val="9"/>
            <c:spPr>
              <a:solidFill>
                <a:srgbClr val="00B626"/>
              </a:solidFill>
              <a:ln w="9525">
                <a:solidFill>
                  <a:schemeClr val="accent3"/>
                </a:solidFill>
              </a:ln>
              <a:effectLst/>
            </c:spPr>
          </c:marker>
          <c:cat>
            <c:strRef>
              <c:f>'pivot tables'!$CE$6:$CE$17</c:f>
              <c:strCache>
                <c:ptCount val="9"/>
                <c:pt idx="0">
                  <c:v>Apr</c:v>
                </c:pt>
                <c:pt idx="1">
                  <c:v>May</c:v>
                </c:pt>
                <c:pt idx="2">
                  <c:v>Jun</c:v>
                </c:pt>
                <c:pt idx="3">
                  <c:v>Jul</c:v>
                </c:pt>
                <c:pt idx="4">
                  <c:v>Aug</c:v>
                </c:pt>
                <c:pt idx="5">
                  <c:v>Sep</c:v>
                </c:pt>
                <c:pt idx="6">
                  <c:v>Oct</c:v>
                </c:pt>
                <c:pt idx="7">
                  <c:v>Nov</c:v>
                </c:pt>
                <c:pt idx="8">
                  <c:v>Dec</c:v>
                </c:pt>
              </c:strCache>
            </c:strRef>
          </c:cat>
          <c:val>
            <c:numRef>
              <c:f>'pivot tables'!$CH$6:$CH$17</c:f>
              <c:numCache>
                <c:formatCode>General</c:formatCode>
                <c:ptCount val="12"/>
                <c:pt idx="0">
                  <c:v>0</c:v>
                </c:pt>
                <c:pt idx="1">
                  <c:v>0</c:v>
                </c:pt>
                <c:pt idx="2" formatCode="mm:ss">
                  <c:v>2.2887731481481483E-3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6E88-4310-B31D-7FEF8AD325C4}"/>
            </c:ext>
          </c:extLst>
        </c:ser>
        <c:dLbls>
          <c:showLegendKey val="0"/>
          <c:showVal val="0"/>
          <c:showCatName val="0"/>
          <c:showSerName val="0"/>
          <c:showPercent val="0"/>
          <c:showBubbleSize val="0"/>
        </c:dLbls>
        <c:marker val="1"/>
        <c:smooth val="0"/>
        <c:axId val="1230141807"/>
        <c:axId val="1230153807"/>
      </c:lineChart>
      <c:catAx>
        <c:axId val="1230141807"/>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30153807"/>
        <c:crosses val="autoZero"/>
        <c:auto val="1"/>
        <c:lblAlgn val="ctr"/>
        <c:lblOffset val="100"/>
        <c:noMultiLvlLbl val="0"/>
      </c:catAx>
      <c:valAx>
        <c:axId val="1230153807"/>
        <c:scaling>
          <c:orientation val="minMax"/>
        </c:scaling>
        <c:delete val="0"/>
        <c:axPos val="l"/>
        <c:minorGridlines>
          <c:spPr>
            <a:ln w="9525" cap="flat" cmpd="sng" algn="ctr">
              <a:solidFill>
                <a:schemeClr val="tx1">
                  <a:lumMod val="5000"/>
                  <a:lumOff val="95000"/>
                </a:schemeClr>
              </a:solidFill>
              <a:round/>
            </a:ln>
            <a:effectLst/>
          </c:spPr>
        </c:min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30141807"/>
        <c:crosses val="autoZero"/>
        <c:crossBetween val="midCat"/>
      </c:valAx>
      <c:spPr>
        <a:noFill/>
        <a:ln w="3175">
          <a:solidFill>
            <a:schemeClr val="bg1">
              <a:lumMod val="95000"/>
            </a:schemeClr>
          </a:solid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tabase!A1"/><Relationship Id="rId13" Type="http://schemas.openxmlformats.org/officeDocument/2006/relationships/chart" Target="../charts/chart7.xml"/><Relationship Id="rId18" Type="http://schemas.openxmlformats.org/officeDocument/2006/relationships/image" Target="../media/image6.png"/><Relationship Id="rId26" Type="http://schemas.openxmlformats.org/officeDocument/2006/relationships/chart" Target="../charts/chart14.xml"/><Relationship Id="rId3" Type="http://schemas.openxmlformats.org/officeDocument/2006/relationships/image" Target="../media/image2.png"/><Relationship Id="rId21" Type="http://schemas.openxmlformats.org/officeDocument/2006/relationships/image" Target="../media/image8.png"/><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image" Target="../media/image5.svg"/><Relationship Id="rId25" Type="http://schemas.openxmlformats.org/officeDocument/2006/relationships/chart" Target="../charts/chart13.xml"/><Relationship Id="rId2" Type="http://schemas.openxmlformats.org/officeDocument/2006/relationships/hyperlink" Target="https://www.publicdomainpictures.net/view-image.php?image=12908" TargetMode="External"/><Relationship Id="rId16" Type="http://schemas.openxmlformats.org/officeDocument/2006/relationships/image" Target="../media/image4.png"/><Relationship Id="rId20" Type="http://schemas.openxmlformats.org/officeDocument/2006/relationships/chart" Target="../charts/chart10.xml"/><Relationship Id="rId29" Type="http://schemas.openxmlformats.org/officeDocument/2006/relationships/image" Target="../media/image12.jpeg"/><Relationship Id="rId1" Type="http://schemas.openxmlformats.org/officeDocument/2006/relationships/image" Target="../media/image1.jpeg"/><Relationship Id="rId6" Type="http://schemas.openxmlformats.org/officeDocument/2006/relationships/chart" Target="../charts/chart2.xml"/><Relationship Id="rId11" Type="http://schemas.openxmlformats.org/officeDocument/2006/relationships/chart" Target="../charts/chart5.xml"/><Relationship Id="rId24" Type="http://schemas.openxmlformats.org/officeDocument/2006/relationships/chart" Target="../charts/chart12.xml"/><Relationship Id="rId5" Type="http://schemas.openxmlformats.org/officeDocument/2006/relationships/chart" Target="../charts/chart1.xml"/><Relationship Id="rId15" Type="http://schemas.openxmlformats.org/officeDocument/2006/relationships/chart" Target="../charts/chart9.xml"/><Relationship Id="rId23" Type="http://schemas.openxmlformats.org/officeDocument/2006/relationships/chart" Target="../charts/chart11.xml"/><Relationship Id="rId28" Type="http://schemas.openxmlformats.org/officeDocument/2006/relationships/chart" Target="../charts/chart16.xml"/><Relationship Id="rId10" Type="http://schemas.openxmlformats.org/officeDocument/2006/relationships/chart" Target="../charts/chart4.xml"/><Relationship Id="rId19" Type="http://schemas.openxmlformats.org/officeDocument/2006/relationships/image" Target="../media/image7.svg"/><Relationship Id="rId4" Type="http://schemas.openxmlformats.org/officeDocument/2006/relationships/hyperlink" Target="https://pixabay.com/en/headphones-podcast-popular-shows-2659490/" TargetMode="External"/><Relationship Id="rId9" Type="http://schemas.openxmlformats.org/officeDocument/2006/relationships/image" Target="../media/image3.png"/><Relationship Id="rId14" Type="http://schemas.openxmlformats.org/officeDocument/2006/relationships/chart" Target="../charts/chart8.xml"/><Relationship Id="rId22" Type="http://schemas.openxmlformats.org/officeDocument/2006/relationships/image" Target="../media/image9.svg"/><Relationship Id="rId27" Type="http://schemas.openxmlformats.org/officeDocument/2006/relationships/chart" Target="../charts/chart15.xml"/><Relationship Id="rId30" Type="http://schemas.openxmlformats.org/officeDocument/2006/relationships/hyperlink" Target="https://www.publicdomainpictures.net/view-image.php?image=223313&amp;picture=sale"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335139</xdr:colOff>
      <xdr:row>19</xdr:row>
      <xdr:rowOff>41158</xdr:rowOff>
    </xdr:to>
    <xdr:sp macro="" textlink="">
      <xdr:nvSpPr>
        <xdr:cNvPr id="3" name="L-Shape 2">
          <a:extLst>
            <a:ext uri="{FF2B5EF4-FFF2-40B4-BE49-F238E27FC236}">
              <a16:creationId xmlns:a16="http://schemas.microsoft.com/office/drawing/2014/main" id="{FED5A453-1F3E-CE15-DBB5-D97C559AD300}"/>
            </a:ext>
          </a:extLst>
        </xdr:cNvPr>
        <xdr:cNvSpPr/>
      </xdr:nvSpPr>
      <xdr:spPr>
        <a:xfrm rot="16200000" flipH="1">
          <a:off x="6840948" y="-6840948"/>
          <a:ext cx="5426899" cy="19108796"/>
        </a:xfrm>
        <a:prstGeom prst="corner">
          <a:avLst>
            <a:gd name="adj1" fmla="val 50000"/>
            <a:gd name="adj2" fmla="val 7045"/>
          </a:avLst>
        </a:prstGeom>
        <a:gradFill>
          <a:gsLst>
            <a:gs pos="0">
              <a:srgbClr val="4958CE"/>
            </a:gs>
            <a:gs pos="100000">
              <a:srgbClr val="A13F9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5880</xdr:colOff>
      <xdr:row>0</xdr:row>
      <xdr:rowOff>79266</xdr:rowOff>
    </xdr:from>
    <xdr:to>
      <xdr:col>15</xdr:col>
      <xdr:colOff>429199</xdr:colOff>
      <xdr:row>1</xdr:row>
      <xdr:rowOff>146142</xdr:rowOff>
    </xdr:to>
    <xdr:sp macro="" textlink="">
      <xdr:nvSpPr>
        <xdr:cNvPr id="7" name="Rectangle: Rounded Corners 6">
          <a:extLst>
            <a:ext uri="{FF2B5EF4-FFF2-40B4-BE49-F238E27FC236}">
              <a16:creationId xmlns:a16="http://schemas.microsoft.com/office/drawing/2014/main" id="{FE592600-936C-409D-AD20-BFBC06FC29E4}"/>
            </a:ext>
          </a:extLst>
        </xdr:cNvPr>
        <xdr:cNvSpPr/>
      </xdr:nvSpPr>
      <xdr:spPr>
        <a:xfrm rot="7748955">
          <a:off x="16314866" y="109771"/>
          <a:ext cx="484330" cy="423319"/>
        </a:xfrm>
        <a:prstGeom prst="roundRect">
          <a:avLst>
            <a:gd name="adj" fmla="val 9687"/>
          </a:avLst>
        </a:prstGeom>
        <a:solidFill>
          <a:srgbClr val="A13F9E"/>
        </a:solidFill>
        <a:ln>
          <a:solidFill>
            <a:srgbClr val="A13F9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36628</xdr:colOff>
      <xdr:row>0</xdr:row>
      <xdr:rowOff>33780</xdr:rowOff>
    </xdr:from>
    <xdr:to>
      <xdr:col>1</xdr:col>
      <xdr:colOff>81018</xdr:colOff>
      <xdr:row>1</xdr:row>
      <xdr:rowOff>169715</xdr:rowOff>
    </xdr:to>
    <xdr:sp macro="" textlink="">
      <xdr:nvSpPr>
        <xdr:cNvPr id="4" name="Rectangle: Rounded Corners 3">
          <a:extLst>
            <a:ext uri="{FF2B5EF4-FFF2-40B4-BE49-F238E27FC236}">
              <a16:creationId xmlns:a16="http://schemas.microsoft.com/office/drawing/2014/main" id="{C5AF5844-1D06-4EDB-0B78-C57EEF0435A5}"/>
            </a:ext>
          </a:extLst>
        </xdr:cNvPr>
        <xdr:cNvSpPr/>
      </xdr:nvSpPr>
      <xdr:spPr>
        <a:xfrm rot="7748955">
          <a:off x="8494" y="61914"/>
          <a:ext cx="553389" cy="497121"/>
        </a:xfrm>
        <a:prstGeom prst="roundRect">
          <a:avLst>
            <a:gd name="adj" fmla="val 9687"/>
          </a:avLst>
        </a:prstGeom>
        <a:solidFill>
          <a:srgbClr val="4958CE"/>
        </a:solidFill>
        <a:ln>
          <a:solidFill>
            <a:srgbClr val="4958C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1</xdr:row>
      <xdr:rowOff>6350</xdr:rowOff>
    </xdr:from>
    <xdr:to>
      <xdr:col>15</xdr:col>
      <xdr:colOff>12700</xdr:colOff>
      <xdr:row>2</xdr:row>
      <xdr:rowOff>6350</xdr:rowOff>
    </xdr:to>
    <xdr:sp macro="" textlink="">
      <xdr:nvSpPr>
        <xdr:cNvPr id="2" name="Rectangle: Top Corners Rounded 1">
          <a:extLst>
            <a:ext uri="{FF2B5EF4-FFF2-40B4-BE49-F238E27FC236}">
              <a16:creationId xmlns:a16="http://schemas.microsoft.com/office/drawing/2014/main" id="{FA9C9BA4-DD65-EEB6-F20D-806E1E68010C}"/>
            </a:ext>
          </a:extLst>
        </xdr:cNvPr>
        <xdr:cNvSpPr/>
      </xdr:nvSpPr>
      <xdr:spPr>
        <a:xfrm>
          <a:off x="488950" y="425450"/>
          <a:ext cx="15887700" cy="469900"/>
        </a:xfrm>
        <a:prstGeom prst="round2SameRect">
          <a:avLst/>
        </a:prstGeom>
        <a:noFill/>
        <a:ln w="76200">
          <a:solidFill>
            <a:srgbClr val="362F4B"/>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44390</xdr:colOff>
      <xdr:row>1</xdr:row>
      <xdr:rowOff>135935</xdr:rowOff>
    </xdr:to>
    <xdr:sp macro="" textlink="">
      <xdr:nvSpPr>
        <xdr:cNvPr id="5" name="Rectangle: Rounded Corners 4">
          <a:extLst>
            <a:ext uri="{FF2B5EF4-FFF2-40B4-BE49-F238E27FC236}">
              <a16:creationId xmlns:a16="http://schemas.microsoft.com/office/drawing/2014/main" id="{470F0191-CE8C-4D4E-BFA7-205A4239CC04}"/>
            </a:ext>
          </a:extLst>
        </xdr:cNvPr>
        <xdr:cNvSpPr/>
      </xdr:nvSpPr>
      <xdr:spPr>
        <a:xfrm rot="7748955">
          <a:off x="-28134" y="28134"/>
          <a:ext cx="553389" cy="497121"/>
        </a:xfrm>
        <a:prstGeom prst="roundRect">
          <a:avLst>
            <a:gd name="adj" fmla="val 9687"/>
          </a:avLst>
        </a:prstGeom>
        <a:solidFill>
          <a:srgbClr val="4958CE"/>
        </a:solidFill>
        <a:ln>
          <a:solidFill>
            <a:srgbClr val="4958C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262850</xdr:colOff>
      <xdr:row>0</xdr:row>
      <xdr:rowOff>130076</xdr:rowOff>
    </xdr:from>
    <xdr:to>
      <xdr:col>1</xdr:col>
      <xdr:colOff>56049</xdr:colOff>
      <xdr:row>1</xdr:row>
      <xdr:rowOff>196952</xdr:rowOff>
    </xdr:to>
    <xdr:sp macro="" textlink="">
      <xdr:nvSpPr>
        <xdr:cNvPr id="6" name="Rectangle: Rounded Corners 5">
          <a:extLst>
            <a:ext uri="{FF2B5EF4-FFF2-40B4-BE49-F238E27FC236}">
              <a16:creationId xmlns:a16="http://schemas.microsoft.com/office/drawing/2014/main" id="{C3B43020-D279-42D5-A41D-A233DD162143}"/>
            </a:ext>
          </a:extLst>
        </xdr:cNvPr>
        <xdr:cNvSpPr/>
      </xdr:nvSpPr>
      <xdr:spPr>
        <a:xfrm rot="7748955">
          <a:off x="143650" y="249276"/>
          <a:ext cx="484330" cy="245930"/>
        </a:xfrm>
        <a:prstGeom prst="roundRect">
          <a:avLst>
            <a:gd name="adj" fmla="val 16890"/>
          </a:avLst>
        </a:prstGeom>
        <a:solidFill>
          <a:srgbClr val="4958CE"/>
        </a:solidFill>
        <a:ln>
          <a:solidFill>
            <a:srgbClr val="4958C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999537</xdr:colOff>
      <xdr:row>0</xdr:row>
      <xdr:rowOff>52917</xdr:rowOff>
    </xdr:from>
    <xdr:to>
      <xdr:col>15</xdr:col>
      <xdr:colOff>276342</xdr:colOff>
      <xdr:row>0</xdr:row>
      <xdr:rowOff>329260</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6191011B-743D-6257-1F15-1DEBB1F32458}"/>
            </a:ext>
          </a:extLst>
        </xdr:cNvPr>
        <xdr:cNvSpPr txBox="1"/>
      </xdr:nvSpPr>
      <xdr:spPr>
        <a:xfrm>
          <a:off x="16204259" y="52917"/>
          <a:ext cx="411574" cy="27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46788</xdr:colOff>
      <xdr:row>0</xdr:row>
      <xdr:rowOff>46790</xdr:rowOff>
    </xdr:from>
    <xdr:to>
      <xdr:col>1</xdr:col>
      <xdr:colOff>300788</xdr:colOff>
      <xdr:row>8</xdr:row>
      <xdr:rowOff>55813</xdr:rowOff>
    </xdr:to>
    <xdr:sp macro="" textlink="">
      <xdr:nvSpPr>
        <xdr:cNvPr id="2" name="Rectangle: Rounded Corners 1">
          <a:extLst>
            <a:ext uri="{FF2B5EF4-FFF2-40B4-BE49-F238E27FC236}">
              <a16:creationId xmlns:a16="http://schemas.microsoft.com/office/drawing/2014/main" id="{6AD31D35-6CAE-2A2F-2FBD-D086B662E03F}"/>
            </a:ext>
          </a:extLst>
        </xdr:cNvPr>
        <xdr:cNvSpPr/>
      </xdr:nvSpPr>
      <xdr:spPr>
        <a:xfrm>
          <a:off x="46788" y="46790"/>
          <a:ext cx="915737" cy="1559760"/>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5</xdr:row>
      <xdr:rowOff>41428</xdr:rowOff>
    </xdr:from>
    <xdr:to>
      <xdr:col>1</xdr:col>
      <xdr:colOff>95250</xdr:colOff>
      <xdr:row>7</xdr:row>
      <xdr:rowOff>16029</xdr:rowOff>
    </xdr:to>
    <xdr:sp macro="" textlink="">
      <xdr:nvSpPr>
        <xdr:cNvPr id="3" name="TextBox 2">
          <a:extLst>
            <a:ext uri="{FF2B5EF4-FFF2-40B4-BE49-F238E27FC236}">
              <a16:creationId xmlns:a16="http://schemas.microsoft.com/office/drawing/2014/main" id="{A993AC3D-A320-5458-9387-26ADEF2816BE}"/>
            </a:ext>
          </a:extLst>
        </xdr:cNvPr>
        <xdr:cNvSpPr txBox="1"/>
      </xdr:nvSpPr>
      <xdr:spPr>
        <a:xfrm>
          <a:off x="0" y="1010639"/>
          <a:ext cx="756987" cy="362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2">
                  <a:lumMod val="25000"/>
                </a:schemeClr>
              </a:solidFill>
              <a:latin typeface="Abadi" panose="020F0502020204030204" pitchFamily="34" charset="0"/>
            </a:rPr>
            <a:t>Sales Metrics Dashboard</a:t>
          </a:r>
        </a:p>
      </xdr:txBody>
    </xdr:sp>
    <xdr:clientData/>
  </xdr:twoCellAnchor>
  <xdr:twoCellAnchor editAs="absolute">
    <xdr:from>
      <xdr:col>1</xdr:col>
      <xdr:colOff>349738</xdr:colOff>
      <xdr:row>0</xdr:row>
      <xdr:rowOff>64232</xdr:rowOff>
    </xdr:from>
    <xdr:to>
      <xdr:col>3</xdr:col>
      <xdr:colOff>488949</xdr:colOff>
      <xdr:row>8</xdr:row>
      <xdr:rowOff>82549</xdr:rowOff>
    </xdr:to>
    <xdr:sp macro="" textlink="">
      <xdr:nvSpPr>
        <xdr:cNvPr id="6" name="Rectangle: Rounded Corners 5">
          <a:extLst>
            <a:ext uri="{FF2B5EF4-FFF2-40B4-BE49-F238E27FC236}">
              <a16:creationId xmlns:a16="http://schemas.microsoft.com/office/drawing/2014/main" id="{5930E26C-C67F-169F-CD7F-CBE4E5B584C1}"/>
            </a:ext>
          </a:extLst>
        </xdr:cNvPr>
        <xdr:cNvSpPr/>
      </xdr:nvSpPr>
      <xdr:spPr>
        <a:xfrm>
          <a:off x="1011475" y="64232"/>
          <a:ext cx="1462685" cy="1569054"/>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596900</xdr:colOff>
      <xdr:row>0</xdr:row>
      <xdr:rowOff>76200</xdr:rowOff>
    </xdr:from>
    <xdr:to>
      <xdr:col>3</xdr:col>
      <xdr:colOff>222250</xdr:colOff>
      <xdr:row>1</xdr:row>
      <xdr:rowOff>158750</xdr:rowOff>
    </xdr:to>
    <xdr:sp macro="" textlink="">
      <xdr:nvSpPr>
        <xdr:cNvPr id="7" name="TextBox 6">
          <a:extLst>
            <a:ext uri="{FF2B5EF4-FFF2-40B4-BE49-F238E27FC236}">
              <a16:creationId xmlns:a16="http://schemas.microsoft.com/office/drawing/2014/main" id="{8725FF88-7A1F-8E69-A50A-0C65EC25A0E4}"/>
            </a:ext>
          </a:extLst>
        </xdr:cNvPr>
        <xdr:cNvSpPr txBox="1"/>
      </xdr:nvSpPr>
      <xdr:spPr>
        <a:xfrm>
          <a:off x="1257300" y="76200"/>
          <a:ext cx="9461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2">
                  <a:lumMod val="25000"/>
                </a:schemeClr>
              </a:solidFill>
              <a:latin typeface="Abadi" panose="020F0502020204030204" pitchFamily="34" charset="0"/>
              <a:ea typeface="+mn-ea"/>
              <a:cs typeface="Arial" panose="020B0604020202020204" pitchFamily="34" charset="0"/>
            </a:rPr>
            <a:t>Total</a:t>
          </a:r>
          <a:r>
            <a:rPr lang="en-US" sz="900" b="1">
              <a:solidFill>
                <a:schemeClr val="bg2">
                  <a:lumMod val="25000"/>
                </a:schemeClr>
              </a:solidFill>
              <a:latin typeface="Abadi" panose="020F0502020204030204" pitchFamily="34" charset="0"/>
              <a:cs typeface="Arial" panose="020B0604020202020204" pitchFamily="34" charset="0"/>
            </a:rPr>
            <a:t> </a:t>
          </a:r>
          <a:r>
            <a:rPr lang="en-US" sz="900" b="1">
              <a:solidFill>
                <a:schemeClr val="bg2">
                  <a:lumMod val="25000"/>
                </a:schemeClr>
              </a:solidFill>
              <a:latin typeface="Abadi" panose="020B0604020104020204" pitchFamily="34" charset="0"/>
              <a:cs typeface="Arial" panose="020B0604020202020204" pitchFamily="34" charset="0"/>
            </a:rPr>
            <a:t>Earnings</a:t>
          </a:r>
        </a:p>
      </xdr:txBody>
    </xdr:sp>
    <xdr:clientData/>
  </xdr:twoCellAnchor>
  <xdr:twoCellAnchor editAs="absolute">
    <xdr:from>
      <xdr:col>1</xdr:col>
      <xdr:colOff>220063</xdr:colOff>
      <xdr:row>2</xdr:row>
      <xdr:rowOff>4711</xdr:rowOff>
    </xdr:from>
    <xdr:to>
      <xdr:col>3</xdr:col>
      <xdr:colOff>423263</xdr:colOff>
      <xdr:row>3</xdr:row>
      <xdr:rowOff>142945</xdr:rowOff>
    </xdr:to>
    <xdr:sp macro="" textlink="'pivot tables'!B5">
      <xdr:nvSpPr>
        <xdr:cNvPr id="8" name="TextBox 7">
          <a:extLst>
            <a:ext uri="{FF2B5EF4-FFF2-40B4-BE49-F238E27FC236}">
              <a16:creationId xmlns:a16="http://schemas.microsoft.com/office/drawing/2014/main" id="{590C8761-48D0-C962-F1DF-85894104FADE}"/>
            </a:ext>
          </a:extLst>
        </xdr:cNvPr>
        <xdr:cNvSpPr txBox="1"/>
      </xdr:nvSpPr>
      <xdr:spPr>
        <a:xfrm>
          <a:off x="879486" y="395480"/>
          <a:ext cx="1522046" cy="333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C7FD91-4EDA-4E59-B2D3-525270C1C365}" type="TxLink">
            <a:rPr lang="en-US" sz="1200" b="1" i="0" u="none" strike="noStrike">
              <a:solidFill>
                <a:schemeClr val="bg2">
                  <a:lumMod val="25000"/>
                </a:schemeClr>
              </a:solidFill>
              <a:latin typeface="Arial" panose="020B0604020202020204" pitchFamily="34" charset="0"/>
              <a:cs typeface="Arial" panose="020B0604020202020204" pitchFamily="34" charset="0"/>
            </a:rPr>
            <a:pPr algn="ctr"/>
            <a:t> 3,854,000,000 </a:t>
          </a:fld>
          <a:endParaRPr lang="en-US" sz="800" b="1">
            <a:solidFill>
              <a:schemeClr val="bg2">
                <a:lumMod val="25000"/>
              </a:schemeClr>
            </a:solidFill>
            <a:latin typeface="Arial" panose="020B0604020202020204" pitchFamily="34" charset="0"/>
            <a:cs typeface="Arial" panose="020B0604020202020204" pitchFamily="34" charset="0"/>
          </a:endParaRPr>
        </a:p>
      </xdr:txBody>
    </xdr:sp>
    <xdr:clientData/>
  </xdr:twoCellAnchor>
  <xdr:twoCellAnchor editAs="absolute">
    <xdr:from>
      <xdr:col>1</xdr:col>
      <xdr:colOff>392458</xdr:colOff>
      <xdr:row>3</xdr:row>
      <xdr:rowOff>32989</xdr:rowOff>
    </xdr:from>
    <xdr:to>
      <xdr:col>3</xdr:col>
      <xdr:colOff>116010</xdr:colOff>
      <xdr:row>4</xdr:row>
      <xdr:rowOff>0</xdr:rowOff>
    </xdr:to>
    <xdr:sp macro="" textlink="">
      <xdr:nvSpPr>
        <xdr:cNvPr id="9" name="TextBox 8">
          <a:extLst>
            <a:ext uri="{FF2B5EF4-FFF2-40B4-BE49-F238E27FC236}">
              <a16:creationId xmlns:a16="http://schemas.microsoft.com/office/drawing/2014/main" id="{95E2F34E-FCEB-BE13-26EA-A96C64B74EB2}"/>
            </a:ext>
          </a:extLst>
        </xdr:cNvPr>
        <xdr:cNvSpPr txBox="1"/>
      </xdr:nvSpPr>
      <xdr:spPr>
        <a:xfrm>
          <a:off x="1051881" y="619143"/>
          <a:ext cx="1042398" cy="162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a:solidFill>
                <a:schemeClr val="bg1">
                  <a:lumMod val="50000"/>
                </a:schemeClr>
              </a:solidFill>
              <a:latin typeface="Arial" panose="020B0604020202020204" pitchFamily="34" charset="0"/>
              <a:cs typeface="Arial" panose="020B0604020202020204" pitchFamily="34" charset="0"/>
            </a:rPr>
            <a:t>Egyptian</a:t>
          </a:r>
          <a:r>
            <a:rPr lang="en-US" sz="700" b="1" baseline="0">
              <a:solidFill>
                <a:schemeClr val="bg1">
                  <a:lumMod val="50000"/>
                </a:schemeClr>
              </a:solidFill>
              <a:latin typeface="Arial" panose="020B0604020202020204" pitchFamily="34" charset="0"/>
              <a:cs typeface="Arial" panose="020B0604020202020204" pitchFamily="34" charset="0"/>
            </a:rPr>
            <a:t> Pounds</a:t>
          </a:r>
          <a:endParaRPr lang="en-US" sz="7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3</xdr:col>
      <xdr:colOff>289044</xdr:colOff>
      <xdr:row>1</xdr:row>
      <xdr:rowOff>193775</xdr:rowOff>
    </xdr:from>
    <xdr:to>
      <xdr:col>3</xdr:col>
      <xdr:colOff>342845</xdr:colOff>
      <xdr:row>2</xdr:row>
      <xdr:rowOff>54075</xdr:rowOff>
    </xdr:to>
    <xdr:sp macro="" textlink="">
      <xdr:nvSpPr>
        <xdr:cNvPr id="10" name="Isosceles Triangle 9">
          <a:extLst>
            <a:ext uri="{FF2B5EF4-FFF2-40B4-BE49-F238E27FC236}">
              <a16:creationId xmlns:a16="http://schemas.microsoft.com/office/drawing/2014/main" id="{B45A3CFD-8E35-EE9A-2B6F-A2E2D6ADCF0C}"/>
            </a:ext>
          </a:extLst>
        </xdr:cNvPr>
        <xdr:cNvSpPr/>
      </xdr:nvSpPr>
      <xdr:spPr>
        <a:xfrm>
          <a:off x="2268458" y="389732"/>
          <a:ext cx="53801" cy="56257"/>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505408</xdr:colOff>
      <xdr:row>0</xdr:row>
      <xdr:rowOff>123113</xdr:rowOff>
    </xdr:from>
    <xdr:to>
      <xdr:col>2</xdr:col>
      <xdr:colOff>64794</xdr:colOff>
      <xdr:row>1</xdr:row>
      <xdr:rowOff>149030</xdr:rowOff>
    </xdr:to>
    <xdr:pic>
      <xdr:nvPicPr>
        <xdr:cNvPr id="12" name="Picture 11">
          <a:extLst>
            <a:ext uri="{FF2B5EF4-FFF2-40B4-BE49-F238E27FC236}">
              <a16:creationId xmlns:a16="http://schemas.microsoft.com/office/drawing/2014/main" id="{800F1DA8-28B0-A0AC-5711-03474E3E97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166326" y="123113"/>
          <a:ext cx="220305" cy="220305"/>
        </a:xfrm>
        <a:prstGeom prst="rect">
          <a:avLst/>
        </a:prstGeom>
      </xdr:spPr>
    </xdr:pic>
    <xdr:clientData/>
  </xdr:twoCellAnchor>
  <xdr:twoCellAnchor editAs="absolute">
    <xdr:from>
      <xdr:col>1</xdr:col>
      <xdr:colOff>447093</xdr:colOff>
      <xdr:row>4</xdr:row>
      <xdr:rowOff>97193</xdr:rowOff>
    </xdr:from>
    <xdr:to>
      <xdr:col>3</xdr:col>
      <xdr:colOff>349898</xdr:colOff>
      <xdr:row>4</xdr:row>
      <xdr:rowOff>103673</xdr:rowOff>
    </xdr:to>
    <xdr:cxnSp macro="">
      <xdr:nvCxnSpPr>
        <xdr:cNvPr id="14" name="Straight Connector 13">
          <a:extLst>
            <a:ext uri="{FF2B5EF4-FFF2-40B4-BE49-F238E27FC236}">
              <a16:creationId xmlns:a16="http://schemas.microsoft.com/office/drawing/2014/main" id="{8F4B8388-9FD2-BC77-6C28-8555E17F83BB}"/>
            </a:ext>
          </a:extLst>
        </xdr:cNvPr>
        <xdr:cNvCxnSpPr/>
      </xdr:nvCxnSpPr>
      <xdr:spPr>
        <a:xfrm>
          <a:off x="1108011" y="874744"/>
          <a:ext cx="1224642" cy="648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1</xdr:col>
      <xdr:colOff>369336</xdr:colOff>
      <xdr:row>4</xdr:row>
      <xdr:rowOff>149032</xdr:rowOff>
    </xdr:from>
    <xdr:to>
      <xdr:col>2</xdr:col>
      <xdr:colOff>654438</xdr:colOff>
      <xdr:row>5</xdr:row>
      <xdr:rowOff>139312</xdr:rowOff>
    </xdr:to>
    <xdr:sp macro="" textlink="">
      <xdr:nvSpPr>
        <xdr:cNvPr id="16" name="TextBox 15">
          <a:extLst>
            <a:ext uri="{FF2B5EF4-FFF2-40B4-BE49-F238E27FC236}">
              <a16:creationId xmlns:a16="http://schemas.microsoft.com/office/drawing/2014/main" id="{7E47FEEF-E4B1-FA47-65E8-DC0D470CFD30}"/>
            </a:ext>
          </a:extLst>
        </xdr:cNvPr>
        <xdr:cNvSpPr txBox="1"/>
      </xdr:nvSpPr>
      <xdr:spPr>
        <a:xfrm>
          <a:off x="1030254" y="926583"/>
          <a:ext cx="946021" cy="18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1">
                  <a:lumMod val="50000"/>
                </a:schemeClr>
              </a:solidFill>
              <a:latin typeface="Abadi" panose="020F0502020204030204" pitchFamily="34" charset="0"/>
              <a:ea typeface="+mn-ea"/>
              <a:cs typeface="Arial" panose="020B0604020202020204" pitchFamily="34" charset="0"/>
            </a:rPr>
            <a:t>Total</a:t>
          </a:r>
          <a:r>
            <a:rPr lang="en-US" sz="900" b="1">
              <a:solidFill>
                <a:schemeClr val="bg1">
                  <a:lumMod val="50000"/>
                </a:schemeClr>
              </a:solidFill>
              <a:latin typeface="Abadi" panose="020F0502020204030204" pitchFamily="34" charset="0"/>
              <a:cs typeface="Arial" panose="020B0604020202020204" pitchFamily="34" charset="0"/>
            </a:rPr>
            <a:t> Paid Calls</a:t>
          </a:r>
        </a:p>
      </xdr:txBody>
    </xdr:sp>
    <xdr:clientData/>
  </xdr:twoCellAnchor>
  <xdr:twoCellAnchor editAs="absolute">
    <xdr:from>
      <xdr:col>1</xdr:col>
      <xdr:colOff>375867</xdr:colOff>
      <xdr:row>5</xdr:row>
      <xdr:rowOff>118695</xdr:rowOff>
    </xdr:from>
    <xdr:to>
      <xdr:col>2</xdr:col>
      <xdr:colOff>231635</xdr:colOff>
      <xdr:row>6</xdr:row>
      <xdr:rowOff>123805</xdr:rowOff>
    </xdr:to>
    <xdr:sp macro="" textlink="'pivot tables'!J7">
      <xdr:nvSpPr>
        <xdr:cNvPr id="17" name="TextBox 16">
          <a:extLst>
            <a:ext uri="{FF2B5EF4-FFF2-40B4-BE49-F238E27FC236}">
              <a16:creationId xmlns:a16="http://schemas.microsoft.com/office/drawing/2014/main" id="{4EB3C102-8A39-54BA-2B3E-F300DCC26636}"/>
            </a:ext>
          </a:extLst>
        </xdr:cNvPr>
        <xdr:cNvSpPr txBox="1"/>
      </xdr:nvSpPr>
      <xdr:spPr>
        <a:xfrm>
          <a:off x="1034829" y="1097154"/>
          <a:ext cx="514731" cy="20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6F46196-4892-4D6D-B998-D83F7ED6B026}" type="TxLink">
            <a:rPr lang="en-US" sz="1200" b="1" i="0" u="none" strike="noStrike">
              <a:solidFill>
                <a:schemeClr val="bg2">
                  <a:lumMod val="25000"/>
                </a:schemeClr>
              </a:solidFill>
              <a:latin typeface="Arial" panose="020B0604020202020204" pitchFamily="34" charset="0"/>
              <a:ea typeface="+mn-ea"/>
              <a:cs typeface="Arial" panose="020B0604020202020204" pitchFamily="34" charset="0"/>
            </a:rPr>
            <a:pPr marL="0" indent="0" algn="ctr"/>
            <a:t>228</a:t>
          </a:fld>
          <a:endParaRPr lang="en-US" sz="1200" b="1" i="0" u="none" strike="noStrike">
            <a:solidFill>
              <a:schemeClr val="bg2">
                <a:lumMod val="2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xdr:col>
      <xdr:colOff>442427</xdr:colOff>
      <xdr:row>6</xdr:row>
      <xdr:rowOff>83455</xdr:rowOff>
    </xdr:from>
    <xdr:to>
      <xdr:col>2</xdr:col>
      <xdr:colOff>174949</xdr:colOff>
      <xdr:row>7</xdr:row>
      <xdr:rowOff>64795</xdr:rowOff>
    </xdr:to>
    <xdr:sp macro="" textlink="">
      <xdr:nvSpPr>
        <xdr:cNvPr id="18" name="TextBox 17">
          <a:extLst>
            <a:ext uri="{FF2B5EF4-FFF2-40B4-BE49-F238E27FC236}">
              <a16:creationId xmlns:a16="http://schemas.microsoft.com/office/drawing/2014/main" id="{9B8B0A74-687F-C882-A7F2-5A529A399341}"/>
            </a:ext>
          </a:extLst>
        </xdr:cNvPr>
        <xdr:cNvSpPr txBox="1"/>
      </xdr:nvSpPr>
      <xdr:spPr>
        <a:xfrm>
          <a:off x="1103345" y="1249782"/>
          <a:ext cx="393441" cy="175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a:solidFill>
                <a:schemeClr val="bg1">
                  <a:lumMod val="50000"/>
                </a:schemeClr>
              </a:solidFill>
              <a:latin typeface="Arial" panose="020B0604020202020204" pitchFamily="34" charset="0"/>
              <a:cs typeface="Arial" panose="020B0604020202020204" pitchFamily="34" charset="0"/>
            </a:rPr>
            <a:t>calls</a:t>
          </a:r>
        </a:p>
      </xdr:txBody>
    </xdr:sp>
    <xdr:clientData/>
  </xdr:twoCellAnchor>
  <xdr:twoCellAnchor editAs="absolute">
    <xdr:from>
      <xdr:col>3</xdr:col>
      <xdr:colOff>22465</xdr:colOff>
      <xdr:row>5</xdr:row>
      <xdr:rowOff>174948</xdr:rowOff>
    </xdr:from>
    <xdr:to>
      <xdr:col>3</xdr:col>
      <xdr:colOff>345324</xdr:colOff>
      <xdr:row>7</xdr:row>
      <xdr:rowOff>58316</xdr:rowOff>
    </xdr:to>
    <xdr:pic>
      <xdr:nvPicPr>
        <xdr:cNvPr id="20" name="Picture 19">
          <a:extLst>
            <a:ext uri="{FF2B5EF4-FFF2-40B4-BE49-F238E27FC236}">
              <a16:creationId xmlns:a16="http://schemas.microsoft.com/office/drawing/2014/main" id="{388EA1AF-B334-A051-67BA-3CE288B5F4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005220" y="1146887"/>
          <a:ext cx="322859" cy="272143"/>
        </a:xfrm>
        <a:prstGeom prst="rect">
          <a:avLst/>
        </a:prstGeom>
      </xdr:spPr>
    </xdr:pic>
    <xdr:clientData/>
  </xdr:twoCellAnchor>
  <xdr:twoCellAnchor editAs="absolute">
    <xdr:from>
      <xdr:col>3</xdr:col>
      <xdr:colOff>656067</xdr:colOff>
      <xdr:row>4</xdr:row>
      <xdr:rowOff>60385</xdr:rowOff>
    </xdr:from>
    <xdr:to>
      <xdr:col>5</xdr:col>
      <xdr:colOff>634786</xdr:colOff>
      <xdr:row>5</xdr:row>
      <xdr:rowOff>38836</xdr:rowOff>
    </xdr:to>
    <xdr:grpSp>
      <xdr:nvGrpSpPr>
        <xdr:cNvPr id="37" name="Group 36">
          <a:extLst>
            <a:ext uri="{FF2B5EF4-FFF2-40B4-BE49-F238E27FC236}">
              <a16:creationId xmlns:a16="http://schemas.microsoft.com/office/drawing/2014/main" id="{3E977FE2-4875-600E-2402-BF790871081C}"/>
            </a:ext>
          </a:extLst>
        </xdr:cNvPr>
        <xdr:cNvGrpSpPr/>
      </xdr:nvGrpSpPr>
      <xdr:grpSpPr>
        <a:xfrm>
          <a:off x="2643002" y="852428"/>
          <a:ext cx="1303343" cy="176462"/>
          <a:chOff x="2683774" y="776656"/>
          <a:chExt cx="1262012" cy="177842"/>
        </a:xfrm>
      </xdr:grpSpPr>
      <xdr:sp macro="" textlink="'pivot tables'!T7">
        <xdr:nvSpPr>
          <xdr:cNvPr id="27" name="TextBox 26">
            <a:extLst>
              <a:ext uri="{FF2B5EF4-FFF2-40B4-BE49-F238E27FC236}">
                <a16:creationId xmlns:a16="http://schemas.microsoft.com/office/drawing/2014/main" id="{6EF2109A-E0A1-9715-8A37-74CE0916F8A5}"/>
              </a:ext>
            </a:extLst>
          </xdr:cNvPr>
          <xdr:cNvSpPr txBox="1"/>
        </xdr:nvSpPr>
        <xdr:spPr>
          <a:xfrm>
            <a:off x="2683774" y="776656"/>
            <a:ext cx="762798"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64E103E-BB66-4A00-944C-AB179A41A658}"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300" b="1">
              <a:solidFill>
                <a:schemeClr val="bg2">
                  <a:lumMod val="75000"/>
                </a:schemeClr>
              </a:solidFill>
              <a:latin typeface="Arial" panose="020B0604020202020204" pitchFamily="34" charset="0"/>
              <a:cs typeface="Arial" panose="020B0604020202020204" pitchFamily="34" charset="0"/>
            </a:endParaRPr>
          </a:p>
        </xdr:txBody>
      </xdr:sp>
      <xdr:sp macro="" textlink="'pivot tables'!P7">
        <xdr:nvSpPr>
          <xdr:cNvPr id="28" name="TextBox 27">
            <a:extLst>
              <a:ext uri="{FF2B5EF4-FFF2-40B4-BE49-F238E27FC236}">
                <a16:creationId xmlns:a16="http://schemas.microsoft.com/office/drawing/2014/main" id="{74A0E5AD-68D4-3298-C877-04AD02E71652}"/>
              </a:ext>
            </a:extLst>
          </xdr:cNvPr>
          <xdr:cNvSpPr txBox="1"/>
        </xdr:nvSpPr>
        <xdr:spPr>
          <a:xfrm>
            <a:off x="3418616" y="781709"/>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7C457E-7139-4331-A52A-103570BD6C75}"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590366</xdr:colOff>
      <xdr:row>5</xdr:row>
      <xdr:rowOff>47500</xdr:rowOff>
    </xdr:from>
    <xdr:to>
      <xdr:col>5</xdr:col>
      <xdr:colOff>651211</xdr:colOff>
      <xdr:row>6</xdr:row>
      <xdr:rowOff>25951</xdr:rowOff>
    </xdr:to>
    <xdr:grpSp>
      <xdr:nvGrpSpPr>
        <xdr:cNvPr id="38" name="Group 37">
          <a:extLst>
            <a:ext uri="{FF2B5EF4-FFF2-40B4-BE49-F238E27FC236}">
              <a16:creationId xmlns:a16="http://schemas.microsoft.com/office/drawing/2014/main" id="{085F19AD-191B-4FCD-CCF7-21CFECB6C3C9}"/>
            </a:ext>
          </a:extLst>
        </xdr:cNvPr>
        <xdr:cNvGrpSpPr/>
      </xdr:nvGrpSpPr>
      <xdr:grpSpPr>
        <a:xfrm>
          <a:off x="2577301" y="1037554"/>
          <a:ext cx="1385469" cy="176462"/>
          <a:chOff x="2619873" y="988323"/>
          <a:chExt cx="1341888" cy="177842"/>
        </a:xfrm>
      </xdr:grpSpPr>
      <xdr:sp macro="" textlink="'pivot tables'!T8">
        <xdr:nvSpPr>
          <xdr:cNvPr id="29" name="TextBox 28">
            <a:extLst>
              <a:ext uri="{FF2B5EF4-FFF2-40B4-BE49-F238E27FC236}">
                <a16:creationId xmlns:a16="http://schemas.microsoft.com/office/drawing/2014/main" id="{5B6B90E9-B20D-5AA6-593B-D9F59620BB82}"/>
              </a:ext>
            </a:extLst>
          </xdr:cNvPr>
          <xdr:cNvSpPr txBox="1"/>
        </xdr:nvSpPr>
        <xdr:spPr>
          <a:xfrm>
            <a:off x="2619873" y="988323"/>
            <a:ext cx="810724"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4F867C1-D60D-4E45-986A-FD9E66E78885}"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sp macro="" textlink="'pivot tables'!P8">
        <xdr:nvSpPr>
          <xdr:cNvPr id="30" name="TextBox 29">
            <a:extLst>
              <a:ext uri="{FF2B5EF4-FFF2-40B4-BE49-F238E27FC236}">
                <a16:creationId xmlns:a16="http://schemas.microsoft.com/office/drawing/2014/main" id="{2DA4212E-7DFA-3934-B0F7-905D57BD2C84}"/>
              </a:ext>
            </a:extLst>
          </xdr:cNvPr>
          <xdr:cNvSpPr txBox="1"/>
        </xdr:nvSpPr>
        <xdr:spPr>
          <a:xfrm>
            <a:off x="3434591" y="1009351"/>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AB140C9-E335-447B-9949-B3653251339A}"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582155</xdr:colOff>
      <xdr:row>7</xdr:row>
      <xdr:rowOff>29538</xdr:rowOff>
    </xdr:from>
    <xdr:to>
      <xdr:col>5</xdr:col>
      <xdr:colOff>655317</xdr:colOff>
      <xdr:row>8</xdr:row>
      <xdr:rowOff>7989</xdr:rowOff>
    </xdr:to>
    <xdr:grpSp>
      <xdr:nvGrpSpPr>
        <xdr:cNvPr id="40" name="Group 39">
          <a:extLst>
            <a:ext uri="{FF2B5EF4-FFF2-40B4-BE49-F238E27FC236}">
              <a16:creationId xmlns:a16="http://schemas.microsoft.com/office/drawing/2014/main" id="{F1500558-D1A2-996B-2D47-C45914C2A843}"/>
            </a:ext>
          </a:extLst>
        </xdr:cNvPr>
        <xdr:cNvGrpSpPr/>
      </xdr:nvGrpSpPr>
      <xdr:grpSpPr>
        <a:xfrm>
          <a:off x="2569090" y="1415613"/>
          <a:ext cx="1397786" cy="176462"/>
          <a:chOff x="2611887" y="1339770"/>
          <a:chExt cx="1353868" cy="177842"/>
        </a:xfrm>
      </xdr:grpSpPr>
      <xdr:sp macro="" textlink="'pivot tables'!T10">
        <xdr:nvSpPr>
          <xdr:cNvPr id="33" name="TextBox 32">
            <a:extLst>
              <a:ext uri="{FF2B5EF4-FFF2-40B4-BE49-F238E27FC236}">
                <a16:creationId xmlns:a16="http://schemas.microsoft.com/office/drawing/2014/main" id="{C822861C-C753-5D52-DD02-D348BBB36E22}"/>
              </a:ext>
            </a:extLst>
          </xdr:cNvPr>
          <xdr:cNvSpPr txBox="1"/>
        </xdr:nvSpPr>
        <xdr:spPr>
          <a:xfrm>
            <a:off x="2611887" y="1339770"/>
            <a:ext cx="830692"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338C7BE-DAC0-4AEC-97E7-A87377A1593E}"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sp macro="" textlink="'pivot tables'!P10">
        <xdr:nvSpPr>
          <xdr:cNvPr id="34" name="TextBox 33">
            <a:extLst>
              <a:ext uri="{FF2B5EF4-FFF2-40B4-BE49-F238E27FC236}">
                <a16:creationId xmlns:a16="http://schemas.microsoft.com/office/drawing/2014/main" id="{16A759D8-405E-2739-D918-D4896A94F5E7}"/>
              </a:ext>
            </a:extLst>
          </xdr:cNvPr>
          <xdr:cNvSpPr txBox="1"/>
        </xdr:nvSpPr>
        <xdr:spPr>
          <a:xfrm>
            <a:off x="3438585" y="1352810"/>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B8B49A-6FFE-45A1-B557-AE3707FED724}"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6</xdr:col>
      <xdr:colOff>41139</xdr:colOff>
      <xdr:row>0</xdr:row>
      <xdr:rowOff>83339</xdr:rowOff>
    </xdr:from>
    <xdr:to>
      <xdr:col>11</xdr:col>
      <xdr:colOff>530024</xdr:colOff>
      <xdr:row>8</xdr:row>
      <xdr:rowOff>81937</xdr:rowOff>
    </xdr:to>
    <xdr:sp macro="" textlink="">
      <xdr:nvSpPr>
        <xdr:cNvPr id="42" name="Rectangle: Rounded Corners 41">
          <a:extLst>
            <a:ext uri="{FF2B5EF4-FFF2-40B4-BE49-F238E27FC236}">
              <a16:creationId xmlns:a16="http://schemas.microsoft.com/office/drawing/2014/main" id="{5793348E-06EB-F124-F0C4-AF607C163CD9}"/>
            </a:ext>
          </a:extLst>
        </xdr:cNvPr>
        <xdr:cNvSpPr/>
      </xdr:nvSpPr>
      <xdr:spPr>
        <a:xfrm>
          <a:off x="4015010" y="83339"/>
          <a:ext cx="3800444" cy="1582684"/>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137817</xdr:colOff>
      <xdr:row>0</xdr:row>
      <xdr:rowOff>116010</xdr:rowOff>
    </xdr:from>
    <xdr:to>
      <xdr:col>8</xdr:col>
      <xdr:colOff>170961</xdr:colOff>
      <xdr:row>2</xdr:row>
      <xdr:rowOff>12212</xdr:rowOff>
    </xdr:to>
    <xdr:sp macro="" textlink="">
      <xdr:nvSpPr>
        <xdr:cNvPr id="43" name="TextBox 42">
          <a:extLst>
            <a:ext uri="{FF2B5EF4-FFF2-40B4-BE49-F238E27FC236}">
              <a16:creationId xmlns:a16="http://schemas.microsoft.com/office/drawing/2014/main" id="{3FA5BFC2-5E67-8E2D-3659-2631D101D7E7}"/>
            </a:ext>
          </a:extLst>
        </xdr:cNvPr>
        <xdr:cNvSpPr txBox="1"/>
      </xdr:nvSpPr>
      <xdr:spPr>
        <a:xfrm>
          <a:off x="4094355" y="116010"/>
          <a:ext cx="1351991" cy="286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bg2">
                  <a:lumMod val="50000"/>
                </a:schemeClr>
              </a:solidFill>
              <a:latin typeface="Abadi" panose="020F0502020204030204" pitchFamily="34" charset="0"/>
              <a:ea typeface="+mn-ea"/>
              <a:cs typeface="Arial" panose="020B0604020202020204" pitchFamily="34" charset="0"/>
            </a:rPr>
            <a:t>Total</a:t>
          </a:r>
          <a:r>
            <a:rPr lang="en-US" sz="900" b="1" baseline="0">
              <a:solidFill>
                <a:schemeClr val="bg2">
                  <a:lumMod val="50000"/>
                </a:schemeClr>
              </a:solidFill>
              <a:latin typeface="Abadi" panose="020F0502020204030204" pitchFamily="34" charset="0"/>
              <a:ea typeface="+mn-ea"/>
              <a:cs typeface="Arial" panose="020B0604020202020204" pitchFamily="34" charset="0"/>
            </a:rPr>
            <a:t> Earnings by Month</a:t>
          </a:r>
        </a:p>
        <a:p>
          <a:pPr algn="l"/>
          <a:endParaRPr lang="en-US" sz="800" b="1">
            <a:solidFill>
              <a:schemeClr val="bg2">
                <a:lumMod val="75000"/>
              </a:schemeClr>
            </a:solidFill>
            <a:latin typeface="Abadi" panose="020F0502020204030204" pitchFamily="34" charset="0"/>
            <a:cs typeface="Arial" panose="020B0604020202020204" pitchFamily="34" charset="0"/>
          </a:endParaRPr>
        </a:p>
      </xdr:txBody>
    </xdr:sp>
    <xdr:clientData/>
  </xdr:twoCellAnchor>
  <xdr:twoCellAnchor editAs="absolute">
    <xdr:from>
      <xdr:col>6</xdr:col>
      <xdr:colOff>219809</xdr:colOff>
      <xdr:row>0</xdr:row>
      <xdr:rowOff>134328</xdr:rowOff>
    </xdr:from>
    <xdr:to>
      <xdr:col>11</xdr:col>
      <xdr:colOff>653317</xdr:colOff>
      <xdr:row>6</xdr:row>
      <xdr:rowOff>73271</xdr:rowOff>
    </xdr:to>
    <xdr:graphicFrame macro="">
      <xdr:nvGraphicFramePr>
        <xdr:cNvPr id="44" name="Chart 1">
          <a:extLst>
            <a:ext uri="{FF2B5EF4-FFF2-40B4-BE49-F238E27FC236}">
              <a16:creationId xmlns:a16="http://schemas.microsoft.com/office/drawing/2014/main" id="{8F2C635E-1FF5-8296-EC43-E6454CE20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649961</xdr:colOff>
      <xdr:row>5</xdr:row>
      <xdr:rowOff>115337</xdr:rowOff>
    </xdr:from>
    <xdr:to>
      <xdr:col>5</xdr:col>
      <xdr:colOff>628680</xdr:colOff>
      <xdr:row>6</xdr:row>
      <xdr:rowOff>93788</xdr:rowOff>
    </xdr:to>
    <xdr:grpSp>
      <xdr:nvGrpSpPr>
        <xdr:cNvPr id="49" name="Group 48">
          <a:extLst>
            <a:ext uri="{FF2B5EF4-FFF2-40B4-BE49-F238E27FC236}">
              <a16:creationId xmlns:a16="http://schemas.microsoft.com/office/drawing/2014/main" id="{30AEFD2B-9B75-18AE-0BED-5B2EA41AB9E4}"/>
            </a:ext>
          </a:extLst>
        </xdr:cNvPr>
        <xdr:cNvGrpSpPr/>
      </xdr:nvGrpSpPr>
      <xdr:grpSpPr>
        <a:xfrm>
          <a:off x="2636896" y="1105391"/>
          <a:ext cx="1303343" cy="176462"/>
          <a:chOff x="2683774" y="776656"/>
          <a:chExt cx="1262012" cy="177842"/>
        </a:xfrm>
      </xdr:grpSpPr>
      <xdr:sp macro="" textlink="'pivot tables'!T7">
        <xdr:nvSpPr>
          <xdr:cNvPr id="50" name="TextBox 49">
            <a:extLst>
              <a:ext uri="{FF2B5EF4-FFF2-40B4-BE49-F238E27FC236}">
                <a16:creationId xmlns:a16="http://schemas.microsoft.com/office/drawing/2014/main" id="{7621D3D6-2C34-B4B7-6A10-0FEE6AE9A13F}"/>
              </a:ext>
            </a:extLst>
          </xdr:cNvPr>
          <xdr:cNvSpPr txBox="1"/>
        </xdr:nvSpPr>
        <xdr:spPr>
          <a:xfrm>
            <a:off x="2683774" y="776656"/>
            <a:ext cx="762798"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64E103E-BB66-4A00-944C-AB179A41A658}"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300" b="1">
              <a:solidFill>
                <a:schemeClr val="bg2">
                  <a:lumMod val="75000"/>
                </a:schemeClr>
              </a:solidFill>
              <a:latin typeface="Arial" panose="020B0604020202020204" pitchFamily="34" charset="0"/>
              <a:cs typeface="Arial" panose="020B0604020202020204" pitchFamily="34" charset="0"/>
            </a:endParaRPr>
          </a:p>
        </xdr:txBody>
      </xdr:sp>
      <xdr:sp macro="" textlink="'pivot tables'!P7">
        <xdr:nvSpPr>
          <xdr:cNvPr id="51" name="TextBox 50">
            <a:extLst>
              <a:ext uri="{FF2B5EF4-FFF2-40B4-BE49-F238E27FC236}">
                <a16:creationId xmlns:a16="http://schemas.microsoft.com/office/drawing/2014/main" id="{0219FB3D-0EDB-59EF-A152-F548520BC1BE}"/>
              </a:ext>
            </a:extLst>
          </xdr:cNvPr>
          <xdr:cNvSpPr txBox="1"/>
        </xdr:nvSpPr>
        <xdr:spPr>
          <a:xfrm>
            <a:off x="3418616" y="781709"/>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7C457E-7139-4331-A52A-103570BD6C75}"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649961</xdr:colOff>
      <xdr:row>6</xdr:row>
      <xdr:rowOff>182500</xdr:rowOff>
    </xdr:from>
    <xdr:to>
      <xdr:col>5</xdr:col>
      <xdr:colOff>628680</xdr:colOff>
      <xdr:row>7</xdr:row>
      <xdr:rowOff>160952</xdr:rowOff>
    </xdr:to>
    <xdr:grpSp>
      <xdr:nvGrpSpPr>
        <xdr:cNvPr id="55" name="Group 54">
          <a:extLst>
            <a:ext uri="{FF2B5EF4-FFF2-40B4-BE49-F238E27FC236}">
              <a16:creationId xmlns:a16="http://schemas.microsoft.com/office/drawing/2014/main" id="{04777074-88CB-AC52-E2AC-4F9C956B1569}"/>
            </a:ext>
          </a:extLst>
        </xdr:cNvPr>
        <xdr:cNvGrpSpPr/>
      </xdr:nvGrpSpPr>
      <xdr:grpSpPr>
        <a:xfrm>
          <a:off x="2636896" y="1370565"/>
          <a:ext cx="1303343" cy="176462"/>
          <a:chOff x="2683774" y="776656"/>
          <a:chExt cx="1262012" cy="177842"/>
        </a:xfrm>
      </xdr:grpSpPr>
      <xdr:sp macro="" textlink="'pivot tables'!T7">
        <xdr:nvSpPr>
          <xdr:cNvPr id="56" name="TextBox 55">
            <a:extLst>
              <a:ext uri="{FF2B5EF4-FFF2-40B4-BE49-F238E27FC236}">
                <a16:creationId xmlns:a16="http://schemas.microsoft.com/office/drawing/2014/main" id="{7A52FC85-9501-80BE-F802-33BAD10D8928}"/>
              </a:ext>
            </a:extLst>
          </xdr:cNvPr>
          <xdr:cNvSpPr txBox="1"/>
        </xdr:nvSpPr>
        <xdr:spPr>
          <a:xfrm>
            <a:off x="2683774" y="776656"/>
            <a:ext cx="762798"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64E103E-BB66-4A00-944C-AB179A41A658}"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300" b="1">
              <a:solidFill>
                <a:schemeClr val="bg2">
                  <a:lumMod val="75000"/>
                </a:schemeClr>
              </a:solidFill>
              <a:latin typeface="Arial" panose="020B0604020202020204" pitchFamily="34" charset="0"/>
              <a:cs typeface="Arial" panose="020B0604020202020204" pitchFamily="34" charset="0"/>
            </a:endParaRPr>
          </a:p>
        </xdr:txBody>
      </xdr:sp>
      <xdr:sp macro="" textlink="'pivot tables'!P7">
        <xdr:nvSpPr>
          <xdr:cNvPr id="57" name="TextBox 56">
            <a:extLst>
              <a:ext uri="{FF2B5EF4-FFF2-40B4-BE49-F238E27FC236}">
                <a16:creationId xmlns:a16="http://schemas.microsoft.com/office/drawing/2014/main" id="{9A16866C-9ABC-E9A7-535F-EDBC380AEF39}"/>
              </a:ext>
            </a:extLst>
          </xdr:cNvPr>
          <xdr:cNvSpPr txBox="1"/>
        </xdr:nvSpPr>
        <xdr:spPr>
          <a:xfrm>
            <a:off x="3418616" y="781709"/>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7C457E-7139-4331-A52A-103570BD6C75}"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506779</xdr:colOff>
      <xdr:row>7</xdr:row>
      <xdr:rowOff>39060</xdr:rowOff>
    </xdr:from>
    <xdr:to>
      <xdr:col>5</xdr:col>
      <xdr:colOff>592260</xdr:colOff>
      <xdr:row>8</xdr:row>
      <xdr:rowOff>17511</xdr:rowOff>
    </xdr:to>
    <xdr:grpSp>
      <xdr:nvGrpSpPr>
        <xdr:cNvPr id="39" name="Group 38">
          <a:extLst>
            <a:ext uri="{FF2B5EF4-FFF2-40B4-BE49-F238E27FC236}">
              <a16:creationId xmlns:a16="http://schemas.microsoft.com/office/drawing/2014/main" id="{C1A33E35-63AC-8B54-FBD0-7FAAC25C1BCA}"/>
            </a:ext>
          </a:extLst>
        </xdr:cNvPr>
        <xdr:cNvGrpSpPr/>
      </xdr:nvGrpSpPr>
      <xdr:grpSpPr>
        <a:xfrm>
          <a:off x="2493714" y="1425135"/>
          <a:ext cx="1410105" cy="176462"/>
          <a:chOff x="2603900" y="1164046"/>
          <a:chExt cx="1365849" cy="177842"/>
        </a:xfrm>
      </xdr:grpSpPr>
      <xdr:sp macro="" textlink="'pivot tables'!T9">
        <xdr:nvSpPr>
          <xdr:cNvPr id="31" name="TextBox 30">
            <a:extLst>
              <a:ext uri="{FF2B5EF4-FFF2-40B4-BE49-F238E27FC236}">
                <a16:creationId xmlns:a16="http://schemas.microsoft.com/office/drawing/2014/main" id="{A4D93A6B-544D-A72B-5A74-0F869837EC64}"/>
              </a:ext>
            </a:extLst>
          </xdr:cNvPr>
          <xdr:cNvSpPr txBox="1"/>
        </xdr:nvSpPr>
        <xdr:spPr>
          <a:xfrm>
            <a:off x="2603900" y="1164046"/>
            <a:ext cx="830692" cy="17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EA51B76-A14B-4182-AB40-F531C3A2889F}" type="TxLink">
              <a:rPr lang="en-US" sz="600" b="0" i="0" u="none" strike="noStrike">
                <a:solidFill>
                  <a:srgbClr val="000000"/>
                </a:solidFill>
                <a:latin typeface="Arial" panose="020B0604020202020204" pitchFamily="34" charset="0"/>
                <a:cs typeface="Arial" panose="020B0604020202020204" pitchFamily="34" charset="0"/>
              </a:rPr>
              <a:pPr algn="r"/>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sp macro="" textlink="'pivot tables'!P9">
        <xdr:nvSpPr>
          <xdr:cNvPr id="32" name="TextBox 31">
            <a:extLst>
              <a:ext uri="{FF2B5EF4-FFF2-40B4-BE49-F238E27FC236}">
                <a16:creationId xmlns:a16="http://schemas.microsoft.com/office/drawing/2014/main" id="{9033E52A-D63F-953E-55AE-0A666398CCD2}"/>
              </a:ext>
            </a:extLst>
          </xdr:cNvPr>
          <xdr:cNvSpPr txBox="1"/>
        </xdr:nvSpPr>
        <xdr:spPr>
          <a:xfrm>
            <a:off x="3442579" y="1185074"/>
            <a:ext cx="527170" cy="13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1B154D9-F0A8-4E5F-9F92-6C5271BDD6A5}" type="TxLink">
              <a:rPr lang="en-US" sz="600" b="0" i="0" u="none" strike="noStrike">
                <a:solidFill>
                  <a:srgbClr val="000000"/>
                </a:solidFill>
                <a:effectLst/>
                <a:latin typeface="Arial" panose="020B0604020202020204" pitchFamily="34" charset="0"/>
                <a:ea typeface="+mn-ea"/>
                <a:cs typeface="Arial" panose="020B0604020202020204" pitchFamily="34" charset="0"/>
              </a:rPr>
              <a:pPr algn="l"/>
              <a:t> </a:t>
            </a:fld>
            <a:endParaRPr lang="en-US" sz="100" b="1">
              <a:solidFill>
                <a:schemeClr val="bg2">
                  <a:lumMod val="7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500546</xdr:colOff>
      <xdr:row>0</xdr:row>
      <xdr:rowOff>42333</xdr:rowOff>
    </xdr:from>
    <xdr:to>
      <xdr:col>6</xdr:col>
      <xdr:colOff>82806</xdr:colOff>
      <xdr:row>8</xdr:row>
      <xdr:rowOff>81936</xdr:rowOff>
    </xdr:to>
    <xdr:grpSp>
      <xdr:nvGrpSpPr>
        <xdr:cNvPr id="109" name="Group 108">
          <a:extLst>
            <a:ext uri="{FF2B5EF4-FFF2-40B4-BE49-F238E27FC236}">
              <a16:creationId xmlns:a16="http://schemas.microsoft.com/office/drawing/2014/main" id="{12D2868E-97C9-9EA8-F88B-79EE26EA0E1E}"/>
            </a:ext>
          </a:extLst>
        </xdr:cNvPr>
        <xdr:cNvGrpSpPr/>
      </xdr:nvGrpSpPr>
      <xdr:grpSpPr>
        <a:xfrm>
          <a:off x="2487481" y="42333"/>
          <a:ext cx="1569196" cy="1623689"/>
          <a:chOff x="2503585" y="48115"/>
          <a:chExt cx="1513707" cy="1596201"/>
        </a:xfrm>
      </xdr:grpSpPr>
      <xdr:sp macro="" textlink="">
        <xdr:nvSpPr>
          <xdr:cNvPr id="21" name="Rectangle: Rounded Corners 20">
            <a:extLst>
              <a:ext uri="{FF2B5EF4-FFF2-40B4-BE49-F238E27FC236}">
                <a16:creationId xmlns:a16="http://schemas.microsoft.com/office/drawing/2014/main" id="{DA87ADEE-187C-67B1-BE1C-BDD8FD081CD2}"/>
              </a:ext>
            </a:extLst>
          </xdr:cNvPr>
          <xdr:cNvSpPr/>
        </xdr:nvSpPr>
        <xdr:spPr>
          <a:xfrm>
            <a:off x="2534731" y="48115"/>
            <a:ext cx="1408954" cy="1596201"/>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8E6EF935-D958-1AE1-35F7-3412CF87B965}"/>
              </a:ext>
            </a:extLst>
          </xdr:cNvPr>
          <xdr:cNvSpPr txBox="1"/>
        </xdr:nvSpPr>
        <xdr:spPr>
          <a:xfrm>
            <a:off x="2574854" y="77755"/>
            <a:ext cx="947656" cy="49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chemeClr val="bg1">
                    <a:lumMod val="50000"/>
                  </a:schemeClr>
                </a:solidFill>
                <a:latin typeface="Abadi" panose="020F0502020204030204" pitchFamily="34" charset="0"/>
                <a:ea typeface="+mn-ea"/>
                <a:cs typeface="Arial" panose="020B0604020202020204" pitchFamily="34" charset="0"/>
              </a:rPr>
              <a:t>To</a:t>
            </a:r>
            <a:r>
              <a:rPr lang="en-US" sz="800" b="1" baseline="0">
                <a:solidFill>
                  <a:schemeClr val="bg1">
                    <a:lumMod val="50000"/>
                  </a:schemeClr>
                </a:solidFill>
                <a:latin typeface="Abadi" panose="020F0502020204030204" pitchFamily="34" charset="0"/>
                <a:ea typeface="+mn-ea"/>
                <a:cs typeface="Arial" panose="020B0604020202020204" pitchFamily="34" charset="0"/>
              </a:rPr>
              <a:t>p 5</a:t>
            </a:r>
            <a:r>
              <a:rPr lang="en-US" sz="800" b="1" baseline="0">
                <a:solidFill>
                  <a:schemeClr val="bg2">
                    <a:lumMod val="75000"/>
                  </a:schemeClr>
                </a:solidFill>
                <a:latin typeface="Abadi" panose="020F0502020204030204" pitchFamily="34" charset="0"/>
                <a:ea typeface="+mn-ea"/>
                <a:cs typeface="Arial" panose="020B0604020202020204" pitchFamily="34" charset="0"/>
              </a:rPr>
              <a:t> </a:t>
            </a:r>
          </a:p>
          <a:p>
            <a:pPr algn="l"/>
            <a:r>
              <a:rPr lang="en-US" sz="1000" b="1" baseline="0">
                <a:solidFill>
                  <a:schemeClr val="bg2">
                    <a:lumMod val="25000"/>
                  </a:schemeClr>
                </a:solidFill>
                <a:latin typeface="Abadi" panose="020F0502020204030204" pitchFamily="34" charset="0"/>
                <a:ea typeface="+mn-ea"/>
                <a:cs typeface="Arial" panose="020B0604020202020204" pitchFamily="34" charset="0"/>
              </a:rPr>
              <a:t>Consultant</a:t>
            </a:r>
            <a:r>
              <a:rPr lang="en-US" sz="1000" b="0" baseline="0">
                <a:solidFill>
                  <a:schemeClr val="bg2">
                    <a:lumMod val="75000"/>
                  </a:schemeClr>
                </a:solidFill>
                <a:latin typeface="Abadi" panose="020F0502020204030204" pitchFamily="34" charset="0"/>
                <a:ea typeface="+mn-ea"/>
                <a:cs typeface="Arial" panose="020B0604020202020204" pitchFamily="34" charset="0"/>
              </a:rPr>
              <a:t> </a:t>
            </a:r>
          </a:p>
          <a:p>
            <a:pPr algn="l"/>
            <a:r>
              <a:rPr lang="en-US" sz="800" b="1" baseline="0">
                <a:solidFill>
                  <a:schemeClr val="bg1">
                    <a:lumMod val="50000"/>
                  </a:schemeClr>
                </a:solidFill>
                <a:latin typeface="Abadi" panose="020F0502020204030204" pitchFamily="34" charset="0"/>
                <a:ea typeface="+mn-ea"/>
                <a:cs typeface="Arial" panose="020B0604020202020204" pitchFamily="34" charset="0"/>
              </a:rPr>
              <a:t>Sales Revenue</a:t>
            </a:r>
            <a:endParaRPr lang="en-US" sz="800" b="1">
              <a:solidFill>
                <a:schemeClr val="bg1">
                  <a:lumMod val="50000"/>
                </a:schemeClr>
              </a:solidFill>
              <a:latin typeface="Abadi" panose="020F0502020204030204" pitchFamily="34" charset="0"/>
              <a:cs typeface="Arial" panose="020B0604020202020204" pitchFamily="34" charset="0"/>
            </a:endParaRPr>
          </a:p>
        </xdr:txBody>
      </xdr:sp>
      <xdr:grpSp>
        <xdr:nvGrpSpPr>
          <xdr:cNvPr id="108" name="Group 107">
            <a:extLst>
              <a:ext uri="{FF2B5EF4-FFF2-40B4-BE49-F238E27FC236}">
                <a16:creationId xmlns:a16="http://schemas.microsoft.com/office/drawing/2014/main" id="{44C6431E-5E01-A6FA-E36E-33A5726D4DC7}"/>
              </a:ext>
            </a:extLst>
          </xdr:cNvPr>
          <xdr:cNvGrpSpPr/>
        </xdr:nvGrpSpPr>
        <xdr:grpSpPr>
          <a:xfrm>
            <a:off x="2503585" y="619710"/>
            <a:ext cx="1513707" cy="930906"/>
            <a:chOff x="2503585" y="619710"/>
            <a:chExt cx="1513707" cy="930906"/>
          </a:xfrm>
        </xdr:grpSpPr>
        <xdr:grpSp>
          <xdr:nvGrpSpPr>
            <xdr:cNvPr id="58" name="Group 57">
              <a:extLst>
                <a:ext uri="{FF2B5EF4-FFF2-40B4-BE49-F238E27FC236}">
                  <a16:creationId xmlns:a16="http://schemas.microsoft.com/office/drawing/2014/main" id="{60696983-95AA-2809-266A-AA1EC7E3776D}"/>
                </a:ext>
              </a:extLst>
            </xdr:cNvPr>
            <xdr:cNvGrpSpPr/>
          </xdr:nvGrpSpPr>
          <xdr:grpSpPr>
            <a:xfrm>
              <a:off x="2503585" y="1159567"/>
              <a:ext cx="1330192" cy="195116"/>
              <a:chOff x="1916675" y="677413"/>
              <a:chExt cx="1949779" cy="132090"/>
            </a:xfrm>
          </xdr:grpSpPr>
          <xdr:sp macro="" textlink="'pivot tables'!AA9">
            <xdr:nvSpPr>
              <xdr:cNvPr id="59" name="TextBox 58">
                <a:extLst>
                  <a:ext uri="{FF2B5EF4-FFF2-40B4-BE49-F238E27FC236}">
                    <a16:creationId xmlns:a16="http://schemas.microsoft.com/office/drawing/2014/main" id="{CC908A5F-856F-1045-B80C-C814D79B26D0}"/>
                  </a:ext>
                </a:extLst>
              </xdr:cNvPr>
              <xdr:cNvSpPr txBox="1"/>
            </xdr:nvSpPr>
            <xdr:spPr>
              <a:xfrm>
                <a:off x="1916675" y="681109"/>
                <a:ext cx="1444960" cy="121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13A06BC-481E-4A93-B413-0A66D48F74AD}" type="TxLink">
                  <a:rPr lang="en-US" sz="800" b="0" i="0" u="none" strike="noStrike">
                    <a:solidFill>
                      <a:schemeClr val="bg2">
                        <a:lumMod val="25000"/>
                      </a:schemeClr>
                    </a:solidFill>
                    <a:latin typeface="Abadi" panose="020F0502020204030204" pitchFamily="34" charset="0"/>
                    <a:ea typeface="+mn-ea"/>
                    <a:cs typeface="Calibri"/>
                  </a:rPr>
                  <a:pPr marL="0" indent="0" algn="l"/>
                  <a:t> 572,000,000 </a:t>
                </a:fld>
                <a:endParaRPr lang="en-US" sz="800" b="0" i="0" u="none" strike="noStrike">
                  <a:solidFill>
                    <a:schemeClr val="bg2">
                      <a:lumMod val="25000"/>
                    </a:schemeClr>
                  </a:solidFill>
                  <a:latin typeface="Abadi" panose="020F0502020204030204" pitchFamily="34" charset="0"/>
                  <a:ea typeface="+mn-ea"/>
                  <a:cs typeface="Calibri"/>
                </a:endParaRPr>
              </a:p>
            </xdr:txBody>
          </xdr:sp>
          <xdr:sp macro="" textlink="'pivot tables'!Z9">
            <xdr:nvSpPr>
              <xdr:cNvPr id="60" name="TextBox 59">
                <a:extLst>
                  <a:ext uri="{FF2B5EF4-FFF2-40B4-BE49-F238E27FC236}">
                    <a16:creationId xmlns:a16="http://schemas.microsoft.com/office/drawing/2014/main" id="{BF0AC82E-ADFB-BEFA-3552-447A4B792A5D}"/>
                  </a:ext>
                </a:extLst>
              </xdr:cNvPr>
              <xdr:cNvSpPr txBox="1"/>
            </xdr:nvSpPr>
            <xdr:spPr>
              <a:xfrm>
                <a:off x="3252198" y="677413"/>
                <a:ext cx="614256" cy="132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9A29298-1277-4F1A-8CD4-2C8BFFB3D769}" type="TxLink">
                  <a:rPr lang="en-US" sz="800" b="0" i="0" u="none" strike="noStrike">
                    <a:solidFill>
                      <a:schemeClr val="bg2">
                        <a:lumMod val="25000"/>
                      </a:schemeClr>
                    </a:solidFill>
                    <a:latin typeface="Abadi" panose="020F0502020204030204" pitchFamily="34" charset="0"/>
                    <a:ea typeface="+mn-ea"/>
                    <a:cs typeface="Calibri"/>
                  </a:rPr>
                  <a:pPr marL="0" indent="0" algn="l"/>
                  <a:t>Ahmed</a:t>
                </a:fld>
                <a:endParaRPr lang="en-US" sz="800" b="0" i="0" u="none" strike="noStrike">
                  <a:solidFill>
                    <a:schemeClr val="bg2">
                      <a:lumMod val="25000"/>
                    </a:schemeClr>
                  </a:solidFill>
                  <a:latin typeface="Abadi" panose="020F0502020204030204" pitchFamily="34" charset="0"/>
                  <a:ea typeface="+mn-ea"/>
                  <a:cs typeface="Calibri"/>
                </a:endParaRPr>
              </a:p>
            </xdr:txBody>
          </xdr:sp>
        </xdr:grpSp>
        <xdr:grpSp>
          <xdr:nvGrpSpPr>
            <xdr:cNvPr id="45" name="Group 44">
              <a:extLst>
                <a:ext uri="{FF2B5EF4-FFF2-40B4-BE49-F238E27FC236}">
                  <a16:creationId xmlns:a16="http://schemas.microsoft.com/office/drawing/2014/main" id="{5CAE325C-1C03-3F30-C256-546BAD49FCB8}"/>
                </a:ext>
              </a:extLst>
            </xdr:cNvPr>
            <xdr:cNvGrpSpPr/>
          </xdr:nvGrpSpPr>
          <xdr:grpSpPr>
            <a:xfrm>
              <a:off x="2517556" y="619710"/>
              <a:ext cx="1499736" cy="183290"/>
              <a:chOff x="2155124" y="685850"/>
              <a:chExt cx="2055979" cy="131145"/>
            </a:xfrm>
          </xdr:grpSpPr>
          <xdr:sp macro="" textlink="'pivot tables'!AA6">
            <xdr:nvSpPr>
              <xdr:cNvPr id="25" name="TextBox 24">
                <a:extLst>
                  <a:ext uri="{FF2B5EF4-FFF2-40B4-BE49-F238E27FC236}">
                    <a16:creationId xmlns:a16="http://schemas.microsoft.com/office/drawing/2014/main" id="{1D0A19E4-B75D-0617-85E1-87D845C5A6C6}"/>
                  </a:ext>
                </a:extLst>
              </xdr:cNvPr>
              <xdr:cNvSpPr txBox="1"/>
            </xdr:nvSpPr>
            <xdr:spPr>
              <a:xfrm>
                <a:off x="2155124" y="685850"/>
                <a:ext cx="1106692" cy="131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D449FE7-2CC0-4F6B-BC8F-91E9FF7C2CA0}" type="TxLink">
                  <a:rPr lang="en-US" sz="800" b="0" i="0" u="none" strike="noStrike">
                    <a:solidFill>
                      <a:schemeClr val="bg2">
                        <a:lumMod val="25000"/>
                      </a:schemeClr>
                    </a:solidFill>
                    <a:latin typeface="Abadi" panose="020F0502020204030204" pitchFamily="34" charset="0"/>
                    <a:cs typeface="Calibri"/>
                  </a:rPr>
                  <a:pPr algn="r"/>
                  <a:t> 840,000,000 </a:t>
                </a:fld>
                <a:endParaRPr lang="en-US" sz="300" b="0">
                  <a:solidFill>
                    <a:schemeClr val="bg2">
                      <a:lumMod val="25000"/>
                    </a:schemeClr>
                  </a:solidFill>
                  <a:latin typeface="Abadi" panose="020F0502020204030204" pitchFamily="34" charset="0"/>
                  <a:cs typeface="Arial" panose="020B0604020202020204" pitchFamily="34" charset="0"/>
                </a:endParaRPr>
              </a:p>
            </xdr:txBody>
          </xdr:sp>
          <xdr:sp macro="" textlink="'pivot tables'!Z6">
            <xdr:nvSpPr>
              <xdr:cNvPr id="26" name="TextBox 25">
                <a:extLst>
                  <a:ext uri="{FF2B5EF4-FFF2-40B4-BE49-F238E27FC236}">
                    <a16:creationId xmlns:a16="http://schemas.microsoft.com/office/drawing/2014/main" id="{A14A76BE-6911-426E-9FE7-8FF4DA7C799D}"/>
                  </a:ext>
                </a:extLst>
              </xdr:cNvPr>
              <xdr:cNvSpPr txBox="1"/>
            </xdr:nvSpPr>
            <xdr:spPr>
              <a:xfrm>
                <a:off x="3386632" y="697240"/>
                <a:ext cx="824471" cy="111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9D8DBD-E97C-4D99-8683-5C89F04E99C6}" type="TxLink">
                  <a:rPr lang="en-US" sz="800" b="0" i="0" u="none" strike="noStrike">
                    <a:solidFill>
                      <a:schemeClr val="bg2">
                        <a:lumMod val="25000"/>
                      </a:schemeClr>
                    </a:solidFill>
                    <a:latin typeface="Abadi" panose="020F0502020204030204" pitchFamily="34" charset="0"/>
                    <a:cs typeface="Calibri"/>
                  </a:rPr>
                  <a:pPr algn="l"/>
                  <a:t>Dary</a:t>
                </a:fld>
                <a:endParaRPr lang="en-US" sz="300" b="0">
                  <a:solidFill>
                    <a:schemeClr val="bg2">
                      <a:lumMod val="25000"/>
                    </a:schemeClr>
                  </a:solidFill>
                  <a:latin typeface="Abadi" panose="020F0502020204030204" pitchFamily="34" charset="0"/>
                  <a:cs typeface="Arial" panose="020B0604020202020204" pitchFamily="34" charset="0"/>
                </a:endParaRPr>
              </a:p>
            </xdr:txBody>
          </xdr:sp>
        </xdr:grpSp>
        <xdr:grpSp>
          <xdr:nvGrpSpPr>
            <xdr:cNvPr id="46" name="Group 45">
              <a:extLst>
                <a:ext uri="{FF2B5EF4-FFF2-40B4-BE49-F238E27FC236}">
                  <a16:creationId xmlns:a16="http://schemas.microsoft.com/office/drawing/2014/main" id="{EEF70FF1-4011-CD89-5E98-D98B550C53F9}"/>
                </a:ext>
              </a:extLst>
            </xdr:cNvPr>
            <xdr:cNvGrpSpPr/>
          </xdr:nvGrpSpPr>
          <xdr:grpSpPr>
            <a:xfrm>
              <a:off x="2513483" y="791974"/>
              <a:ext cx="1326403" cy="181916"/>
              <a:chOff x="1948031" y="672753"/>
              <a:chExt cx="1963340" cy="138637"/>
            </a:xfrm>
          </xdr:grpSpPr>
          <xdr:sp macro="" textlink="'pivot tables'!AA7">
            <xdr:nvSpPr>
              <xdr:cNvPr id="47" name="TextBox 46">
                <a:extLst>
                  <a:ext uri="{FF2B5EF4-FFF2-40B4-BE49-F238E27FC236}">
                    <a16:creationId xmlns:a16="http://schemas.microsoft.com/office/drawing/2014/main" id="{B2DD010A-2094-B5F0-5846-CE504BFD992B}"/>
                  </a:ext>
                </a:extLst>
              </xdr:cNvPr>
              <xdr:cNvSpPr txBox="1"/>
            </xdr:nvSpPr>
            <xdr:spPr>
              <a:xfrm>
                <a:off x="1948031" y="685391"/>
                <a:ext cx="1602821" cy="12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19AF7D-C820-4FAE-BC67-9FBE30193E27}" type="TxLink">
                  <a:rPr lang="en-US" sz="800" b="0" i="0" u="none" strike="noStrike">
                    <a:solidFill>
                      <a:schemeClr val="bg2">
                        <a:lumMod val="25000"/>
                      </a:schemeClr>
                    </a:solidFill>
                    <a:latin typeface="Abadi" panose="020F0502020204030204" pitchFamily="34" charset="0"/>
                    <a:ea typeface="+mn-ea"/>
                    <a:cs typeface="Calibri"/>
                  </a:rPr>
                  <a:pPr marL="0" indent="0" algn="l"/>
                  <a:t> 779,000,000 </a:t>
                </a:fld>
                <a:endParaRPr lang="en-US" sz="800" b="0" i="0" u="none" strike="noStrike">
                  <a:solidFill>
                    <a:schemeClr val="bg2">
                      <a:lumMod val="25000"/>
                    </a:schemeClr>
                  </a:solidFill>
                  <a:latin typeface="Abadi" panose="020F0502020204030204" pitchFamily="34" charset="0"/>
                  <a:ea typeface="+mn-ea"/>
                  <a:cs typeface="Calibri"/>
                </a:endParaRPr>
              </a:p>
            </xdr:txBody>
          </xdr:sp>
          <xdr:sp macro="" textlink="'pivot tables'!Z7">
            <xdr:nvSpPr>
              <xdr:cNvPr id="48" name="TextBox 47">
                <a:extLst>
                  <a:ext uri="{FF2B5EF4-FFF2-40B4-BE49-F238E27FC236}">
                    <a16:creationId xmlns:a16="http://schemas.microsoft.com/office/drawing/2014/main" id="{B6070843-54DF-3985-CE84-D1A13E95D1F6}"/>
                  </a:ext>
                </a:extLst>
              </xdr:cNvPr>
              <xdr:cNvSpPr txBox="1"/>
            </xdr:nvSpPr>
            <xdr:spPr>
              <a:xfrm>
                <a:off x="3297115" y="672753"/>
                <a:ext cx="614256" cy="132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0ECF2C2-A935-458A-A5C7-91E8F284A6B5}" type="TxLink">
                  <a:rPr lang="en-US" sz="800" b="0" i="0" u="none" strike="noStrike">
                    <a:solidFill>
                      <a:schemeClr val="bg2">
                        <a:lumMod val="25000"/>
                      </a:schemeClr>
                    </a:solidFill>
                    <a:latin typeface="Abadi" panose="020F0502020204030204" pitchFamily="34" charset="0"/>
                    <a:ea typeface="+mn-ea"/>
                    <a:cs typeface="Calibri"/>
                  </a:rPr>
                  <a:pPr marL="0" indent="0" algn="l"/>
                  <a:t>John</a:t>
                </a:fld>
                <a:endParaRPr lang="en-US" sz="800" b="0" i="0" u="none" strike="noStrike">
                  <a:solidFill>
                    <a:schemeClr val="bg2">
                      <a:lumMod val="25000"/>
                    </a:schemeClr>
                  </a:solidFill>
                  <a:latin typeface="Abadi" panose="020F0502020204030204" pitchFamily="34" charset="0"/>
                  <a:ea typeface="+mn-ea"/>
                  <a:cs typeface="Calibri"/>
                </a:endParaRPr>
              </a:p>
            </xdr:txBody>
          </xdr:sp>
        </xdr:grpSp>
        <xdr:grpSp>
          <xdr:nvGrpSpPr>
            <xdr:cNvPr id="52" name="Group 51">
              <a:extLst>
                <a:ext uri="{FF2B5EF4-FFF2-40B4-BE49-F238E27FC236}">
                  <a16:creationId xmlns:a16="http://schemas.microsoft.com/office/drawing/2014/main" id="{68414A19-EF3F-57BE-3B0E-7B0F15924B4C}"/>
                </a:ext>
              </a:extLst>
            </xdr:cNvPr>
            <xdr:cNvGrpSpPr/>
          </xdr:nvGrpSpPr>
          <xdr:grpSpPr>
            <a:xfrm>
              <a:off x="2516379" y="971201"/>
              <a:ext cx="1335721" cy="188269"/>
              <a:chOff x="1967401" y="672754"/>
              <a:chExt cx="1866882" cy="140486"/>
            </a:xfrm>
          </xdr:grpSpPr>
          <xdr:sp macro="" textlink="'pivot tables'!AA8">
            <xdr:nvSpPr>
              <xdr:cNvPr id="53" name="TextBox 52">
                <a:extLst>
                  <a:ext uri="{FF2B5EF4-FFF2-40B4-BE49-F238E27FC236}">
                    <a16:creationId xmlns:a16="http://schemas.microsoft.com/office/drawing/2014/main" id="{5BFF66E6-BAE5-BA03-DBFF-E9534FADC9AA}"/>
                  </a:ext>
                </a:extLst>
              </xdr:cNvPr>
              <xdr:cNvSpPr txBox="1"/>
            </xdr:nvSpPr>
            <xdr:spPr>
              <a:xfrm>
                <a:off x="1967401" y="678913"/>
                <a:ext cx="1294421" cy="134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F5D1DF-3DD4-4EE8-A1D7-B00D70A25B2D}" type="TxLink">
                  <a:rPr lang="en-US" sz="800" b="0" i="0" u="none" strike="noStrike">
                    <a:solidFill>
                      <a:schemeClr val="bg2">
                        <a:lumMod val="25000"/>
                      </a:schemeClr>
                    </a:solidFill>
                    <a:latin typeface="Abadi" panose="020F0502020204030204" pitchFamily="34" charset="0"/>
                    <a:ea typeface="+mn-ea"/>
                    <a:cs typeface="Calibri"/>
                  </a:rPr>
                  <a:pPr marL="0" indent="0" algn="l"/>
                  <a:t> 770,000,000 </a:t>
                </a:fld>
                <a:endParaRPr lang="en-US" sz="800" b="0" i="0" u="none" strike="noStrike">
                  <a:solidFill>
                    <a:schemeClr val="bg2">
                      <a:lumMod val="25000"/>
                    </a:schemeClr>
                  </a:solidFill>
                  <a:latin typeface="Abadi" panose="020F0502020204030204" pitchFamily="34" charset="0"/>
                  <a:ea typeface="+mn-ea"/>
                  <a:cs typeface="Calibri"/>
                </a:endParaRPr>
              </a:p>
            </xdr:txBody>
          </xdr:sp>
          <xdr:sp macro="" textlink="'pivot tables'!Z8">
            <xdr:nvSpPr>
              <xdr:cNvPr id="54" name="TextBox 53">
                <a:extLst>
                  <a:ext uri="{FF2B5EF4-FFF2-40B4-BE49-F238E27FC236}">
                    <a16:creationId xmlns:a16="http://schemas.microsoft.com/office/drawing/2014/main" id="{B6CA4CA8-01AF-B770-11A2-1FCA57E85992}"/>
                  </a:ext>
                </a:extLst>
              </xdr:cNvPr>
              <xdr:cNvSpPr txBox="1"/>
            </xdr:nvSpPr>
            <xdr:spPr>
              <a:xfrm>
                <a:off x="3220030" y="672754"/>
                <a:ext cx="614253" cy="132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B5947B-7F42-406B-BCFE-FE2856F72ACE}" type="TxLink">
                  <a:rPr lang="en-US" sz="800" b="0" i="0" u="none" strike="noStrike">
                    <a:solidFill>
                      <a:schemeClr val="bg2">
                        <a:lumMod val="25000"/>
                      </a:schemeClr>
                    </a:solidFill>
                    <a:latin typeface="Abadi" panose="020F0502020204030204" pitchFamily="34" charset="0"/>
                    <a:ea typeface="+mn-ea"/>
                    <a:cs typeface="Calibri"/>
                  </a:rPr>
                  <a:pPr marL="0" indent="0" algn="l"/>
                  <a:t>Sahar</a:t>
                </a:fld>
                <a:endParaRPr lang="en-US" sz="800" b="0" i="0" u="none" strike="noStrike">
                  <a:solidFill>
                    <a:schemeClr val="bg2">
                      <a:lumMod val="25000"/>
                    </a:schemeClr>
                  </a:solidFill>
                  <a:latin typeface="Abadi" panose="020F0502020204030204" pitchFamily="34" charset="0"/>
                  <a:ea typeface="+mn-ea"/>
                  <a:cs typeface="Calibri"/>
                </a:endParaRPr>
              </a:p>
            </xdr:txBody>
          </xdr:sp>
        </xdr:grpSp>
        <xdr:grpSp>
          <xdr:nvGrpSpPr>
            <xdr:cNvPr id="64" name="Group 63">
              <a:extLst>
                <a:ext uri="{FF2B5EF4-FFF2-40B4-BE49-F238E27FC236}">
                  <a16:creationId xmlns:a16="http://schemas.microsoft.com/office/drawing/2014/main" id="{018C6F77-08B9-050B-AA94-49C67769B39C}"/>
                </a:ext>
              </a:extLst>
            </xdr:cNvPr>
            <xdr:cNvGrpSpPr/>
          </xdr:nvGrpSpPr>
          <xdr:grpSpPr>
            <a:xfrm>
              <a:off x="2509693" y="1349514"/>
              <a:ext cx="1324086" cy="201102"/>
              <a:chOff x="1951455" y="661402"/>
              <a:chExt cx="1959915" cy="152562"/>
            </a:xfrm>
          </xdr:grpSpPr>
          <xdr:sp macro="" textlink="'pivot tables'!AA10">
            <xdr:nvSpPr>
              <xdr:cNvPr id="65" name="TextBox 64">
                <a:extLst>
                  <a:ext uri="{FF2B5EF4-FFF2-40B4-BE49-F238E27FC236}">
                    <a16:creationId xmlns:a16="http://schemas.microsoft.com/office/drawing/2014/main" id="{F2E862F0-32C5-322A-F6B5-193429EE0CC5}"/>
                  </a:ext>
                </a:extLst>
              </xdr:cNvPr>
              <xdr:cNvSpPr txBox="1"/>
            </xdr:nvSpPr>
            <xdr:spPr>
              <a:xfrm>
                <a:off x="1951455" y="661402"/>
                <a:ext cx="1361086" cy="152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14BDAFD-1F49-4F3E-98C2-54ABA15C66B6}" type="TxLink">
                  <a:rPr lang="en-US" sz="800" b="0" i="0" u="none" strike="noStrike">
                    <a:solidFill>
                      <a:schemeClr val="bg2">
                        <a:lumMod val="25000"/>
                      </a:schemeClr>
                    </a:solidFill>
                    <a:latin typeface="Abadi" panose="020F0502020204030204" pitchFamily="34" charset="0"/>
                    <a:ea typeface="+mn-ea"/>
                    <a:cs typeface="Calibri"/>
                  </a:rPr>
                  <a:pPr marL="0" indent="0" algn="l"/>
                  <a:t> 566,000,000 </a:t>
                </a:fld>
                <a:endParaRPr lang="en-US" sz="800" b="0" i="0" u="none" strike="noStrike">
                  <a:solidFill>
                    <a:schemeClr val="bg2">
                      <a:lumMod val="25000"/>
                    </a:schemeClr>
                  </a:solidFill>
                  <a:latin typeface="Abadi" panose="020F0502020204030204" pitchFamily="34" charset="0"/>
                  <a:ea typeface="+mn-ea"/>
                  <a:cs typeface="Calibri"/>
                </a:endParaRPr>
              </a:p>
            </xdr:txBody>
          </xdr:sp>
          <xdr:sp macro="" textlink="'pivot tables'!Z10">
            <xdr:nvSpPr>
              <xdr:cNvPr id="66" name="TextBox 65">
                <a:extLst>
                  <a:ext uri="{FF2B5EF4-FFF2-40B4-BE49-F238E27FC236}">
                    <a16:creationId xmlns:a16="http://schemas.microsoft.com/office/drawing/2014/main" id="{FDC28C19-211D-4A5A-A6EA-89D0C2EA4D12}"/>
                  </a:ext>
                </a:extLst>
              </xdr:cNvPr>
              <xdr:cNvSpPr txBox="1"/>
            </xdr:nvSpPr>
            <xdr:spPr>
              <a:xfrm>
                <a:off x="3297116" y="672753"/>
                <a:ext cx="614254" cy="132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6DB11A-188D-4841-B016-51DE748B1F5D}" type="TxLink">
                  <a:rPr lang="en-US" sz="800" b="0" i="0" u="none" strike="noStrike">
                    <a:solidFill>
                      <a:schemeClr val="bg2">
                        <a:lumMod val="25000"/>
                      </a:schemeClr>
                    </a:solidFill>
                    <a:latin typeface="Abadi" panose="020F0502020204030204" pitchFamily="34" charset="0"/>
                    <a:ea typeface="+mn-ea"/>
                    <a:cs typeface="Calibri"/>
                  </a:rPr>
                  <a:pPr marL="0" indent="0" algn="l"/>
                  <a:t>Dina</a:t>
                </a:fld>
                <a:endParaRPr lang="en-US" sz="800" b="0" i="0" u="none" strike="noStrike">
                  <a:solidFill>
                    <a:schemeClr val="bg2">
                      <a:lumMod val="25000"/>
                    </a:schemeClr>
                  </a:solidFill>
                  <a:latin typeface="Abadi" panose="020F0502020204030204" pitchFamily="34" charset="0"/>
                  <a:ea typeface="+mn-ea"/>
                  <a:cs typeface="Calibri"/>
                </a:endParaRPr>
              </a:p>
            </xdr:txBody>
          </xdr:sp>
        </xdr:grpSp>
      </xdr:grpSp>
    </xdr:grpSp>
    <xdr:clientData/>
  </xdr:twoCellAnchor>
  <xdr:twoCellAnchor editAs="absolute">
    <xdr:from>
      <xdr:col>6</xdr:col>
      <xdr:colOff>59440</xdr:colOff>
      <xdr:row>5</xdr:row>
      <xdr:rowOff>148733</xdr:rowOff>
    </xdr:from>
    <xdr:to>
      <xdr:col>7</xdr:col>
      <xdr:colOff>507850</xdr:colOff>
      <xdr:row>8</xdr:row>
      <xdr:rowOff>81571</xdr:rowOff>
    </xdr:to>
    <xdr:grpSp>
      <xdr:nvGrpSpPr>
        <xdr:cNvPr id="93" name="Group 92">
          <a:extLst>
            <a:ext uri="{FF2B5EF4-FFF2-40B4-BE49-F238E27FC236}">
              <a16:creationId xmlns:a16="http://schemas.microsoft.com/office/drawing/2014/main" id="{36B6E579-139F-CA2D-E2D8-EB232F864764}"/>
            </a:ext>
          </a:extLst>
        </xdr:cNvPr>
        <xdr:cNvGrpSpPr/>
      </xdr:nvGrpSpPr>
      <xdr:grpSpPr>
        <a:xfrm>
          <a:off x="4033311" y="1138787"/>
          <a:ext cx="1110722" cy="526870"/>
          <a:chOff x="4067181" y="1074721"/>
          <a:chExt cx="1108476" cy="526062"/>
        </a:xfrm>
      </xdr:grpSpPr>
      <xdr:grpSp>
        <xdr:nvGrpSpPr>
          <xdr:cNvPr id="75" name="Group 74">
            <a:extLst>
              <a:ext uri="{FF2B5EF4-FFF2-40B4-BE49-F238E27FC236}">
                <a16:creationId xmlns:a16="http://schemas.microsoft.com/office/drawing/2014/main" id="{3DB4B732-3600-BEB9-5B94-A5D1EB3C8F64}"/>
              </a:ext>
            </a:extLst>
          </xdr:cNvPr>
          <xdr:cNvGrpSpPr/>
        </xdr:nvGrpSpPr>
        <xdr:grpSpPr>
          <a:xfrm>
            <a:off x="4067181" y="1074721"/>
            <a:ext cx="1108476" cy="526062"/>
            <a:chOff x="3959955" y="1050191"/>
            <a:chExt cx="1107834" cy="518992"/>
          </a:xfrm>
        </xdr:grpSpPr>
        <xdr:sp macro="" textlink="">
          <xdr:nvSpPr>
            <xdr:cNvPr id="72" name="TextBox 71">
              <a:extLst>
                <a:ext uri="{FF2B5EF4-FFF2-40B4-BE49-F238E27FC236}">
                  <a16:creationId xmlns:a16="http://schemas.microsoft.com/office/drawing/2014/main" id="{139679E4-CC02-B45B-FC06-2574E5445A93}"/>
                </a:ext>
              </a:extLst>
            </xdr:cNvPr>
            <xdr:cNvSpPr txBox="1"/>
          </xdr:nvSpPr>
          <xdr:spPr>
            <a:xfrm>
              <a:off x="4048125" y="1050191"/>
              <a:ext cx="921971" cy="33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Abadi" panose="020F0502020204030204" pitchFamily="34" charset="0"/>
                  <a:ea typeface="+mn-ea"/>
                  <a:cs typeface="Arial" panose="020B0604020202020204" pitchFamily="34" charset="0"/>
                </a:rPr>
                <a:t>Highest</a:t>
              </a:r>
              <a:r>
                <a:rPr lang="en-US" sz="900" b="1">
                  <a:solidFill>
                    <a:schemeClr val="bg2">
                      <a:lumMod val="75000"/>
                    </a:schemeClr>
                  </a:solidFill>
                  <a:latin typeface="Abadi" panose="020F0502020204030204" pitchFamily="34" charset="0"/>
                  <a:ea typeface="+mn-ea"/>
                  <a:cs typeface="Arial" panose="020B0604020202020204" pitchFamily="34" charset="0"/>
                </a:rPr>
                <a:t> </a:t>
              </a:r>
            </a:p>
            <a:p>
              <a:pPr algn="ctr"/>
              <a:r>
                <a:rPr lang="en-US" sz="600" b="0">
                  <a:solidFill>
                    <a:schemeClr val="bg2">
                      <a:lumMod val="50000"/>
                    </a:schemeClr>
                  </a:solidFill>
                  <a:latin typeface="Arial" panose="020B0604020202020204" pitchFamily="34" charset="0"/>
                  <a:ea typeface="+mn-ea"/>
                  <a:cs typeface="Arial" panose="020B0604020202020204" pitchFamily="34" charset="0"/>
                </a:rPr>
                <a:t>Monthly Revenue</a:t>
              </a:r>
              <a:endParaRPr lang="en-US" sz="900" b="0">
                <a:solidFill>
                  <a:schemeClr val="bg2">
                    <a:lumMod val="50000"/>
                  </a:schemeClr>
                </a:solidFill>
                <a:latin typeface="Arial" panose="020B0604020202020204" pitchFamily="34" charset="0"/>
                <a:cs typeface="Arial" panose="020B0604020202020204" pitchFamily="34" charset="0"/>
              </a:endParaRPr>
            </a:p>
          </xdr:txBody>
        </xdr:sp>
        <xdr:sp macro="" textlink="'pivot tables'!S8">
          <xdr:nvSpPr>
            <xdr:cNvPr id="73" name="TextBox 72">
              <a:extLst>
                <a:ext uri="{FF2B5EF4-FFF2-40B4-BE49-F238E27FC236}">
                  <a16:creationId xmlns:a16="http://schemas.microsoft.com/office/drawing/2014/main" id="{DAD76CC2-23F0-9B45-1BE8-616061D0D80D}"/>
                </a:ext>
              </a:extLst>
            </xdr:cNvPr>
            <xdr:cNvSpPr txBox="1"/>
          </xdr:nvSpPr>
          <xdr:spPr>
            <a:xfrm>
              <a:off x="3959955" y="1352060"/>
              <a:ext cx="1107834" cy="217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D69BAD-E448-4512-8E03-C38B2DB64D6D}" type="TxLink">
                <a:rPr lang="en-US" sz="9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 1,317,000,000 </a:t>
              </a:fld>
              <a:endParaRPr lang="en-US" sz="9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sp macro="" textlink="">
        <xdr:nvSpPr>
          <xdr:cNvPr id="90" name="Arrow: Up 89">
            <a:extLst>
              <a:ext uri="{FF2B5EF4-FFF2-40B4-BE49-F238E27FC236}">
                <a16:creationId xmlns:a16="http://schemas.microsoft.com/office/drawing/2014/main" id="{DF5B8252-8446-1E76-1F3D-7FBD02EA359C}"/>
              </a:ext>
            </a:extLst>
          </xdr:cNvPr>
          <xdr:cNvSpPr/>
        </xdr:nvSpPr>
        <xdr:spPr>
          <a:xfrm>
            <a:off x="4345059" y="1175843"/>
            <a:ext cx="45719" cy="52381"/>
          </a:xfrm>
          <a:prstGeom prst="upArrow">
            <a:avLst/>
          </a:prstGeom>
          <a:solidFill>
            <a:srgbClr val="00B050"/>
          </a:solidFill>
          <a:ln>
            <a:solidFill>
              <a:srgbClr val="00B62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9</xdr:col>
      <xdr:colOff>631990</xdr:colOff>
      <xdr:row>5</xdr:row>
      <xdr:rowOff>148733</xdr:rowOff>
    </xdr:from>
    <xdr:to>
      <xdr:col>11</xdr:col>
      <xdr:colOff>420978</xdr:colOff>
      <xdr:row>8</xdr:row>
      <xdr:rowOff>81571</xdr:rowOff>
    </xdr:to>
    <xdr:grpSp>
      <xdr:nvGrpSpPr>
        <xdr:cNvPr id="95" name="Group 94">
          <a:extLst>
            <a:ext uri="{FF2B5EF4-FFF2-40B4-BE49-F238E27FC236}">
              <a16:creationId xmlns:a16="http://schemas.microsoft.com/office/drawing/2014/main" id="{1A66CEF7-916F-CB0E-1CDB-D6BA3491E739}"/>
            </a:ext>
          </a:extLst>
        </xdr:cNvPr>
        <xdr:cNvGrpSpPr/>
      </xdr:nvGrpSpPr>
      <xdr:grpSpPr>
        <a:xfrm>
          <a:off x="6592796" y="1138787"/>
          <a:ext cx="1113612" cy="526870"/>
          <a:chOff x="6505739" y="1055869"/>
          <a:chExt cx="1109120" cy="526062"/>
        </a:xfrm>
      </xdr:grpSpPr>
      <xdr:grpSp>
        <xdr:nvGrpSpPr>
          <xdr:cNvPr id="87" name="Group 86">
            <a:extLst>
              <a:ext uri="{FF2B5EF4-FFF2-40B4-BE49-F238E27FC236}">
                <a16:creationId xmlns:a16="http://schemas.microsoft.com/office/drawing/2014/main" id="{03FFB0A2-AB61-676E-6BBB-159537FD0566}"/>
              </a:ext>
            </a:extLst>
          </xdr:cNvPr>
          <xdr:cNvGrpSpPr/>
        </xdr:nvGrpSpPr>
        <xdr:grpSpPr>
          <a:xfrm>
            <a:off x="6505739" y="1055869"/>
            <a:ext cx="1109120" cy="526062"/>
            <a:chOff x="3959955" y="1050191"/>
            <a:chExt cx="1107834" cy="518992"/>
          </a:xfrm>
        </xdr:grpSpPr>
        <xdr:sp macro="" textlink="">
          <xdr:nvSpPr>
            <xdr:cNvPr id="88" name="TextBox 87">
              <a:extLst>
                <a:ext uri="{FF2B5EF4-FFF2-40B4-BE49-F238E27FC236}">
                  <a16:creationId xmlns:a16="http://schemas.microsoft.com/office/drawing/2014/main" id="{58D2E42C-2F78-D30C-4D41-67E4E6E91647}"/>
                </a:ext>
              </a:extLst>
            </xdr:cNvPr>
            <xdr:cNvSpPr txBox="1"/>
          </xdr:nvSpPr>
          <xdr:spPr>
            <a:xfrm>
              <a:off x="4048125" y="1050191"/>
              <a:ext cx="921971" cy="33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Abadi" panose="020F0502020204030204" pitchFamily="34" charset="0"/>
                  <a:ea typeface="+mn-ea"/>
                  <a:cs typeface="Arial" panose="020B0604020202020204" pitchFamily="34" charset="0"/>
                </a:rPr>
                <a:t>Lowest</a:t>
              </a:r>
              <a:r>
                <a:rPr lang="en-US" sz="900" b="1">
                  <a:solidFill>
                    <a:schemeClr val="bg2">
                      <a:lumMod val="75000"/>
                    </a:schemeClr>
                  </a:solidFill>
                  <a:latin typeface="Abadi" panose="020F0502020204030204" pitchFamily="34" charset="0"/>
                  <a:ea typeface="+mn-ea"/>
                  <a:cs typeface="Arial" panose="020B0604020202020204" pitchFamily="34" charset="0"/>
                </a:rPr>
                <a:t> </a:t>
              </a:r>
            </a:p>
            <a:p>
              <a:pPr algn="ctr"/>
              <a:r>
                <a:rPr lang="en-US" sz="600" b="0">
                  <a:solidFill>
                    <a:schemeClr val="bg2">
                      <a:lumMod val="50000"/>
                    </a:schemeClr>
                  </a:solidFill>
                  <a:latin typeface="Abadi" panose="020F0502020204030204" pitchFamily="34" charset="0"/>
                  <a:ea typeface="+mn-ea"/>
                  <a:cs typeface="Arial" panose="020B0604020202020204" pitchFamily="34" charset="0"/>
                </a:rPr>
                <a:t>Monthly Revenue</a:t>
              </a:r>
              <a:endParaRPr lang="en-US" sz="900" b="0">
                <a:solidFill>
                  <a:schemeClr val="bg2">
                    <a:lumMod val="50000"/>
                  </a:schemeClr>
                </a:solidFill>
                <a:latin typeface="Abadi" panose="020F0502020204030204" pitchFamily="34" charset="0"/>
                <a:cs typeface="Arial" panose="020B0604020202020204" pitchFamily="34" charset="0"/>
              </a:endParaRPr>
            </a:p>
          </xdr:txBody>
        </xdr:sp>
        <xdr:sp macro="" textlink="'pivot tables'!S10">
          <xdr:nvSpPr>
            <xdr:cNvPr id="89" name="TextBox 88">
              <a:extLst>
                <a:ext uri="{FF2B5EF4-FFF2-40B4-BE49-F238E27FC236}">
                  <a16:creationId xmlns:a16="http://schemas.microsoft.com/office/drawing/2014/main" id="{6D7F86C4-E867-6AE6-D9A0-7DFBE28310F6}"/>
                </a:ext>
              </a:extLst>
            </xdr:cNvPr>
            <xdr:cNvSpPr txBox="1"/>
          </xdr:nvSpPr>
          <xdr:spPr>
            <a:xfrm>
              <a:off x="3959955" y="1352060"/>
              <a:ext cx="1107834" cy="217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C24A5B-67F0-402E-AC08-DCDFE3DCB7A8}" type="TxLink">
                <a:rPr lang="en-US" sz="9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 76,000,000 </a:t>
              </a:fld>
              <a:endParaRPr lang="en-US" sz="5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sp macro="" textlink="">
        <xdr:nvSpPr>
          <xdr:cNvPr id="91" name="Arrow: Up 90">
            <a:extLst>
              <a:ext uri="{FF2B5EF4-FFF2-40B4-BE49-F238E27FC236}">
                <a16:creationId xmlns:a16="http://schemas.microsoft.com/office/drawing/2014/main" id="{FFA3DEF1-5A75-914E-4A9F-8F36F56C74BF}"/>
              </a:ext>
            </a:extLst>
          </xdr:cNvPr>
          <xdr:cNvSpPr/>
        </xdr:nvSpPr>
        <xdr:spPr>
          <a:xfrm rot="10800000">
            <a:off x="6782011" y="1164702"/>
            <a:ext cx="45719" cy="52381"/>
          </a:xfrm>
          <a:prstGeom prst="upArrow">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15361</xdr:colOff>
      <xdr:row>5</xdr:row>
      <xdr:rowOff>148733</xdr:rowOff>
    </xdr:from>
    <xdr:to>
      <xdr:col>9</xdr:col>
      <xdr:colOff>464414</xdr:colOff>
      <xdr:row>8</xdr:row>
      <xdr:rowOff>81571</xdr:rowOff>
    </xdr:to>
    <xdr:grpSp>
      <xdr:nvGrpSpPr>
        <xdr:cNvPr id="94" name="Group 93">
          <a:extLst>
            <a:ext uri="{FF2B5EF4-FFF2-40B4-BE49-F238E27FC236}">
              <a16:creationId xmlns:a16="http://schemas.microsoft.com/office/drawing/2014/main" id="{D5D3EB81-F69E-07A2-6C3C-6C3DCE124D3C}"/>
            </a:ext>
          </a:extLst>
        </xdr:cNvPr>
        <xdr:cNvGrpSpPr/>
      </xdr:nvGrpSpPr>
      <xdr:grpSpPr>
        <a:xfrm>
          <a:off x="5313856" y="1138787"/>
          <a:ext cx="1111364" cy="526870"/>
          <a:chOff x="5234454" y="1074185"/>
          <a:chExt cx="1109119" cy="526062"/>
        </a:xfrm>
      </xdr:grpSpPr>
      <xdr:grpSp>
        <xdr:nvGrpSpPr>
          <xdr:cNvPr id="80" name="Group 79">
            <a:extLst>
              <a:ext uri="{FF2B5EF4-FFF2-40B4-BE49-F238E27FC236}">
                <a16:creationId xmlns:a16="http://schemas.microsoft.com/office/drawing/2014/main" id="{32212C3F-1BB7-136A-CE06-007B8FE2E975}"/>
              </a:ext>
            </a:extLst>
          </xdr:cNvPr>
          <xdr:cNvGrpSpPr/>
        </xdr:nvGrpSpPr>
        <xdr:grpSpPr>
          <a:xfrm>
            <a:off x="5234454" y="1074185"/>
            <a:ext cx="1109119" cy="526062"/>
            <a:chOff x="3959955" y="1050191"/>
            <a:chExt cx="1107834" cy="518992"/>
          </a:xfrm>
        </xdr:grpSpPr>
        <xdr:sp macro="" textlink="">
          <xdr:nvSpPr>
            <xdr:cNvPr id="81" name="TextBox 80">
              <a:extLst>
                <a:ext uri="{FF2B5EF4-FFF2-40B4-BE49-F238E27FC236}">
                  <a16:creationId xmlns:a16="http://schemas.microsoft.com/office/drawing/2014/main" id="{9B2FDFB7-C4A4-AFA2-FD84-4690C473DB27}"/>
                </a:ext>
              </a:extLst>
            </xdr:cNvPr>
            <xdr:cNvSpPr txBox="1"/>
          </xdr:nvSpPr>
          <xdr:spPr>
            <a:xfrm>
              <a:off x="4048125" y="1050191"/>
              <a:ext cx="921971" cy="33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Abadi" panose="020F0502020204030204" pitchFamily="34" charset="0"/>
                  <a:ea typeface="+mn-ea"/>
                  <a:cs typeface="Arial" panose="020B0604020202020204" pitchFamily="34" charset="0"/>
                </a:rPr>
                <a:t>Average</a:t>
              </a:r>
              <a:r>
                <a:rPr lang="en-US" sz="900" b="1">
                  <a:solidFill>
                    <a:schemeClr val="bg2">
                      <a:lumMod val="75000"/>
                    </a:schemeClr>
                  </a:solidFill>
                  <a:latin typeface="Abadi" panose="020F0502020204030204" pitchFamily="34" charset="0"/>
                  <a:ea typeface="+mn-ea"/>
                  <a:cs typeface="Arial" panose="020B0604020202020204" pitchFamily="34" charset="0"/>
                </a:rPr>
                <a:t> </a:t>
              </a:r>
            </a:p>
            <a:p>
              <a:pPr algn="ctr"/>
              <a:r>
                <a:rPr lang="en-US" sz="600" b="0">
                  <a:solidFill>
                    <a:schemeClr val="bg2">
                      <a:lumMod val="50000"/>
                    </a:schemeClr>
                  </a:solidFill>
                  <a:latin typeface="Arial" panose="020B0604020202020204" pitchFamily="34" charset="0"/>
                  <a:ea typeface="+mn-ea"/>
                  <a:cs typeface="Arial" panose="020B0604020202020204" pitchFamily="34" charset="0"/>
                </a:rPr>
                <a:t>Monthly Revenue</a:t>
              </a:r>
              <a:endParaRPr lang="en-US" sz="900" b="0">
                <a:solidFill>
                  <a:schemeClr val="bg2">
                    <a:lumMod val="50000"/>
                  </a:schemeClr>
                </a:solidFill>
                <a:latin typeface="Arial" panose="020B0604020202020204" pitchFamily="34" charset="0"/>
                <a:cs typeface="Arial" panose="020B0604020202020204" pitchFamily="34" charset="0"/>
              </a:endParaRPr>
            </a:p>
          </xdr:txBody>
        </xdr:sp>
        <xdr:sp macro="" textlink="'pivot tables'!S9">
          <xdr:nvSpPr>
            <xdr:cNvPr id="82" name="TextBox 81">
              <a:extLst>
                <a:ext uri="{FF2B5EF4-FFF2-40B4-BE49-F238E27FC236}">
                  <a16:creationId xmlns:a16="http://schemas.microsoft.com/office/drawing/2014/main" id="{2788C1AB-8181-8028-1FF4-6793DEC5EE3A}"/>
                </a:ext>
              </a:extLst>
            </xdr:cNvPr>
            <xdr:cNvSpPr txBox="1"/>
          </xdr:nvSpPr>
          <xdr:spPr>
            <a:xfrm>
              <a:off x="3959955" y="1352060"/>
              <a:ext cx="1107834" cy="217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428014-3EF0-47F8-8A9C-38EBB6FE478F}" type="TxLink">
                <a:rPr lang="en-US" sz="900" b="1"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 440,666,667 </a:t>
              </a:fld>
              <a:endParaRPr lang="en-US" sz="500" b="1"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grpSp>
      <xdr:sp macro="" textlink="">
        <xdr:nvSpPr>
          <xdr:cNvPr id="92" name="Freeform: Shape 91">
            <a:extLst>
              <a:ext uri="{FF2B5EF4-FFF2-40B4-BE49-F238E27FC236}">
                <a16:creationId xmlns:a16="http://schemas.microsoft.com/office/drawing/2014/main" id="{462F75C7-9D68-B668-0559-648BEB8B0BB5}"/>
              </a:ext>
            </a:extLst>
          </xdr:cNvPr>
          <xdr:cNvSpPr/>
        </xdr:nvSpPr>
        <xdr:spPr>
          <a:xfrm rot="395780" flipH="1">
            <a:off x="5513203" y="1174188"/>
            <a:ext cx="45719" cy="66751"/>
          </a:xfrm>
          <a:custGeom>
            <a:avLst/>
            <a:gdLst>
              <a:gd name="connsiteX0" fmla="*/ 0 w 92664"/>
              <a:gd name="connsiteY0" fmla="*/ 86358 h 86358"/>
              <a:gd name="connsiteX1" fmla="*/ 64057 w 92664"/>
              <a:gd name="connsiteY1" fmla="*/ 20 h 86358"/>
              <a:gd name="connsiteX2" fmla="*/ 89122 w 92664"/>
              <a:gd name="connsiteY2" fmla="*/ 78003 h 86358"/>
              <a:gd name="connsiteX3" fmla="*/ 91907 w 92664"/>
              <a:gd name="connsiteY3" fmla="*/ 64077 h 86358"/>
            </a:gdLst>
            <a:ahLst/>
            <a:cxnLst>
              <a:cxn ang="0">
                <a:pos x="connsiteX0" y="connsiteY0"/>
              </a:cxn>
              <a:cxn ang="0">
                <a:pos x="connsiteX1" y="connsiteY1"/>
              </a:cxn>
              <a:cxn ang="0">
                <a:pos x="connsiteX2" y="connsiteY2"/>
              </a:cxn>
              <a:cxn ang="0">
                <a:pos x="connsiteX3" y="connsiteY3"/>
              </a:cxn>
            </a:cxnLst>
            <a:rect l="l" t="t" r="r" b="b"/>
            <a:pathLst>
              <a:path w="92664" h="86358">
                <a:moveTo>
                  <a:pt x="0" y="86358"/>
                </a:moveTo>
                <a:cubicBezTo>
                  <a:pt x="24601" y="43885"/>
                  <a:pt x="49203" y="1412"/>
                  <a:pt x="64057" y="20"/>
                </a:cubicBezTo>
                <a:cubicBezTo>
                  <a:pt x="78911" y="-1372"/>
                  <a:pt x="84480" y="67327"/>
                  <a:pt x="89122" y="78003"/>
                </a:cubicBezTo>
                <a:cubicBezTo>
                  <a:pt x="93764" y="88679"/>
                  <a:pt x="92835" y="76378"/>
                  <a:pt x="91907" y="64077"/>
                </a:cubicBezTo>
              </a:path>
            </a:pathLst>
          </a:custGeom>
          <a:solidFill>
            <a:schemeClr val="accent4">
              <a:lumMod val="40000"/>
              <a:lumOff val="6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98310</xdr:colOff>
      <xdr:row>3</xdr:row>
      <xdr:rowOff>29016</xdr:rowOff>
    </xdr:from>
    <xdr:to>
      <xdr:col>13</xdr:col>
      <xdr:colOff>499672</xdr:colOff>
      <xdr:row>3</xdr:row>
      <xdr:rowOff>190500</xdr:rowOff>
    </xdr:to>
    <xdr:sp macro="" textlink="">
      <xdr:nvSpPr>
        <xdr:cNvPr id="106" name="TextBox 105">
          <a:extLst>
            <a:ext uri="{FF2B5EF4-FFF2-40B4-BE49-F238E27FC236}">
              <a16:creationId xmlns:a16="http://schemas.microsoft.com/office/drawing/2014/main" id="{4FADB5FE-28BF-6845-9F60-CBFEFA74ACF3}"/>
            </a:ext>
          </a:extLst>
        </xdr:cNvPr>
        <xdr:cNvSpPr txBox="1"/>
      </xdr:nvSpPr>
      <xdr:spPr>
        <a:xfrm>
          <a:off x="8683510" y="619566"/>
          <a:ext cx="401362" cy="161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bg2">
                  <a:lumMod val="75000"/>
                </a:schemeClr>
              </a:solidFill>
              <a:latin typeface="Abadi" panose="020F0502020204030204" pitchFamily="34" charset="0"/>
              <a:ea typeface="+mn-ea"/>
              <a:cs typeface="Arial" panose="020B0604020202020204" pitchFamily="34" charset="0"/>
            </a:rPr>
            <a:t>Calls</a:t>
          </a:r>
        </a:p>
      </xdr:txBody>
    </xdr:sp>
    <xdr:clientData/>
  </xdr:twoCellAnchor>
  <xdr:twoCellAnchor editAs="absolute">
    <xdr:from>
      <xdr:col>11</xdr:col>
      <xdr:colOff>498339</xdr:colOff>
      <xdr:row>0</xdr:row>
      <xdr:rowOff>69851</xdr:rowOff>
    </xdr:from>
    <xdr:to>
      <xdr:col>14</xdr:col>
      <xdr:colOff>225322</xdr:colOff>
      <xdr:row>8</xdr:row>
      <xdr:rowOff>116075</xdr:rowOff>
    </xdr:to>
    <xdr:grpSp>
      <xdr:nvGrpSpPr>
        <xdr:cNvPr id="69" name="Group 68">
          <a:extLst>
            <a:ext uri="{FF2B5EF4-FFF2-40B4-BE49-F238E27FC236}">
              <a16:creationId xmlns:a16="http://schemas.microsoft.com/office/drawing/2014/main" id="{32D9386D-455A-BDF0-F83A-36B6DB025246}"/>
            </a:ext>
          </a:extLst>
        </xdr:cNvPr>
        <xdr:cNvGrpSpPr/>
      </xdr:nvGrpSpPr>
      <xdr:grpSpPr>
        <a:xfrm>
          <a:off x="7783769" y="69851"/>
          <a:ext cx="1713919" cy="1630310"/>
          <a:chOff x="7877039" y="76201"/>
          <a:chExt cx="1584461" cy="1593849"/>
        </a:xfrm>
      </xdr:grpSpPr>
      <xdr:sp macro="" textlink="">
        <xdr:nvSpPr>
          <xdr:cNvPr id="96" name="Rectangle: Rounded Corners 95">
            <a:extLst>
              <a:ext uri="{FF2B5EF4-FFF2-40B4-BE49-F238E27FC236}">
                <a16:creationId xmlns:a16="http://schemas.microsoft.com/office/drawing/2014/main" id="{D409F0E4-DF6A-FBF5-20A4-0F5D28E55C84}"/>
              </a:ext>
            </a:extLst>
          </xdr:cNvPr>
          <xdr:cNvSpPr/>
        </xdr:nvSpPr>
        <xdr:spPr>
          <a:xfrm>
            <a:off x="7962900" y="88901"/>
            <a:ext cx="1466850" cy="1581149"/>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98" name="Chart 97">
            <a:extLst>
              <a:ext uri="{FF2B5EF4-FFF2-40B4-BE49-F238E27FC236}">
                <a16:creationId xmlns:a16="http://schemas.microsoft.com/office/drawing/2014/main" id="{DF8AF5CD-CF00-4820-8295-A58B84BDB9F8}"/>
              </a:ext>
            </a:extLst>
          </xdr:cNvPr>
          <xdr:cNvGraphicFramePr>
            <a:graphicFrameLocks/>
          </xdr:cNvGraphicFramePr>
        </xdr:nvGraphicFramePr>
        <xdr:xfrm>
          <a:off x="7877039" y="76201"/>
          <a:ext cx="792000" cy="7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9" name="Chart 98">
            <a:extLst>
              <a:ext uri="{FF2B5EF4-FFF2-40B4-BE49-F238E27FC236}">
                <a16:creationId xmlns:a16="http://schemas.microsoft.com/office/drawing/2014/main" id="{9C76CCE8-A529-4304-9F28-E4118E683630}"/>
              </a:ext>
            </a:extLst>
          </xdr:cNvPr>
          <xdr:cNvGraphicFramePr>
            <a:graphicFrameLocks/>
          </xdr:cNvGraphicFramePr>
        </xdr:nvGraphicFramePr>
        <xdr:xfrm>
          <a:off x="7877039" y="895351"/>
          <a:ext cx="792000" cy="7200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3" name="TextBox 102">
            <a:extLst>
              <a:ext uri="{FF2B5EF4-FFF2-40B4-BE49-F238E27FC236}">
                <a16:creationId xmlns:a16="http://schemas.microsoft.com/office/drawing/2014/main" id="{8F1EA6B6-5A10-2EE6-479E-7BE248565823}"/>
              </a:ext>
            </a:extLst>
          </xdr:cNvPr>
          <xdr:cNvSpPr txBox="1"/>
        </xdr:nvSpPr>
        <xdr:spPr>
          <a:xfrm>
            <a:off x="8559800" y="228600"/>
            <a:ext cx="744158" cy="20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25000"/>
                  </a:schemeClr>
                </a:solidFill>
                <a:latin typeface="Arial" panose="020B0604020202020204" pitchFamily="34" charset="0"/>
                <a:ea typeface="+mn-ea"/>
                <a:cs typeface="Arial" panose="020B0604020202020204" pitchFamily="34" charset="0"/>
              </a:rPr>
              <a:t>Total Paid </a:t>
            </a:r>
          </a:p>
        </xdr:txBody>
      </xdr:sp>
      <xdr:sp macro="" textlink="'pivot tables'!AI7">
        <xdr:nvSpPr>
          <xdr:cNvPr id="104" name="TextBox 103">
            <a:extLst>
              <a:ext uri="{FF2B5EF4-FFF2-40B4-BE49-F238E27FC236}">
                <a16:creationId xmlns:a16="http://schemas.microsoft.com/office/drawing/2014/main" id="{82E4D440-4D20-FAB2-5C82-87A7E5A11398}"/>
              </a:ext>
            </a:extLst>
          </xdr:cNvPr>
          <xdr:cNvSpPr txBox="1"/>
        </xdr:nvSpPr>
        <xdr:spPr>
          <a:xfrm>
            <a:off x="8631266" y="402075"/>
            <a:ext cx="506623" cy="245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0A5EA0-A84D-404E-9B2E-E0B8E5B75F32}" type="TxLink">
              <a:rPr lang="en-US" sz="1000" b="1" i="0" u="none" strike="noStrike">
                <a:solidFill>
                  <a:schemeClr val="tx1">
                    <a:lumMod val="50000"/>
                    <a:lumOff val="50000"/>
                  </a:schemeClr>
                </a:solidFill>
                <a:latin typeface="Arial" panose="020B0604020202020204" pitchFamily="34" charset="0"/>
                <a:ea typeface="+mn-ea"/>
                <a:cs typeface="Arial" panose="020B0604020202020204" pitchFamily="34" charset="0"/>
              </a:rPr>
              <a:pPr marL="0" indent="0" algn="ctr"/>
              <a:t>228</a:t>
            </a:fld>
            <a:endParaRPr lang="en-US" sz="200" b="1" i="0" u="none" strike="noStrike">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pivot tables'!AJ7">
        <xdr:nvSpPr>
          <xdr:cNvPr id="107" name="TextBox 106">
            <a:extLst>
              <a:ext uri="{FF2B5EF4-FFF2-40B4-BE49-F238E27FC236}">
                <a16:creationId xmlns:a16="http://schemas.microsoft.com/office/drawing/2014/main" id="{412DA040-9B3F-39B3-C6AE-C9590B99107B}"/>
              </a:ext>
            </a:extLst>
          </xdr:cNvPr>
          <xdr:cNvSpPr txBox="1"/>
        </xdr:nvSpPr>
        <xdr:spPr>
          <a:xfrm>
            <a:off x="8051798" y="324711"/>
            <a:ext cx="482601" cy="20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F02AD7-AFB0-4DF9-A214-0CCDB3BC2CE8}" type="TxLink">
              <a:rPr lang="en-US" sz="1000" b="0" i="0" u="none" strike="noStrike">
                <a:solidFill>
                  <a:schemeClr val="tx1">
                    <a:lumMod val="50000"/>
                    <a:lumOff val="50000"/>
                  </a:schemeClr>
                </a:solidFill>
                <a:latin typeface="Arial" panose="020B0604020202020204" pitchFamily="34" charset="0"/>
                <a:ea typeface="+mn-ea"/>
                <a:cs typeface="Arial" panose="020B0604020202020204" pitchFamily="34" charset="0"/>
              </a:rPr>
              <a:pPr marL="0" indent="0" algn="ctr"/>
              <a:t>75%</a:t>
            </a:fld>
            <a:endParaRPr lang="en-US" sz="300" b="1" i="0" u="none" strike="noStrike">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
        <xdr:nvSpPr>
          <xdr:cNvPr id="130" name="TextBox 129">
            <a:extLst>
              <a:ext uri="{FF2B5EF4-FFF2-40B4-BE49-F238E27FC236}">
                <a16:creationId xmlns:a16="http://schemas.microsoft.com/office/drawing/2014/main" id="{3B72AB48-E979-32A3-5DDF-46AA30C3EC21}"/>
              </a:ext>
            </a:extLst>
          </xdr:cNvPr>
          <xdr:cNvSpPr txBox="1"/>
        </xdr:nvSpPr>
        <xdr:spPr>
          <a:xfrm>
            <a:off x="8604250" y="996950"/>
            <a:ext cx="857250" cy="21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25000"/>
                  </a:schemeClr>
                </a:solidFill>
                <a:latin typeface="Arial" panose="020B0604020202020204" pitchFamily="34" charset="0"/>
                <a:ea typeface="+mn-ea"/>
                <a:cs typeface="Arial" panose="020B0604020202020204" pitchFamily="34" charset="0"/>
              </a:rPr>
              <a:t>Total Unpaid </a:t>
            </a:r>
          </a:p>
        </xdr:txBody>
      </xdr:sp>
      <xdr:sp macro="" textlink="'pivot tables'!AI6">
        <xdr:nvSpPr>
          <xdr:cNvPr id="131" name="TextBox 130">
            <a:extLst>
              <a:ext uri="{FF2B5EF4-FFF2-40B4-BE49-F238E27FC236}">
                <a16:creationId xmlns:a16="http://schemas.microsoft.com/office/drawing/2014/main" id="{F27AE83F-0C74-73D7-19A9-C2BE36129B3F}"/>
              </a:ext>
            </a:extLst>
          </xdr:cNvPr>
          <xdr:cNvSpPr txBox="1"/>
        </xdr:nvSpPr>
        <xdr:spPr>
          <a:xfrm>
            <a:off x="8675717" y="1195675"/>
            <a:ext cx="449234" cy="220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BDA620-B29D-4493-BD99-C1970C7F87F4}" type="TxLink">
              <a:rPr lang="en-US" sz="1000" b="1" i="0" u="none" strike="noStrike">
                <a:solidFill>
                  <a:schemeClr val="tx1">
                    <a:lumMod val="50000"/>
                    <a:lumOff val="50000"/>
                  </a:schemeClr>
                </a:solidFill>
                <a:latin typeface="Arial" panose="020B0604020202020204" pitchFamily="34" charset="0"/>
                <a:ea typeface="+mn-ea"/>
                <a:cs typeface="Arial" panose="020B0604020202020204" pitchFamily="34" charset="0"/>
              </a:rPr>
              <a:pPr marL="0" indent="0" algn="ctr"/>
              <a:t>78</a:t>
            </a:fld>
            <a:endParaRPr lang="en-US" sz="1000" b="1" i="0" u="none" strike="noStrike">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
        <xdr:nvSpPr>
          <xdr:cNvPr id="132" name="TextBox 131">
            <a:extLst>
              <a:ext uri="{FF2B5EF4-FFF2-40B4-BE49-F238E27FC236}">
                <a16:creationId xmlns:a16="http://schemas.microsoft.com/office/drawing/2014/main" id="{25930565-8EE1-D151-3129-A182E93B7B8A}"/>
              </a:ext>
            </a:extLst>
          </xdr:cNvPr>
          <xdr:cNvSpPr txBox="1"/>
        </xdr:nvSpPr>
        <xdr:spPr>
          <a:xfrm>
            <a:off x="8701912" y="1334357"/>
            <a:ext cx="401362" cy="161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bg1">
                    <a:lumMod val="50000"/>
                  </a:schemeClr>
                </a:solidFill>
                <a:latin typeface="Abadi" panose="020F0502020204030204" pitchFamily="34" charset="0"/>
                <a:ea typeface="+mn-ea"/>
                <a:cs typeface="Arial" panose="020B0604020202020204" pitchFamily="34" charset="0"/>
              </a:rPr>
              <a:t>Calls</a:t>
            </a:r>
          </a:p>
        </xdr:txBody>
      </xdr:sp>
      <xdr:sp macro="" textlink="'pivot tables'!AJ6">
        <xdr:nvSpPr>
          <xdr:cNvPr id="133" name="TextBox 132">
            <a:extLst>
              <a:ext uri="{FF2B5EF4-FFF2-40B4-BE49-F238E27FC236}">
                <a16:creationId xmlns:a16="http://schemas.microsoft.com/office/drawing/2014/main" id="{BBB6AC04-E192-D8AD-4555-43DE08F69544}"/>
              </a:ext>
            </a:extLst>
          </xdr:cNvPr>
          <xdr:cNvSpPr txBox="1"/>
        </xdr:nvSpPr>
        <xdr:spPr>
          <a:xfrm>
            <a:off x="8051798" y="1156561"/>
            <a:ext cx="482601" cy="20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744562-2537-44ED-83E7-69B3AAF62300}" type="TxLink">
              <a:rPr lang="en-US" sz="1000" b="0" i="0" u="none" strike="noStrike">
                <a:solidFill>
                  <a:schemeClr val="tx1">
                    <a:lumMod val="50000"/>
                    <a:lumOff val="50000"/>
                  </a:schemeClr>
                </a:solidFill>
                <a:latin typeface="Arial" panose="020B0604020202020204" pitchFamily="34" charset="0"/>
                <a:ea typeface="+mn-ea"/>
                <a:cs typeface="Arial" panose="020B0604020202020204" pitchFamily="34" charset="0"/>
              </a:rPr>
              <a:pPr marL="0" indent="0" algn="ctr"/>
              <a:t>25%</a:t>
            </a:fld>
            <a:endParaRPr lang="en-US" sz="1000" b="0" i="0" u="none" strike="noStrike">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
        <xdr:nvSpPr>
          <xdr:cNvPr id="74" name="TextBox 73">
            <a:extLst>
              <a:ext uri="{FF2B5EF4-FFF2-40B4-BE49-F238E27FC236}">
                <a16:creationId xmlns:a16="http://schemas.microsoft.com/office/drawing/2014/main" id="{C662058D-875C-0DCC-2F12-DF32F5E4975D}"/>
              </a:ext>
            </a:extLst>
          </xdr:cNvPr>
          <xdr:cNvSpPr txBox="1"/>
        </xdr:nvSpPr>
        <xdr:spPr>
          <a:xfrm>
            <a:off x="8669351" y="565757"/>
            <a:ext cx="401362" cy="161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bg1">
                    <a:lumMod val="50000"/>
                  </a:schemeClr>
                </a:solidFill>
                <a:latin typeface="Abadi" panose="020F0502020204030204" pitchFamily="34" charset="0"/>
                <a:ea typeface="+mn-ea"/>
                <a:cs typeface="Arial" panose="020B0604020202020204" pitchFamily="34" charset="0"/>
              </a:rPr>
              <a:t>Calls</a:t>
            </a:r>
          </a:p>
        </xdr:txBody>
      </xdr:sp>
    </xdr:grpSp>
    <xdr:clientData/>
  </xdr:twoCellAnchor>
  <xdr:twoCellAnchor editAs="absolute">
    <xdr:from>
      <xdr:col>12</xdr:col>
      <xdr:colOff>158750</xdr:colOff>
      <xdr:row>4</xdr:row>
      <xdr:rowOff>127000</xdr:rowOff>
    </xdr:from>
    <xdr:to>
      <xdr:col>14</xdr:col>
      <xdr:colOff>88900</xdr:colOff>
      <xdr:row>4</xdr:row>
      <xdr:rowOff>133350</xdr:rowOff>
    </xdr:to>
    <xdr:cxnSp macro="">
      <xdr:nvCxnSpPr>
        <xdr:cNvPr id="135" name="Straight Connector 134">
          <a:extLst>
            <a:ext uri="{FF2B5EF4-FFF2-40B4-BE49-F238E27FC236}">
              <a16:creationId xmlns:a16="http://schemas.microsoft.com/office/drawing/2014/main" id="{F2B70064-409B-3B12-D8A7-91782C098621}"/>
            </a:ext>
          </a:extLst>
        </xdr:cNvPr>
        <xdr:cNvCxnSpPr/>
      </xdr:nvCxnSpPr>
      <xdr:spPr>
        <a:xfrm>
          <a:off x="8083550" y="914400"/>
          <a:ext cx="1250950" cy="63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14</xdr:col>
      <xdr:colOff>495300</xdr:colOff>
      <xdr:row>2</xdr:row>
      <xdr:rowOff>76200</xdr:rowOff>
    </xdr:from>
    <xdr:to>
      <xdr:col>15</xdr:col>
      <xdr:colOff>406400</xdr:colOff>
      <xdr:row>2</xdr:row>
      <xdr:rowOff>76200</xdr:rowOff>
    </xdr:to>
    <xdr:cxnSp macro="">
      <xdr:nvCxnSpPr>
        <xdr:cNvPr id="141" name="Straight Connector 140">
          <a:extLst>
            <a:ext uri="{FF2B5EF4-FFF2-40B4-BE49-F238E27FC236}">
              <a16:creationId xmlns:a16="http://schemas.microsoft.com/office/drawing/2014/main" id="{A45A878C-B1F6-A3F7-6EB4-54A7A6BE6237}"/>
            </a:ext>
          </a:extLst>
        </xdr:cNvPr>
        <xdr:cNvCxnSpPr/>
      </xdr:nvCxnSpPr>
      <xdr:spPr>
        <a:xfrm>
          <a:off x="9740900" y="469900"/>
          <a:ext cx="571500" cy="0"/>
        </a:xfrm>
        <a:prstGeom prst="line">
          <a:avLst/>
        </a:prstGeom>
        <a:ln>
          <a:solidFill>
            <a:schemeClr val="bg1"/>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14</xdr:col>
      <xdr:colOff>237479</xdr:colOff>
      <xdr:row>0</xdr:row>
      <xdr:rowOff>25402</xdr:rowOff>
    </xdr:from>
    <xdr:to>
      <xdr:col>16</xdr:col>
      <xdr:colOff>311149</xdr:colOff>
      <xdr:row>8</xdr:row>
      <xdr:rowOff>136560</xdr:rowOff>
    </xdr:to>
    <xdr:sp macro="" textlink="">
      <xdr:nvSpPr>
        <xdr:cNvPr id="136" name="Rectangle: Rounded Corners 135">
          <a:extLst>
            <a:ext uri="{FF2B5EF4-FFF2-40B4-BE49-F238E27FC236}">
              <a16:creationId xmlns:a16="http://schemas.microsoft.com/office/drawing/2014/main" id="{1B6748A9-74EE-6C8B-2DF9-7DC115C0EFE4}"/>
            </a:ext>
          </a:extLst>
        </xdr:cNvPr>
        <xdr:cNvSpPr/>
      </xdr:nvSpPr>
      <xdr:spPr>
        <a:xfrm>
          <a:off x="9509845" y="25402"/>
          <a:ext cx="1398293" cy="1695244"/>
        </a:xfrm>
        <a:prstGeom prst="roundRect">
          <a:avLst/>
        </a:prstGeom>
        <a:solidFill>
          <a:schemeClr val="accent5">
            <a:lumMod val="60000"/>
            <a:lumOff val="40000"/>
          </a:schemeClr>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14</xdr:col>
      <xdr:colOff>259462</xdr:colOff>
      <xdr:row>2</xdr:row>
      <xdr:rowOff>28360</xdr:rowOff>
    </xdr:from>
    <xdr:to>
      <xdr:col>16</xdr:col>
      <xdr:colOff>254000</xdr:colOff>
      <xdr:row>8</xdr:row>
      <xdr:rowOff>0</xdr:rowOff>
    </xdr:to>
    <mc:AlternateContent xmlns:mc="http://schemas.openxmlformats.org/markup-compatibility/2006" xmlns:a14="http://schemas.microsoft.com/office/drawing/2010/main">
      <mc:Choice Requires="a14">
        <xdr:graphicFrame macro="">
          <xdr:nvGraphicFramePr>
            <xdr:cNvPr id="137" name="Month">
              <a:extLst>
                <a:ext uri="{FF2B5EF4-FFF2-40B4-BE49-F238E27FC236}">
                  <a16:creationId xmlns:a16="http://schemas.microsoft.com/office/drawing/2014/main" id="{B33F4EC1-9838-4400-A284-ED7365C7378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31828" y="424382"/>
              <a:ext cx="1319161" cy="1159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331551</xdr:colOff>
      <xdr:row>0</xdr:row>
      <xdr:rowOff>89440</xdr:rowOff>
    </xdr:from>
    <xdr:to>
      <xdr:col>15</xdr:col>
      <xdr:colOff>281954</xdr:colOff>
      <xdr:row>2</xdr:row>
      <xdr:rowOff>79591</xdr:rowOff>
    </xdr:to>
    <xdr:sp macro="" textlink="">
      <xdr:nvSpPr>
        <xdr:cNvPr id="138" name="TextBox 137">
          <a:extLst>
            <a:ext uri="{FF2B5EF4-FFF2-40B4-BE49-F238E27FC236}">
              <a16:creationId xmlns:a16="http://schemas.microsoft.com/office/drawing/2014/main" id="{1ED79B61-8CBE-5507-A1F9-B9119EF7CB69}"/>
            </a:ext>
          </a:extLst>
        </xdr:cNvPr>
        <xdr:cNvSpPr txBox="1"/>
      </xdr:nvSpPr>
      <xdr:spPr>
        <a:xfrm>
          <a:off x="9595867" y="89440"/>
          <a:ext cx="612140" cy="37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1"/>
              </a:solidFill>
              <a:latin typeface="Arial" panose="020B0604020202020204" pitchFamily="34" charset="0"/>
              <a:ea typeface="+mn-ea"/>
              <a:cs typeface="Arial" panose="020B0604020202020204" pitchFamily="34" charset="0"/>
            </a:rPr>
            <a:t>Monthly </a:t>
          </a:r>
          <a:r>
            <a:rPr lang="en-US" sz="700" b="1">
              <a:solidFill>
                <a:schemeClr val="bg1"/>
              </a:solidFill>
              <a:latin typeface="Arial" panose="020B0604020202020204" pitchFamily="34" charset="0"/>
              <a:ea typeface="+mn-ea"/>
              <a:cs typeface="Arial" panose="020B0604020202020204" pitchFamily="34" charset="0"/>
            </a:rPr>
            <a:t>Slicer</a:t>
          </a:r>
          <a:r>
            <a:rPr lang="en-US" sz="800" b="1">
              <a:solidFill>
                <a:schemeClr val="bg1"/>
              </a:solidFill>
              <a:latin typeface="Arial" panose="020B0604020202020204" pitchFamily="34" charset="0"/>
              <a:ea typeface="+mn-ea"/>
              <a:cs typeface="Arial" panose="020B0604020202020204" pitchFamily="34" charset="0"/>
            </a:rPr>
            <a:t> </a:t>
          </a:r>
        </a:p>
      </xdr:txBody>
    </xdr:sp>
    <xdr:clientData/>
  </xdr:twoCellAnchor>
  <xdr:twoCellAnchor editAs="absolute">
    <xdr:from>
      <xdr:col>15</xdr:col>
      <xdr:colOff>617742</xdr:colOff>
      <xdr:row>0</xdr:row>
      <xdr:rowOff>101601</xdr:rowOff>
    </xdr:from>
    <xdr:to>
      <xdr:col>16</xdr:col>
      <xdr:colOff>238522</xdr:colOff>
      <xdr:row>2</xdr:row>
      <xdr:rowOff>6631</xdr:rowOff>
    </xdr:to>
    <xdr:pic>
      <xdr:nvPicPr>
        <xdr:cNvPr id="154" name="Picture 153">
          <a:hlinkClick xmlns:r="http://schemas.openxmlformats.org/officeDocument/2006/relationships" r:id="rId8" tooltip="Go to Database"/>
          <a:extLst>
            <a:ext uri="{FF2B5EF4-FFF2-40B4-BE49-F238E27FC236}">
              <a16:creationId xmlns:a16="http://schemas.microsoft.com/office/drawing/2014/main" id="{9F426727-D739-68EF-F3A4-140D9BF97E78}"/>
            </a:ext>
          </a:extLst>
        </xdr:cNvPr>
        <xdr:cNvPicPr>
          <a:picLocks noChangeAspect="1"/>
        </xdr:cNvPicPr>
      </xdr:nvPicPr>
      <xdr:blipFill>
        <a:blip xmlns:r="http://schemas.openxmlformats.org/officeDocument/2006/relationships" r:embed="rId9"/>
        <a:stretch>
          <a:fillRect/>
        </a:stretch>
      </xdr:blipFill>
      <xdr:spPr>
        <a:xfrm>
          <a:off x="10543795" y="101601"/>
          <a:ext cx="282516" cy="292714"/>
        </a:xfrm>
        <a:prstGeom prst="rect">
          <a:avLst/>
        </a:prstGeom>
      </xdr:spPr>
    </xdr:pic>
    <xdr:clientData/>
  </xdr:twoCellAnchor>
  <xdr:twoCellAnchor editAs="absolute">
    <xdr:from>
      <xdr:col>16</xdr:col>
      <xdr:colOff>339589</xdr:colOff>
      <xdr:row>0</xdr:row>
      <xdr:rowOff>38101</xdr:rowOff>
    </xdr:from>
    <xdr:to>
      <xdr:col>18</xdr:col>
      <xdr:colOff>355600</xdr:colOff>
      <xdr:row>8</xdr:row>
      <xdr:rowOff>127000</xdr:rowOff>
    </xdr:to>
    <xdr:grpSp>
      <xdr:nvGrpSpPr>
        <xdr:cNvPr id="76" name="Group 75">
          <a:extLst>
            <a:ext uri="{FF2B5EF4-FFF2-40B4-BE49-F238E27FC236}">
              <a16:creationId xmlns:a16="http://schemas.microsoft.com/office/drawing/2014/main" id="{38F4A1E7-4C5E-AB6C-67C8-2FE61920242A}"/>
            </a:ext>
          </a:extLst>
        </xdr:cNvPr>
        <xdr:cNvGrpSpPr/>
      </xdr:nvGrpSpPr>
      <xdr:grpSpPr>
        <a:xfrm>
          <a:off x="10936578" y="38101"/>
          <a:ext cx="1340635" cy="1672985"/>
          <a:chOff x="11083789" y="107951"/>
          <a:chExt cx="1336811" cy="1581149"/>
        </a:xfrm>
      </xdr:grpSpPr>
      <xdr:sp macro="" textlink="">
        <xdr:nvSpPr>
          <xdr:cNvPr id="4" name="Rectangle: Rounded Corners 3">
            <a:extLst>
              <a:ext uri="{FF2B5EF4-FFF2-40B4-BE49-F238E27FC236}">
                <a16:creationId xmlns:a16="http://schemas.microsoft.com/office/drawing/2014/main" id="{C02C7125-63C0-ACAA-16A3-15D3D78EC2C3}"/>
              </a:ext>
            </a:extLst>
          </xdr:cNvPr>
          <xdr:cNvSpPr/>
        </xdr:nvSpPr>
        <xdr:spPr>
          <a:xfrm>
            <a:off x="11134589" y="107951"/>
            <a:ext cx="1286011" cy="1581149"/>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3F325165-138F-62CA-C4FC-BB366696A8E9}"/>
              </a:ext>
            </a:extLst>
          </xdr:cNvPr>
          <xdr:cNvSpPr txBox="1"/>
        </xdr:nvSpPr>
        <xdr:spPr>
          <a:xfrm>
            <a:off x="11137900" y="114300"/>
            <a:ext cx="1092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2">
                    <a:lumMod val="25000"/>
                  </a:schemeClr>
                </a:solidFill>
                <a:latin typeface="Abadi" panose="020F0502020204030204" pitchFamily="34" charset="0"/>
                <a:ea typeface="+mn-ea"/>
                <a:cs typeface="Arial" panose="020B0604020202020204" pitchFamily="34" charset="0"/>
              </a:rPr>
              <a:t>Enrolled Courses</a:t>
            </a:r>
          </a:p>
        </xdr:txBody>
      </xdr:sp>
      <xdr:graphicFrame macro="">
        <xdr:nvGraphicFramePr>
          <xdr:cNvPr id="19" name="Chart 2">
            <a:extLst>
              <a:ext uri="{FF2B5EF4-FFF2-40B4-BE49-F238E27FC236}">
                <a16:creationId xmlns:a16="http://schemas.microsoft.com/office/drawing/2014/main" id="{7C58E0DA-FF98-452B-82FC-C4ADAD6F524D}"/>
              </a:ext>
            </a:extLst>
          </xdr:cNvPr>
          <xdr:cNvGraphicFramePr>
            <a:graphicFrameLocks/>
          </xdr:cNvGraphicFramePr>
        </xdr:nvGraphicFramePr>
        <xdr:xfrm>
          <a:off x="11083789" y="663162"/>
          <a:ext cx="1273311" cy="959554"/>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AT10">
        <xdr:nvSpPr>
          <xdr:cNvPr id="23" name="TextBox 22">
            <a:extLst>
              <a:ext uri="{FF2B5EF4-FFF2-40B4-BE49-F238E27FC236}">
                <a16:creationId xmlns:a16="http://schemas.microsoft.com/office/drawing/2014/main" id="{AA82B2CC-DE02-21F5-C7F5-7C8DDD408B1D}"/>
              </a:ext>
            </a:extLst>
          </xdr:cNvPr>
          <xdr:cNvSpPr txBox="1"/>
        </xdr:nvSpPr>
        <xdr:spPr>
          <a:xfrm>
            <a:off x="11156950" y="317500"/>
            <a:ext cx="6731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377FDF-99AA-4D3D-9547-213B0A17C34B}" type="TxLink">
              <a:rPr lang="en-US" sz="1100" b="1" i="0" u="none" strike="noStrike">
                <a:solidFill>
                  <a:srgbClr val="8D7EF3"/>
                </a:solidFill>
                <a:latin typeface="Arial" panose="020B0604020202020204" pitchFamily="34" charset="0"/>
                <a:ea typeface="+mn-ea"/>
                <a:cs typeface="Arial" panose="020B0604020202020204" pitchFamily="34" charset="0"/>
              </a:rPr>
              <a:pPr algn="ctr"/>
              <a:t> 617 </a:t>
            </a:fld>
            <a:endParaRPr lang="en-US" sz="700" b="1">
              <a:solidFill>
                <a:srgbClr val="8D7EF3"/>
              </a:solidFill>
              <a:latin typeface="Arial" panose="020B0604020202020204" pitchFamily="34" charset="0"/>
              <a:ea typeface="+mn-ea"/>
              <a:cs typeface="Arial" panose="020B0604020202020204" pitchFamily="34" charset="0"/>
            </a:endParaRPr>
          </a:p>
        </xdr:txBody>
      </xdr:sp>
      <xdr:sp macro="" textlink="">
        <xdr:nvSpPr>
          <xdr:cNvPr id="36" name="TextBox 35">
            <a:extLst>
              <a:ext uri="{FF2B5EF4-FFF2-40B4-BE49-F238E27FC236}">
                <a16:creationId xmlns:a16="http://schemas.microsoft.com/office/drawing/2014/main" id="{0D5E450D-57F3-70FB-363D-22746289F385}"/>
              </a:ext>
            </a:extLst>
          </xdr:cNvPr>
          <xdr:cNvSpPr txBox="1"/>
        </xdr:nvSpPr>
        <xdr:spPr>
          <a:xfrm>
            <a:off x="11595100" y="349250"/>
            <a:ext cx="527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b="1">
                <a:solidFill>
                  <a:schemeClr val="tx1">
                    <a:lumMod val="50000"/>
                    <a:lumOff val="50000"/>
                  </a:schemeClr>
                </a:solidFill>
                <a:latin typeface="Abadi" panose="020F0502020204030204" pitchFamily="34" charset="0"/>
                <a:ea typeface="+mn-ea"/>
                <a:cs typeface="Arial" panose="020B0604020202020204" pitchFamily="34" charset="0"/>
              </a:rPr>
              <a:t>Courses</a:t>
            </a:r>
            <a:endParaRPr lang="en-US" sz="900" b="1">
              <a:solidFill>
                <a:schemeClr val="tx1">
                  <a:lumMod val="50000"/>
                  <a:lumOff val="50000"/>
                </a:schemeClr>
              </a:solidFill>
              <a:latin typeface="Abadi" panose="020F0502020204030204" pitchFamily="34" charset="0"/>
              <a:ea typeface="+mn-ea"/>
              <a:cs typeface="Arial" panose="020B0604020202020204" pitchFamily="34" charset="0"/>
            </a:endParaRPr>
          </a:p>
        </xdr:txBody>
      </xdr:sp>
      <xdr:sp macro="" textlink="">
        <xdr:nvSpPr>
          <xdr:cNvPr id="41" name="TextBox 40">
            <a:extLst>
              <a:ext uri="{FF2B5EF4-FFF2-40B4-BE49-F238E27FC236}">
                <a16:creationId xmlns:a16="http://schemas.microsoft.com/office/drawing/2014/main" id="{C3E940B6-0340-211E-1465-7849EEF5F9E7}"/>
              </a:ext>
            </a:extLst>
          </xdr:cNvPr>
          <xdr:cNvSpPr txBox="1"/>
        </xdr:nvSpPr>
        <xdr:spPr>
          <a:xfrm>
            <a:off x="11137899" y="628650"/>
            <a:ext cx="1094582" cy="11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2">
                    <a:lumMod val="25000"/>
                  </a:schemeClr>
                </a:solidFill>
                <a:latin typeface="Abadi" panose="020F0502020204030204" pitchFamily="34" charset="0"/>
                <a:ea typeface="+mn-ea"/>
                <a:cs typeface="Arial" panose="020B0604020202020204" pitchFamily="34" charset="0"/>
              </a:rPr>
              <a:t>Average Courses</a:t>
            </a:r>
          </a:p>
        </xdr:txBody>
      </xdr:sp>
      <xdr:sp macro="" textlink="'pivot tables'!AR10">
        <xdr:nvSpPr>
          <xdr:cNvPr id="67" name="TextBox 66">
            <a:extLst>
              <a:ext uri="{FF2B5EF4-FFF2-40B4-BE49-F238E27FC236}">
                <a16:creationId xmlns:a16="http://schemas.microsoft.com/office/drawing/2014/main" id="{7D765A85-407B-606F-81DB-10B39FC09910}"/>
              </a:ext>
            </a:extLst>
          </xdr:cNvPr>
          <xdr:cNvSpPr txBox="1"/>
        </xdr:nvSpPr>
        <xdr:spPr>
          <a:xfrm>
            <a:off x="11220450" y="755650"/>
            <a:ext cx="4508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8FE9B8-B2D2-442A-9307-E4D233BCAA3B}" type="TxLink">
              <a:rPr lang="en-US" sz="1200" b="1" i="0" u="none" strike="noStrike">
                <a:solidFill>
                  <a:srgbClr val="FFC000"/>
                </a:solidFill>
                <a:latin typeface="Arial"/>
                <a:ea typeface="+mn-ea"/>
                <a:cs typeface="Arial"/>
              </a:rPr>
              <a:pPr algn="ctr"/>
              <a:t> 2 </a:t>
            </a:fld>
            <a:endParaRPr lang="en-US" sz="700" b="1">
              <a:solidFill>
                <a:srgbClr val="FFC000"/>
              </a:solidFill>
              <a:latin typeface="Arial" panose="020B0604020202020204" pitchFamily="34" charset="0"/>
              <a:ea typeface="+mn-ea"/>
              <a:cs typeface="Arial" panose="020B0604020202020204" pitchFamily="34" charset="0"/>
            </a:endParaRPr>
          </a:p>
        </xdr:txBody>
      </xdr:sp>
      <xdr:sp macro="" textlink="">
        <xdr:nvSpPr>
          <xdr:cNvPr id="68" name="TextBox 67">
            <a:extLst>
              <a:ext uri="{FF2B5EF4-FFF2-40B4-BE49-F238E27FC236}">
                <a16:creationId xmlns:a16="http://schemas.microsoft.com/office/drawing/2014/main" id="{0FCB5AB9-9948-B18C-5CAE-4C46A6F4D0F2}"/>
              </a:ext>
            </a:extLst>
          </xdr:cNvPr>
          <xdr:cNvSpPr txBox="1"/>
        </xdr:nvSpPr>
        <xdr:spPr>
          <a:xfrm>
            <a:off x="11449050" y="857250"/>
            <a:ext cx="260350" cy="10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rgbClr val="FFC000"/>
                </a:solidFill>
                <a:latin typeface="Quattrocento" panose="020F0502020204030204" pitchFamily="18" charset="0"/>
                <a:ea typeface="+mn-ea"/>
                <a:cs typeface="Arial" panose="020B0604020202020204" pitchFamily="34" charset="0"/>
              </a:rPr>
              <a:t>~</a:t>
            </a:r>
            <a:endParaRPr lang="en-US" sz="1100" b="1">
              <a:solidFill>
                <a:srgbClr val="FFC000"/>
              </a:solidFill>
              <a:latin typeface="Abadi" panose="020F0502020204030204" pitchFamily="34" charset="0"/>
              <a:ea typeface="+mn-ea"/>
              <a:cs typeface="Arial" panose="020B0604020202020204" pitchFamily="34" charset="0"/>
            </a:endParaRPr>
          </a:p>
        </xdr:txBody>
      </xdr:sp>
    </xdr:grpSp>
    <xdr:clientData/>
  </xdr:twoCellAnchor>
  <xdr:twoCellAnchor editAs="absolute">
    <xdr:from>
      <xdr:col>15</xdr:col>
      <xdr:colOff>508000</xdr:colOff>
      <xdr:row>9</xdr:row>
      <xdr:rowOff>31417</xdr:rowOff>
    </xdr:from>
    <xdr:to>
      <xdr:col>18</xdr:col>
      <xdr:colOff>394790</xdr:colOff>
      <xdr:row>18</xdr:row>
      <xdr:rowOff>158838</xdr:rowOff>
    </xdr:to>
    <xdr:sp macro="" textlink="">
      <xdr:nvSpPr>
        <xdr:cNvPr id="78" name="Rectangle: Rounded Corners 77">
          <a:extLst>
            <a:ext uri="{FF2B5EF4-FFF2-40B4-BE49-F238E27FC236}">
              <a16:creationId xmlns:a16="http://schemas.microsoft.com/office/drawing/2014/main" id="{A19DA0F0-BEFD-86A2-6115-CE7481CC2E30}"/>
            </a:ext>
          </a:extLst>
        </xdr:cNvPr>
        <xdr:cNvSpPr/>
      </xdr:nvSpPr>
      <xdr:spPr>
        <a:xfrm>
          <a:off x="10434053" y="1775996"/>
          <a:ext cx="1872000" cy="1872000"/>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16</xdr:col>
      <xdr:colOff>88449</xdr:colOff>
      <xdr:row>9</xdr:row>
      <xdr:rowOff>38934</xdr:rowOff>
    </xdr:from>
    <xdr:to>
      <xdr:col>18</xdr:col>
      <xdr:colOff>112500</xdr:colOff>
      <xdr:row>10</xdr:row>
      <xdr:rowOff>140820</xdr:rowOff>
    </xdr:to>
    <xdr:sp macro="" textlink="">
      <xdr:nvSpPr>
        <xdr:cNvPr id="79" name="TextBox 78">
          <a:extLst>
            <a:ext uri="{FF2B5EF4-FFF2-40B4-BE49-F238E27FC236}">
              <a16:creationId xmlns:a16="http://schemas.microsoft.com/office/drawing/2014/main" id="{E0F3E8A9-0719-030A-99C2-1C3EE30C4FFB}"/>
            </a:ext>
          </a:extLst>
        </xdr:cNvPr>
        <xdr:cNvSpPr txBox="1"/>
      </xdr:nvSpPr>
      <xdr:spPr>
        <a:xfrm>
          <a:off x="10676238" y="1783513"/>
          <a:ext cx="1347525" cy="29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2">
                  <a:lumMod val="25000"/>
                </a:schemeClr>
              </a:solidFill>
              <a:latin typeface="Arial" panose="020B0604020202020204" pitchFamily="34" charset="0"/>
              <a:ea typeface="+mn-ea"/>
              <a:cs typeface="Arial" panose="020B0604020202020204" pitchFamily="34" charset="0"/>
            </a:rPr>
            <a:t>Area code</a:t>
          </a:r>
        </a:p>
      </xdr:txBody>
    </xdr:sp>
    <xdr:clientData/>
  </xdr:twoCellAnchor>
  <xdr:twoCellAnchor editAs="absolute">
    <xdr:from>
      <xdr:col>15</xdr:col>
      <xdr:colOff>592054</xdr:colOff>
      <xdr:row>10</xdr:row>
      <xdr:rowOff>160421</xdr:rowOff>
    </xdr:from>
    <xdr:to>
      <xdr:col>18</xdr:col>
      <xdr:colOff>283578</xdr:colOff>
      <xdr:row>17</xdr:row>
      <xdr:rowOff>133684</xdr:rowOff>
    </xdr:to>
    <xdr:graphicFrame macro="">
      <xdr:nvGraphicFramePr>
        <xdr:cNvPr id="13" name="Chart 12">
          <a:extLst>
            <a:ext uri="{FF2B5EF4-FFF2-40B4-BE49-F238E27FC236}">
              <a16:creationId xmlns:a16="http://schemas.microsoft.com/office/drawing/2014/main" id="{2AEE8C85-3852-4E80-8AA3-CF31E7148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15</xdr:col>
      <xdr:colOff>520344</xdr:colOff>
      <xdr:row>19</xdr:row>
      <xdr:rowOff>59737</xdr:rowOff>
    </xdr:from>
    <xdr:to>
      <xdr:col>18</xdr:col>
      <xdr:colOff>407134</xdr:colOff>
      <xdr:row>28</xdr:row>
      <xdr:rowOff>187158</xdr:rowOff>
    </xdr:to>
    <xdr:sp macro="" textlink="">
      <xdr:nvSpPr>
        <xdr:cNvPr id="35" name="Rectangle: Rounded Corners 34">
          <a:extLst>
            <a:ext uri="{FF2B5EF4-FFF2-40B4-BE49-F238E27FC236}">
              <a16:creationId xmlns:a16="http://schemas.microsoft.com/office/drawing/2014/main" id="{BC40FA2C-AD29-4994-E837-C0A30FCD80BB}"/>
            </a:ext>
          </a:extLst>
        </xdr:cNvPr>
        <xdr:cNvSpPr/>
      </xdr:nvSpPr>
      <xdr:spPr>
        <a:xfrm>
          <a:off x="10446397" y="3742737"/>
          <a:ext cx="1872000" cy="1872000"/>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15</xdr:col>
      <xdr:colOff>247317</xdr:colOff>
      <xdr:row>19</xdr:row>
      <xdr:rowOff>106946</xdr:rowOff>
    </xdr:from>
    <xdr:to>
      <xdr:col>18</xdr:col>
      <xdr:colOff>566107</xdr:colOff>
      <xdr:row>28</xdr:row>
      <xdr:rowOff>162367</xdr:rowOff>
    </xdr:to>
    <xdr:graphicFrame macro="">
      <xdr:nvGraphicFramePr>
        <xdr:cNvPr id="62" name="Chart 61">
          <a:extLst>
            <a:ext uri="{FF2B5EF4-FFF2-40B4-BE49-F238E27FC236}">
              <a16:creationId xmlns:a16="http://schemas.microsoft.com/office/drawing/2014/main" id="{CB45A242-473A-4049-A8C9-E4BF6BA1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16</xdr:col>
      <xdr:colOff>294105</xdr:colOff>
      <xdr:row>22</xdr:row>
      <xdr:rowOff>106945</xdr:rowOff>
    </xdr:from>
    <xdr:to>
      <xdr:col>17</xdr:col>
      <xdr:colOff>441157</xdr:colOff>
      <xdr:row>24</xdr:row>
      <xdr:rowOff>60157</xdr:rowOff>
    </xdr:to>
    <xdr:sp macro="" textlink="">
      <xdr:nvSpPr>
        <xdr:cNvPr id="63" name="TextBox 62">
          <a:extLst>
            <a:ext uri="{FF2B5EF4-FFF2-40B4-BE49-F238E27FC236}">
              <a16:creationId xmlns:a16="http://schemas.microsoft.com/office/drawing/2014/main" id="{4967744B-0642-C92C-9950-770349193680}"/>
            </a:ext>
          </a:extLst>
        </xdr:cNvPr>
        <xdr:cNvSpPr txBox="1"/>
      </xdr:nvSpPr>
      <xdr:spPr>
        <a:xfrm>
          <a:off x="10881894" y="4371471"/>
          <a:ext cx="808789" cy="3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Arial" panose="020B0604020202020204" pitchFamily="34" charset="0"/>
              <a:cs typeface="Arial" panose="020B0604020202020204" pitchFamily="34" charset="0"/>
            </a:rPr>
            <a:t>Training Models</a:t>
          </a:r>
        </a:p>
      </xdr:txBody>
    </xdr:sp>
    <xdr:clientData/>
  </xdr:twoCellAnchor>
  <xdr:twoCellAnchor editAs="absolute">
    <xdr:from>
      <xdr:col>12</xdr:col>
      <xdr:colOff>327527</xdr:colOff>
      <xdr:row>9</xdr:row>
      <xdr:rowOff>33422</xdr:rowOff>
    </xdr:from>
    <xdr:to>
      <xdr:col>15</xdr:col>
      <xdr:colOff>431843</xdr:colOff>
      <xdr:row>28</xdr:row>
      <xdr:rowOff>187158</xdr:rowOff>
    </xdr:to>
    <xdr:sp macro="" textlink="">
      <xdr:nvSpPr>
        <xdr:cNvPr id="70" name="Rectangle: Rounded Corners 69">
          <a:extLst>
            <a:ext uri="{FF2B5EF4-FFF2-40B4-BE49-F238E27FC236}">
              <a16:creationId xmlns:a16="http://schemas.microsoft.com/office/drawing/2014/main" id="{55402F1B-574F-F33B-AD44-DBF25F739F1D}"/>
            </a:ext>
          </a:extLst>
        </xdr:cNvPr>
        <xdr:cNvSpPr/>
      </xdr:nvSpPr>
      <xdr:spPr>
        <a:xfrm>
          <a:off x="8268369" y="1778001"/>
          <a:ext cx="2089527" cy="3836736"/>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394369</xdr:colOff>
      <xdr:row>9</xdr:row>
      <xdr:rowOff>132513</xdr:rowOff>
    </xdr:from>
    <xdr:to>
      <xdr:col>15</xdr:col>
      <xdr:colOff>367630</xdr:colOff>
      <xdr:row>10</xdr:row>
      <xdr:rowOff>133684</xdr:rowOff>
    </xdr:to>
    <xdr:sp macro="" textlink="">
      <xdr:nvSpPr>
        <xdr:cNvPr id="83" name="TextBox 82">
          <a:extLst>
            <a:ext uri="{FF2B5EF4-FFF2-40B4-BE49-F238E27FC236}">
              <a16:creationId xmlns:a16="http://schemas.microsoft.com/office/drawing/2014/main" id="{435BAEA8-2003-1D6B-9E8C-2C7BA3D19665}"/>
            </a:ext>
          </a:extLst>
        </xdr:cNvPr>
        <xdr:cNvSpPr txBox="1"/>
      </xdr:nvSpPr>
      <xdr:spPr>
        <a:xfrm>
          <a:off x="8335211" y="1877092"/>
          <a:ext cx="1958472" cy="195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bg2">
                  <a:lumMod val="25000"/>
                </a:schemeClr>
              </a:solidFill>
              <a:latin typeface="Abadi" panose="020B0604020104020204" pitchFamily="34" charset="0"/>
              <a:ea typeface="+mn-ea"/>
              <a:cs typeface="Arial" panose="020B0604020202020204" pitchFamily="34" charset="0"/>
            </a:rPr>
            <a:t>Training</a:t>
          </a:r>
          <a:r>
            <a:rPr lang="en-US" sz="900" b="1" baseline="0">
              <a:solidFill>
                <a:schemeClr val="bg2">
                  <a:lumMod val="25000"/>
                </a:schemeClr>
              </a:solidFill>
              <a:latin typeface="Abadi" panose="020B0604020104020204" pitchFamily="34" charset="0"/>
              <a:ea typeface="+mn-ea"/>
              <a:cs typeface="Arial" panose="020B0604020202020204" pitchFamily="34" charset="0"/>
            </a:rPr>
            <a:t> Level's Fees </a:t>
          </a:r>
          <a:r>
            <a:rPr lang="en-US" sz="900" b="0" baseline="0">
              <a:solidFill>
                <a:schemeClr val="tx1">
                  <a:lumMod val="50000"/>
                  <a:lumOff val="50000"/>
                </a:schemeClr>
              </a:solidFill>
              <a:latin typeface="Abadi" panose="020B0604020104020204" pitchFamily="34" charset="0"/>
              <a:ea typeface="+mn-ea"/>
              <a:cs typeface="Arial" panose="020B0604020202020204" pitchFamily="34" charset="0"/>
            </a:rPr>
            <a:t>by Sales Team</a:t>
          </a:r>
          <a:endParaRPr lang="en-US" sz="900" b="0">
            <a:solidFill>
              <a:schemeClr val="tx1">
                <a:lumMod val="50000"/>
                <a:lumOff val="50000"/>
              </a:schemeClr>
            </a:solidFill>
            <a:latin typeface="Abadi" panose="020B0604020104020204" pitchFamily="34" charset="0"/>
            <a:ea typeface="+mn-ea"/>
            <a:cs typeface="Arial" panose="020B0604020202020204" pitchFamily="34" charset="0"/>
          </a:endParaRPr>
        </a:p>
      </xdr:txBody>
    </xdr:sp>
    <xdr:clientData/>
  </xdr:twoCellAnchor>
  <xdr:twoCellAnchor editAs="absolute">
    <xdr:from>
      <xdr:col>12</xdr:col>
      <xdr:colOff>285697</xdr:colOff>
      <xdr:row>10</xdr:row>
      <xdr:rowOff>167106</xdr:rowOff>
    </xdr:from>
    <xdr:to>
      <xdr:col>15</xdr:col>
      <xdr:colOff>446117</xdr:colOff>
      <xdr:row>18</xdr:row>
      <xdr:rowOff>160422</xdr:rowOff>
    </xdr:to>
    <xdr:graphicFrame macro="">
      <xdr:nvGraphicFramePr>
        <xdr:cNvPr id="84" name="Chart 83">
          <a:extLst>
            <a:ext uri="{FF2B5EF4-FFF2-40B4-BE49-F238E27FC236}">
              <a16:creationId xmlns:a16="http://schemas.microsoft.com/office/drawing/2014/main" id="{91DEE08F-E21F-410C-8BB4-2F7A9E6E6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247316</xdr:colOff>
      <xdr:row>18</xdr:row>
      <xdr:rowOff>133684</xdr:rowOff>
    </xdr:from>
    <xdr:to>
      <xdr:col>15</xdr:col>
      <xdr:colOff>541421</xdr:colOff>
      <xdr:row>28</xdr:row>
      <xdr:rowOff>60158</xdr:rowOff>
    </xdr:to>
    <xdr:graphicFrame macro="">
      <xdr:nvGraphicFramePr>
        <xdr:cNvPr id="97" name="Chart 96">
          <a:extLst>
            <a:ext uri="{FF2B5EF4-FFF2-40B4-BE49-F238E27FC236}">
              <a16:creationId xmlns:a16="http://schemas.microsoft.com/office/drawing/2014/main" id="{B9AC7973-5355-43D2-8158-9B8CF97CA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12</xdr:col>
      <xdr:colOff>402707</xdr:colOff>
      <xdr:row>18</xdr:row>
      <xdr:rowOff>170413</xdr:rowOff>
    </xdr:from>
    <xdr:to>
      <xdr:col>15</xdr:col>
      <xdr:colOff>255079</xdr:colOff>
      <xdr:row>19</xdr:row>
      <xdr:rowOff>139507</xdr:rowOff>
    </xdr:to>
    <xdr:sp macro="" textlink="">
      <xdr:nvSpPr>
        <xdr:cNvPr id="85" name="TextBox 84">
          <a:extLst>
            <a:ext uri="{FF2B5EF4-FFF2-40B4-BE49-F238E27FC236}">
              <a16:creationId xmlns:a16="http://schemas.microsoft.com/office/drawing/2014/main" id="{75258D0B-C4BE-712A-6C62-F1B1C7A32852}"/>
            </a:ext>
          </a:extLst>
        </xdr:cNvPr>
        <xdr:cNvSpPr txBox="1"/>
      </xdr:nvSpPr>
      <xdr:spPr>
        <a:xfrm>
          <a:off x="8350449" y="3734607"/>
          <a:ext cx="1839307" cy="167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rgbClr val="FF3399"/>
              </a:solidFill>
              <a:latin typeface="Abadi" panose="020B0604020104020204" pitchFamily="34" charset="0"/>
              <a:ea typeface="+mn-ea"/>
              <a:cs typeface="Arial" panose="020B0604020202020204" pitchFamily="34" charset="0"/>
            </a:rPr>
            <a:t>Enrolled Courses on Training</a:t>
          </a:r>
          <a:r>
            <a:rPr lang="en-US" sz="800" b="0" baseline="0">
              <a:solidFill>
                <a:srgbClr val="FF3399"/>
              </a:solidFill>
              <a:latin typeface="Abadi" panose="020B0604020104020204" pitchFamily="34" charset="0"/>
              <a:ea typeface="+mn-ea"/>
              <a:cs typeface="Arial" panose="020B0604020202020204" pitchFamily="34" charset="0"/>
            </a:rPr>
            <a:t> Levels</a:t>
          </a:r>
          <a:endParaRPr lang="en-US" sz="800" b="0">
            <a:solidFill>
              <a:srgbClr val="FF3399"/>
            </a:solidFill>
            <a:latin typeface="Abadi" panose="020B0604020104020204" pitchFamily="34" charset="0"/>
            <a:ea typeface="+mn-ea"/>
            <a:cs typeface="Arial" panose="020B0604020202020204" pitchFamily="34" charset="0"/>
          </a:endParaRPr>
        </a:p>
      </xdr:txBody>
    </xdr:sp>
    <xdr:clientData/>
  </xdr:twoCellAnchor>
  <xdr:twoCellAnchor editAs="absolute">
    <xdr:from>
      <xdr:col>10</xdr:col>
      <xdr:colOff>24422</xdr:colOff>
      <xdr:row>9</xdr:row>
      <xdr:rowOff>53472</xdr:rowOff>
    </xdr:from>
    <xdr:to>
      <xdr:col>12</xdr:col>
      <xdr:colOff>273496</xdr:colOff>
      <xdr:row>18</xdr:row>
      <xdr:rowOff>53473</xdr:rowOff>
    </xdr:to>
    <xdr:sp macro="" textlink="">
      <xdr:nvSpPr>
        <xdr:cNvPr id="159" name="Rectangle: Rounded Corners 158">
          <a:extLst>
            <a:ext uri="{FF2B5EF4-FFF2-40B4-BE49-F238E27FC236}">
              <a16:creationId xmlns:a16="http://schemas.microsoft.com/office/drawing/2014/main" id="{EFFDEE23-3B5E-C2A4-6DC4-3A09ABED9588}"/>
            </a:ext>
          </a:extLst>
        </xdr:cNvPr>
        <xdr:cNvSpPr/>
      </xdr:nvSpPr>
      <xdr:spPr>
        <a:xfrm>
          <a:off x="6641790" y="1798051"/>
          <a:ext cx="1572548" cy="1744580"/>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42467</xdr:colOff>
      <xdr:row>9</xdr:row>
      <xdr:rowOff>85868</xdr:rowOff>
    </xdr:from>
    <xdr:to>
      <xdr:col>11</xdr:col>
      <xdr:colOff>438419</xdr:colOff>
      <xdr:row>12</xdr:row>
      <xdr:rowOff>48454</xdr:rowOff>
    </xdr:to>
    <xdr:sp macro="" textlink="">
      <xdr:nvSpPr>
        <xdr:cNvPr id="160" name="TextBox 159">
          <a:extLst>
            <a:ext uri="{FF2B5EF4-FFF2-40B4-BE49-F238E27FC236}">
              <a16:creationId xmlns:a16="http://schemas.microsoft.com/office/drawing/2014/main" id="{27EF6955-A909-C755-D494-4CA19AA5B6D2}"/>
            </a:ext>
          </a:extLst>
        </xdr:cNvPr>
        <xdr:cNvSpPr txBox="1"/>
      </xdr:nvSpPr>
      <xdr:spPr>
        <a:xfrm>
          <a:off x="6659835" y="1830447"/>
          <a:ext cx="1057689" cy="544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chemeClr val="bg2">
                  <a:lumMod val="75000"/>
                </a:schemeClr>
              </a:solidFill>
              <a:latin typeface="Abadi" panose="020F0502020204030204" pitchFamily="34" charset="0"/>
              <a:ea typeface="+mn-ea"/>
              <a:cs typeface="Arial" panose="020B0604020202020204" pitchFamily="34" charset="0"/>
            </a:rPr>
            <a:t>To</a:t>
          </a:r>
          <a:r>
            <a:rPr lang="en-US" sz="800" b="1" baseline="0">
              <a:solidFill>
                <a:schemeClr val="bg2">
                  <a:lumMod val="75000"/>
                </a:schemeClr>
              </a:solidFill>
              <a:latin typeface="Abadi" panose="020F0502020204030204" pitchFamily="34" charset="0"/>
              <a:ea typeface="+mn-ea"/>
              <a:cs typeface="Arial" panose="020B0604020202020204" pitchFamily="34" charset="0"/>
            </a:rPr>
            <a:t>p 5 </a:t>
          </a:r>
        </a:p>
        <a:p>
          <a:pPr algn="l"/>
          <a:r>
            <a:rPr lang="en-US" sz="900" b="1" baseline="0">
              <a:solidFill>
                <a:schemeClr val="bg2">
                  <a:lumMod val="25000"/>
                </a:schemeClr>
              </a:solidFill>
              <a:latin typeface="Abadi" panose="020F0502020204030204" pitchFamily="34" charset="0"/>
              <a:ea typeface="+mn-ea"/>
              <a:cs typeface="Arial" panose="020B0604020202020204" pitchFamily="34" charset="0"/>
            </a:rPr>
            <a:t>Training Levels</a:t>
          </a:r>
          <a:r>
            <a:rPr lang="en-US" sz="900" b="0" baseline="0">
              <a:solidFill>
                <a:schemeClr val="bg2">
                  <a:lumMod val="25000"/>
                </a:schemeClr>
              </a:solidFill>
              <a:latin typeface="Abadi" panose="020F0502020204030204" pitchFamily="34" charset="0"/>
              <a:ea typeface="+mn-ea"/>
              <a:cs typeface="Arial" panose="020B0604020202020204" pitchFamily="34" charset="0"/>
            </a:rPr>
            <a:t> </a:t>
          </a:r>
        </a:p>
        <a:p>
          <a:pPr algn="l"/>
          <a:r>
            <a:rPr lang="en-US" sz="800" b="1" baseline="0">
              <a:solidFill>
                <a:schemeClr val="bg2">
                  <a:lumMod val="75000"/>
                </a:schemeClr>
              </a:solidFill>
              <a:latin typeface="Abadi" panose="020F0502020204030204" pitchFamily="34" charset="0"/>
              <a:ea typeface="+mn-ea"/>
              <a:cs typeface="Arial" panose="020B0604020202020204" pitchFamily="34" charset="0"/>
            </a:rPr>
            <a:t>Revenue</a:t>
          </a:r>
          <a:endParaRPr lang="en-US" sz="800" b="1">
            <a:solidFill>
              <a:schemeClr val="bg2">
                <a:lumMod val="75000"/>
              </a:schemeClr>
            </a:solidFill>
            <a:latin typeface="Abadi" panose="020F0502020204030204" pitchFamily="34" charset="0"/>
            <a:cs typeface="Arial" panose="020B0604020202020204" pitchFamily="34" charset="0"/>
          </a:endParaRPr>
        </a:p>
      </xdr:txBody>
    </xdr:sp>
    <xdr:clientData/>
  </xdr:twoCellAnchor>
  <xdr:twoCellAnchor editAs="absolute">
    <xdr:from>
      <xdr:col>9</xdr:col>
      <xdr:colOff>400801</xdr:colOff>
      <xdr:row>12</xdr:row>
      <xdr:rowOff>119885</xdr:rowOff>
    </xdr:from>
    <xdr:to>
      <xdr:col>12</xdr:col>
      <xdr:colOff>327528</xdr:colOff>
      <xdr:row>17</xdr:row>
      <xdr:rowOff>130426</xdr:rowOff>
    </xdr:to>
    <xdr:grpSp>
      <xdr:nvGrpSpPr>
        <xdr:cNvPr id="161" name="Group 160">
          <a:extLst>
            <a:ext uri="{FF2B5EF4-FFF2-40B4-BE49-F238E27FC236}">
              <a16:creationId xmlns:a16="http://schemas.microsoft.com/office/drawing/2014/main" id="{B3D9F613-8D0B-1860-589A-3CE34E97D3DB}"/>
            </a:ext>
          </a:extLst>
        </xdr:cNvPr>
        <xdr:cNvGrpSpPr/>
      </xdr:nvGrpSpPr>
      <xdr:grpSpPr>
        <a:xfrm>
          <a:off x="6361607" y="2496014"/>
          <a:ext cx="1913663" cy="1000595"/>
          <a:chOff x="2286284" y="640513"/>
          <a:chExt cx="1729766" cy="896854"/>
        </a:xfrm>
      </xdr:grpSpPr>
      <xdr:grpSp>
        <xdr:nvGrpSpPr>
          <xdr:cNvPr id="162" name="Group 161">
            <a:extLst>
              <a:ext uri="{FF2B5EF4-FFF2-40B4-BE49-F238E27FC236}">
                <a16:creationId xmlns:a16="http://schemas.microsoft.com/office/drawing/2014/main" id="{C96BEB8A-C074-0B6A-8C67-D27CE1452C3A}"/>
              </a:ext>
            </a:extLst>
          </xdr:cNvPr>
          <xdr:cNvGrpSpPr/>
        </xdr:nvGrpSpPr>
        <xdr:grpSpPr>
          <a:xfrm>
            <a:off x="2508262" y="1128994"/>
            <a:ext cx="1449944" cy="206338"/>
            <a:chOff x="1923530" y="656706"/>
            <a:chExt cx="2125310" cy="139685"/>
          </a:xfrm>
        </xdr:grpSpPr>
        <xdr:sp macro="" textlink="'pivot tables'!BX9">
          <xdr:nvSpPr>
            <xdr:cNvPr id="175" name="TextBox 174">
              <a:extLst>
                <a:ext uri="{FF2B5EF4-FFF2-40B4-BE49-F238E27FC236}">
                  <a16:creationId xmlns:a16="http://schemas.microsoft.com/office/drawing/2014/main" id="{032FB54E-796D-34EC-2799-B4204BB9F1F2}"/>
                </a:ext>
              </a:extLst>
            </xdr:cNvPr>
            <xdr:cNvSpPr txBox="1"/>
          </xdr:nvSpPr>
          <xdr:spPr>
            <a:xfrm>
              <a:off x="1923530" y="672148"/>
              <a:ext cx="1444963" cy="121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B3B24E4-3000-4BFE-B5CC-CE45FC1C9E80}"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 569,000,000 </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sp macro="" textlink="'pivot tables'!BW9">
          <xdr:nvSpPr>
            <xdr:cNvPr id="176" name="TextBox 175">
              <a:extLst>
                <a:ext uri="{FF2B5EF4-FFF2-40B4-BE49-F238E27FC236}">
                  <a16:creationId xmlns:a16="http://schemas.microsoft.com/office/drawing/2014/main" id="{A2938E5C-22E1-3500-0606-76B5C2B9D0A3}"/>
                </a:ext>
              </a:extLst>
            </xdr:cNvPr>
            <xdr:cNvSpPr txBox="1"/>
          </xdr:nvSpPr>
          <xdr:spPr>
            <a:xfrm>
              <a:off x="3261411" y="656706"/>
              <a:ext cx="787429" cy="139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92ACF0-6BC5-43DE-87D6-E877F8C60F51}"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Fndn. L1</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grpSp>
      <xdr:grpSp>
        <xdr:nvGrpSpPr>
          <xdr:cNvPr id="163" name="Group 162">
            <a:extLst>
              <a:ext uri="{FF2B5EF4-FFF2-40B4-BE49-F238E27FC236}">
                <a16:creationId xmlns:a16="http://schemas.microsoft.com/office/drawing/2014/main" id="{77F5CF5A-99D3-2625-99F7-CCB5232F655D}"/>
              </a:ext>
            </a:extLst>
          </xdr:cNvPr>
          <xdr:cNvGrpSpPr/>
        </xdr:nvGrpSpPr>
        <xdr:grpSpPr>
          <a:xfrm>
            <a:off x="2286284" y="640513"/>
            <a:ext cx="1729766" cy="199620"/>
            <a:chOff x="1838076" y="700733"/>
            <a:chExt cx="2371326" cy="142829"/>
          </a:xfrm>
        </xdr:grpSpPr>
        <xdr:sp macro="" textlink="'pivot tables'!BX6">
          <xdr:nvSpPr>
            <xdr:cNvPr id="173" name="TextBox 172">
              <a:extLst>
                <a:ext uri="{FF2B5EF4-FFF2-40B4-BE49-F238E27FC236}">
                  <a16:creationId xmlns:a16="http://schemas.microsoft.com/office/drawing/2014/main" id="{3186C26A-6952-7CDB-9BF3-D61399B41A57}"/>
                </a:ext>
              </a:extLst>
            </xdr:cNvPr>
            <xdr:cNvSpPr txBox="1"/>
          </xdr:nvSpPr>
          <xdr:spPr>
            <a:xfrm>
              <a:off x="1838076" y="702694"/>
              <a:ext cx="1318905" cy="14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3EA0E9A-F73C-41F0-8EDB-F1C44F5FF1B4}" type="TxLink">
                <a:rPr lang="en-US" sz="800" b="0" i="0" u="none" strike="noStrike">
                  <a:solidFill>
                    <a:schemeClr val="bg2">
                      <a:lumMod val="25000"/>
                    </a:schemeClr>
                  </a:solidFill>
                  <a:latin typeface="Abadi" panose="020B0604020104020204" pitchFamily="34" charset="0"/>
                  <a:cs typeface="Arial" panose="020B0604020202020204" pitchFamily="34" charset="0"/>
                </a:rPr>
                <a:pPr algn="r"/>
                <a:t> 846,000,000 </a:t>
              </a:fld>
              <a:endParaRPr lang="en-US" sz="100" b="0">
                <a:solidFill>
                  <a:schemeClr val="bg2">
                    <a:lumMod val="25000"/>
                  </a:schemeClr>
                </a:solidFill>
                <a:latin typeface="Abadi" panose="020B0604020104020204" pitchFamily="34" charset="0"/>
                <a:cs typeface="Arial" panose="020B0604020202020204" pitchFamily="34" charset="0"/>
              </a:endParaRPr>
            </a:p>
          </xdr:txBody>
        </xdr:sp>
        <xdr:sp macro="" textlink="'pivot tables'!BW6">
          <xdr:nvSpPr>
            <xdr:cNvPr id="174" name="TextBox 173">
              <a:extLst>
                <a:ext uri="{FF2B5EF4-FFF2-40B4-BE49-F238E27FC236}">
                  <a16:creationId xmlns:a16="http://schemas.microsoft.com/office/drawing/2014/main" id="{FB82C00A-CAB7-2342-985B-9FD92AD2AF93}"/>
                </a:ext>
              </a:extLst>
            </xdr:cNvPr>
            <xdr:cNvSpPr txBox="1"/>
          </xdr:nvSpPr>
          <xdr:spPr>
            <a:xfrm>
              <a:off x="3384931" y="700733"/>
              <a:ext cx="824471" cy="111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3565A3B-C15C-453B-8F1E-B6D9BB3C4801}" type="TxLink">
                <a:rPr lang="en-US" sz="800" b="0" i="0" u="none" strike="noStrike">
                  <a:solidFill>
                    <a:schemeClr val="bg2">
                      <a:lumMod val="25000"/>
                    </a:schemeClr>
                  </a:solidFill>
                  <a:latin typeface="Abadi" panose="020B0604020104020204" pitchFamily="34" charset="0"/>
                  <a:cs typeface="Arial" panose="020B0604020202020204" pitchFamily="34" charset="0"/>
                </a:rPr>
                <a:pPr algn="l"/>
                <a:t>KJI. L4</a:t>
              </a:fld>
              <a:endParaRPr lang="en-US" sz="100" b="0">
                <a:solidFill>
                  <a:schemeClr val="bg2">
                    <a:lumMod val="25000"/>
                  </a:schemeClr>
                </a:solidFill>
                <a:latin typeface="Abadi" panose="020B0604020104020204" pitchFamily="34" charset="0"/>
                <a:cs typeface="Arial" panose="020B0604020202020204" pitchFamily="34" charset="0"/>
              </a:endParaRPr>
            </a:p>
          </xdr:txBody>
        </xdr:sp>
      </xdr:grpSp>
      <xdr:grpSp>
        <xdr:nvGrpSpPr>
          <xdr:cNvPr id="164" name="Group 163">
            <a:extLst>
              <a:ext uri="{FF2B5EF4-FFF2-40B4-BE49-F238E27FC236}">
                <a16:creationId xmlns:a16="http://schemas.microsoft.com/office/drawing/2014/main" id="{8BB44FF4-FD57-284D-2122-84D8D38C80E2}"/>
              </a:ext>
            </a:extLst>
          </xdr:cNvPr>
          <xdr:cNvGrpSpPr/>
        </xdr:nvGrpSpPr>
        <xdr:grpSpPr>
          <a:xfrm>
            <a:off x="2506182" y="791974"/>
            <a:ext cx="1447774" cy="194448"/>
            <a:chOff x="1937225" y="672755"/>
            <a:chExt cx="2142993" cy="148188"/>
          </a:xfrm>
        </xdr:grpSpPr>
        <xdr:sp macro="" textlink="'pivot tables'!BX7">
          <xdr:nvSpPr>
            <xdr:cNvPr id="171" name="TextBox 170">
              <a:extLst>
                <a:ext uri="{FF2B5EF4-FFF2-40B4-BE49-F238E27FC236}">
                  <a16:creationId xmlns:a16="http://schemas.microsoft.com/office/drawing/2014/main" id="{014245AC-2886-03B9-EB28-3D0E71996692}"/>
                </a:ext>
              </a:extLst>
            </xdr:cNvPr>
            <xdr:cNvSpPr txBox="1"/>
          </xdr:nvSpPr>
          <xdr:spPr>
            <a:xfrm>
              <a:off x="1937225" y="694944"/>
              <a:ext cx="1602822" cy="12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3BA3C8-A829-41CA-AA65-2B1B07D421A8}"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 604,000,000 </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sp macro="" textlink="'pivot tables'!BW7">
          <xdr:nvSpPr>
            <xdr:cNvPr id="172" name="TextBox 171">
              <a:extLst>
                <a:ext uri="{FF2B5EF4-FFF2-40B4-BE49-F238E27FC236}">
                  <a16:creationId xmlns:a16="http://schemas.microsoft.com/office/drawing/2014/main" id="{1FA9EFB5-C595-505C-51EF-F11B5026E085}"/>
                </a:ext>
              </a:extLst>
            </xdr:cNvPr>
            <xdr:cNvSpPr txBox="1"/>
          </xdr:nvSpPr>
          <xdr:spPr>
            <a:xfrm>
              <a:off x="3281514" y="672755"/>
              <a:ext cx="798704" cy="140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7602C3E-4102-4EBA-9688-FBB24761F775}"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Fndn. L5</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grpSp>
      <xdr:grpSp>
        <xdr:nvGrpSpPr>
          <xdr:cNvPr id="165" name="Group 164">
            <a:extLst>
              <a:ext uri="{FF2B5EF4-FFF2-40B4-BE49-F238E27FC236}">
                <a16:creationId xmlns:a16="http://schemas.microsoft.com/office/drawing/2014/main" id="{A7A978B6-741D-421E-C411-775B07424D6C}"/>
              </a:ext>
            </a:extLst>
          </xdr:cNvPr>
          <xdr:cNvGrpSpPr/>
        </xdr:nvGrpSpPr>
        <xdr:grpSpPr>
          <a:xfrm>
            <a:off x="2509077" y="946735"/>
            <a:ext cx="1386249" cy="202979"/>
            <a:chOff x="1957197" y="654499"/>
            <a:chExt cx="1937504" cy="151463"/>
          </a:xfrm>
        </xdr:grpSpPr>
        <xdr:sp macro="" textlink="'pivot tables'!BX8">
          <xdr:nvSpPr>
            <xdr:cNvPr id="169" name="TextBox 168">
              <a:extLst>
                <a:ext uri="{FF2B5EF4-FFF2-40B4-BE49-F238E27FC236}">
                  <a16:creationId xmlns:a16="http://schemas.microsoft.com/office/drawing/2014/main" id="{14002711-C577-84F6-3340-ADD0AB0DF66D}"/>
                </a:ext>
              </a:extLst>
            </xdr:cNvPr>
            <xdr:cNvSpPr txBox="1"/>
          </xdr:nvSpPr>
          <xdr:spPr>
            <a:xfrm>
              <a:off x="1957197" y="671635"/>
              <a:ext cx="1294421" cy="134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F029E4-82BD-4C53-B2AE-A7389C6BE916}"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 572,000,000 </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sp macro="" textlink="'pivot tables'!BW8">
          <xdr:nvSpPr>
            <xdr:cNvPr id="170" name="TextBox 169">
              <a:extLst>
                <a:ext uri="{FF2B5EF4-FFF2-40B4-BE49-F238E27FC236}">
                  <a16:creationId xmlns:a16="http://schemas.microsoft.com/office/drawing/2014/main" id="{1EEEE90C-CCED-F971-451D-A305BB96E753}"/>
                </a:ext>
              </a:extLst>
            </xdr:cNvPr>
            <xdr:cNvSpPr txBox="1"/>
          </xdr:nvSpPr>
          <xdr:spPr>
            <a:xfrm>
              <a:off x="3228819" y="654499"/>
              <a:ext cx="665882" cy="151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D7447CB-439D-49C9-95C8-8FDA881D9AAA}"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Pre. L3</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grpSp>
      <xdr:grpSp>
        <xdr:nvGrpSpPr>
          <xdr:cNvPr id="166" name="Group 165">
            <a:extLst>
              <a:ext uri="{FF2B5EF4-FFF2-40B4-BE49-F238E27FC236}">
                <a16:creationId xmlns:a16="http://schemas.microsoft.com/office/drawing/2014/main" id="{4C8F0D4C-9D75-CA07-6247-115944CAF3B4}"/>
              </a:ext>
            </a:extLst>
          </xdr:cNvPr>
          <xdr:cNvGrpSpPr/>
        </xdr:nvGrpSpPr>
        <xdr:grpSpPr>
          <a:xfrm>
            <a:off x="2502392" y="1333897"/>
            <a:ext cx="1480371" cy="203470"/>
            <a:chOff x="1940649" y="649556"/>
            <a:chExt cx="2191248" cy="154359"/>
          </a:xfrm>
        </xdr:grpSpPr>
        <xdr:sp macro="" textlink="'pivot tables'!BX10">
          <xdr:nvSpPr>
            <xdr:cNvPr id="167" name="TextBox 166">
              <a:extLst>
                <a:ext uri="{FF2B5EF4-FFF2-40B4-BE49-F238E27FC236}">
                  <a16:creationId xmlns:a16="http://schemas.microsoft.com/office/drawing/2014/main" id="{4BA5471E-4D47-5788-DA42-BB899C594CAC}"/>
                </a:ext>
              </a:extLst>
            </xdr:cNvPr>
            <xdr:cNvSpPr txBox="1"/>
          </xdr:nvSpPr>
          <xdr:spPr>
            <a:xfrm>
              <a:off x="1940649" y="651352"/>
              <a:ext cx="1361087" cy="15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1F17E2-5C58-4F77-A237-E9ED2642F111}"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 333,000,000 </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sp macro="" textlink="'pivot tables'!BW10">
          <xdr:nvSpPr>
            <xdr:cNvPr id="168" name="TextBox 167">
              <a:extLst>
                <a:ext uri="{FF2B5EF4-FFF2-40B4-BE49-F238E27FC236}">
                  <a16:creationId xmlns:a16="http://schemas.microsoft.com/office/drawing/2014/main" id="{A4A36772-F933-DB0D-25E6-362ED3CB9159}"/>
                </a:ext>
              </a:extLst>
            </xdr:cNvPr>
            <xdr:cNvSpPr txBox="1"/>
          </xdr:nvSpPr>
          <xdr:spPr>
            <a:xfrm>
              <a:off x="3314849" y="649556"/>
              <a:ext cx="817048" cy="12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A4967FF-DA53-433E-992B-8F0D42BAE6BA}" type="TxLink">
                <a:rPr lang="en-US" sz="800" b="0" i="0" u="none" strike="noStrike">
                  <a:solidFill>
                    <a:schemeClr val="bg2">
                      <a:lumMod val="25000"/>
                    </a:schemeClr>
                  </a:solidFill>
                  <a:latin typeface="Abadi" panose="020B0604020104020204" pitchFamily="34" charset="0"/>
                  <a:ea typeface="+mn-ea"/>
                  <a:cs typeface="Arial" panose="020B0604020202020204" pitchFamily="34" charset="0"/>
                </a:rPr>
                <a:pPr marL="0" indent="0" algn="l"/>
                <a:t>Pre. L2</a:t>
              </a:fld>
              <a:endParaRPr lang="en-US" sz="300" b="0" i="0" u="none" strike="noStrike">
                <a:solidFill>
                  <a:schemeClr val="bg2">
                    <a:lumMod val="25000"/>
                  </a:schemeClr>
                </a:solidFill>
                <a:latin typeface="Abadi" panose="020B0604020104020204" pitchFamily="34" charset="0"/>
                <a:ea typeface="+mn-ea"/>
                <a:cs typeface="Arial" panose="020B0604020202020204" pitchFamily="34" charset="0"/>
              </a:endParaRPr>
            </a:p>
          </xdr:txBody>
        </xdr:sp>
      </xdr:grpSp>
    </xdr:grpSp>
    <xdr:clientData/>
  </xdr:twoCellAnchor>
  <xdr:twoCellAnchor editAs="absolute">
    <xdr:from>
      <xdr:col>3</xdr:col>
      <xdr:colOff>441157</xdr:colOff>
      <xdr:row>9</xdr:row>
      <xdr:rowOff>0</xdr:rowOff>
    </xdr:from>
    <xdr:to>
      <xdr:col>9</xdr:col>
      <xdr:colOff>627758</xdr:colOff>
      <xdr:row>18</xdr:row>
      <xdr:rowOff>60158</xdr:rowOff>
    </xdr:to>
    <xdr:sp macro="" textlink="">
      <xdr:nvSpPr>
        <xdr:cNvPr id="205" name="Rectangle: Rounded Corners 204">
          <a:extLst>
            <a:ext uri="{FF2B5EF4-FFF2-40B4-BE49-F238E27FC236}">
              <a16:creationId xmlns:a16="http://schemas.microsoft.com/office/drawing/2014/main" id="{50E73421-FBCC-FAB9-9378-ED53BA7CBE60}"/>
            </a:ext>
          </a:extLst>
        </xdr:cNvPr>
        <xdr:cNvSpPr/>
      </xdr:nvSpPr>
      <xdr:spPr>
        <a:xfrm>
          <a:off x="2428092" y="1782097"/>
          <a:ext cx="4160472" cy="1842255"/>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287708</xdr:colOff>
      <xdr:row>9</xdr:row>
      <xdr:rowOff>24868</xdr:rowOff>
    </xdr:from>
    <xdr:to>
      <xdr:col>10</xdr:col>
      <xdr:colOff>13656</xdr:colOff>
      <xdr:row>11</xdr:row>
      <xdr:rowOff>85027</xdr:rowOff>
    </xdr:to>
    <xdr:sp macro="" textlink="">
      <xdr:nvSpPr>
        <xdr:cNvPr id="206" name="TextBox 205">
          <a:extLst>
            <a:ext uri="{FF2B5EF4-FFF2-40B4-BE49-F238E27FC236}">
              <a16:creationId xmlns:a16="http://schemas.microsoft.com/office/drawing/2014/main" id="{6D01B518-EA8C-A8CC-2D46-20C1FA740ABA}"/>
            </a:ext>
          </a:extLst>
        </xdr:cNvPr>
        <xdr:cNvSpPr txBox="1"/>
      </xdr:nvSpPr>
      <xdr:spPr>
        <a:xfrm>
          <a:off x="5586203" y="1806965"/>
          <a:ext cx="1050571" cy="456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2">
                  <a:lumMod val="25000"/>
                </a:schemeClr>
              </a:solidFill>
              <a:latin typeface="Arial" panose="020B0604020202020204" pitchFamily="34" charset="0"/>
              <a:ea typeface="+mn-ea"/>
              <a:cs typeface="Arial" panose="020B0604020202020204" pitchFamily="34" charset="0"/>
            </a:rPr>
            <a:t>Average </a:t>
          </a:r>
        </a:p>
        <a:p>
          <a:pPr algn="l"/>
          <a:r>
            <a:rPr lang="en-US" sz="700" b="1">
              <a:solidFill>
                <a:schemeClr val="bg2">
                  <a:lumMod val="25000"/>
                </a:schemeClr>
              </a:solidFill>
              <a:latin typeface="Arial" panose="020B0604020202020204" pitchFamily="34" charset="0"/>
              <a:ea typeface="+mn-ea"/>
              <a:cs typeface="Arial" panose="020B0604020202020204" pitchFamily="34" charset="0"/>
            </a:rPr>
            <a:t>Paid Calls Duration </a:t>
          </a:r>
          <a:r>
            <a:rPr lang="en-US" sz="700" b="1">
              <a:solidFill>
                <a:schemeClr val="bg1">
                  <a:lumMod val="50000"/>
                </a:schemeClr>
              </a:solidFill>
              <a:latin typeface="Arial" panose="020B0604020202020204" pitchFamily="34" charset="0"/>
              <a:ea typeface="+mn-ea"/>
              <a:cs typeface="Arial" panose="020B0604020202020204" pitchFamily="34" charset="0"/>
            </a:rPr>
            <a:t>by Months</a:t>
          </a:r>
          <a:endParaRPr lang="en-US" sz="7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3</xdr:col>
      <xdr:colOff>574828</xdr:colOff>
      <xdr:row>9</xdr:row>
      <xdr:rowOff>126999</xdr:rowOff>
    </xdr:from>
    <xdr:to>
      <xdr:col>8</xdr:col>
      <xdr:colOff>40105</xdr:colOff>
      <xdr:row>18</xdr:row>
      <xdr:rowOff>20052</xdr:rowOff>
    </xdr:to>
    <xdr:grpSp>
      <xdr:nvGrpSpPr>
        <xdr:cNvPr id="212" name="Group 211">
          <a:extLst>
            <a:ext uri="{FF2B5EF4-FFF2-40B4-BE49-F238E27FC236}">
              <a16:creationId xmlns:a16="http://schemas.microsoft.com/office/drawing/2014/main" id="{27418E3F-034F-4219-80FB-20E6A456138E}"/>
            </a:ext>
          </a:extLst>
        </xdr:cNvPr>
        <xdr:cNvGrpSpPr/>
      </xdr:nvGrpSpPr>
      <xdr:grpSpPr>
        <a:xfrm>
          <a:off x="2561763" y="1909096"/>
          <a:ext cx="2776837" cy="1675150"/>
          <a:chOff x="91097100" y="1231900"/>
          <a:chExt cx="3976559" cy="1936750"/>
        </a:xfrm>
        <a:solidFill>
          <a:schemeClr val="lt1"/>
        </a:solidFill>
      </xdr:grpSpPr>
      <xdr:graphicFrame macro="">
        <xdr:nvGraphicFramePr>
          <xdr:cNvPr id="213" name="Chart 212">
            <a:extLst>
              <a:ext uri="{FF2B5EF4-FFF2-40B4-BE49-F238E27FC236}">
                <a16:creationId xmlns:a16="http://schemas.microsoft.com/office/drawing/2014/main" id="{0F077F04-131A-9206-42DE-FD41E9E3096F}"/>
              </a:ext>
            </a:extLst>
          </xdr:cNvPr>
          <xdr:cNvGraphicFramePr/>
        </xdr:nvGraphicFramePr>
        <xdr:xfrm>
          <a:off x="91097100" y="1231900"/>
          <a:ext cx="3803650" cy="193675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14" name="Rectangle 213">
            <a:extLst>
              <a:ext uri="{FF2B5EF4-FFF2-40B4-BE49-F238E27FC236}">
                <a16:creationId xmlns:a16="http://schemas.microsoft.com/office/drawing/2014/main" id="{22BB614E-50CC-36F8-58EE-B9BBD18BCACE}"/>
              </a:ext>
            </a:extLst>
          </xdr:cNvPr>
          <xdr:cNvSpPr/>
        </xdr:nvSpPr>
        <xdr:spPr>
          <a:xfrm>
            <a:off x="91443601" y="2925166"/>
            <a:ext cx="3630058" cy="2008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294105</xdr:colOff>
      <xdr:row>11</xdr:row>
      <xdr:rowOff>160421</xdr:rowOff>
    </xdr:from>
    <xdr:to>
      <xdr:col>9</xdr:col>
      <xdr:colOff>581525</xdr:colOff>
      <xdr:row>13</xdr:row>
      <xdr:rowOff>80211</xdr:rowOff>
    </xdr:to>
    <xdr:sp macro="" textlink="">
      <xdr:nvSpPr>
        <xdr:cNvPr id="215" name="Rectangle: Rounded Corners 214">
          <a:extLst>
            <a:ext uri="{FF2B5EF4-FFF2-40B4-BE49-F238E27FC236}">
              <a16:creationId xmlns:a16="http://schemas.microsoft.com/office/drawing/2014/main" id="{C148C9EA-5803-57F9-8D67-FC8F3EABD063}"/>
            </a:ext>
          </a:extLst>
        </xdr:cNvPr>
        <xdr:cNvSpPr/>
      </xdr:nvSpPr>
      <xdr:spPr>
        <a:xfrm>
          <a:off x="5588000" y="2292684"/>
          <a:ext cx="949157" cy="307474"/>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320842</xdr:colOff>
      <xdr:row>12</xdr:row>
      <xdr:rowOff>6684</xdr:rowOff>
    </xdr:from>
    <xdr:to>
      <xdr:col>9</xdr:col>
      <xdr:colOff>287421</xdr:colOff>
      <xdr:row>13</xdr:row>
      <xdr:rowOff>40106</xdr:rowOff>
    </xdr:to>
    <xdr:sp macro="" textlink="'pivot tables'!CK7">
      <xdr:nvSpPr>
        <xdr:cNvPr id="216" name="TextBox 215">
          <a:extLst>
            <a:ext uri="{FF2B5EF4-FFF2-40B4-BE49-F238E27FC236}">
              <a16:creationId xmlns:a16="http://schemas.microsoft.com/office/drawing/2014/main" id="{0D031FBE-7E22-EA8B-0E98-E17C8BB332FA}"/>
            </a:ext>
          </a:extLst>
        </xdr:cNvPr>
        <xdr:cNvSpPr txBox="1"/>
      </xdr:nvSpPr>
      <xdr:spPr>
        <a:xfrm>
          <a:off x="5614737" y="2332789"/>
          <a:ext cx="628316" cy="227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B979B3-3D35-44D2-A2E4-BE4A3EB9AD8F}" type="TxLink">
            <a:rPr lang="en-US" sz="1200" b="1" i="0" u="none" strike="noStrike">
              <a:solidFill>
                <a:schemeClr val="bg1"/>
              </a:solidFill>
              <a:latin typeface="Arial"/>
              <a:cs typeface="Arial"/>
            </a:rPr>
            <a:pPr algn="l"/>
            <a:t>04:45</a:t>
          </a:fld>
          <a:endParaRPr lang="en-US" sz="7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9</xdr:col>
      <xdr:colOff>66841</xdr:colOff>
      <xdr:row>12</xdr:row>
      <xdr:rowOff>39079</xdr:rowOff>
    </xdr:from>
    <xdr:to>
      <xdr:col>9</xdr:col>
      <xdr:colOff>548104</xdr:colOff>
      <xdr:row>13</xdr:row>
      <xdr:rowOff>40106</xdr:rowOff>
    </xdr:to>
    <xdr:sp macro="" textlink="">
      <xdr:nvSpPr>
        <xdr:cNvPr id="217" name="TextBox 216">
          <a:extLst>
            <a:ext uri="{FF2B5EF4-FFF2-40B4-BE49-F238E27FC236}">
              <a16:creationId xmlns:a16="http://schemas.microsoft.com/office/drawing/2014/main" id="{B960E525-1225-CB5B-91F3-68D783052A41}"/>
            </a:ext>
          </a:extLst>
        </xdr:cNvPr>
        <xdr:cNvSpPr txBox="1"/>
      </xdr:nvSpPr>
      <xdr:spPr>
        <a:xfrm>
          <a:off x="6022473" y="2365184"/>
          <a:ext cx="481263" cy="19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1"/>
              </a:solidFill>
              <a:latin typeface="Arial" panose="020B0604020202020204" pitchFamily="34" charset="0"/>
              <a:cs typeface="Arial" panose="020B0604020202020204" pitchFamily="34" charset="0"/>
            </a:rPr>
            <a:t>mm:ss</a:t>
          </a:r>
        </a:p>
      </xdr:txBody>
    </xdr:sp>
    <xdr:clientData/>
  </xdr:twoCellAnchor>
  <xdr:twoCellAnchor editAs="absolute">
    <xdr:from>
      <xdr:col>7</xdr:col>
      <xdr:colOff>588210</xdr:colOff>
      <xdr:row>14</xdr:row>
      <xdr:rowOff>16711</xdr:rowOff>
    </xdr:from>
    <xdr:to>
      <xdr:col>8</xdr:col>
      <xdr:colOff>594894</xdr:colOff>
      <xdr:row>16</xdr:row>
      <xdr:rowOff>83553</xdr:rowOff>
    </xdr:to>
    <xdr:sp macro="" textlink="">
      <xdr:nvSpPr>
        <xdr:cNvPr id="220" name="TextBox 219">
          <a:extLst>
            <a:ext uri="{FF2B5EF4-FFF2-40B4-BE49-F238E27FC236}">
              <a16:creationId xmlns:a16="http://schemas.microsoft.com/office/drawing/2014/main" id="{0BD5FDFC-A167-E0E0-0C02-0FC792EBFF37}"/>
            </a:ext>
          </a:extLst>
        </xdr:cNvPr>
        <xdr:cNvSpPr txBox="1"/>
      </xdr:nvSpPr>
      <xdr:spPr>
        <a:xfrm>
          <a:off x="5220368" y="2730500"/>
          <a:ext cx="668421" cy="45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2">
                  <a:lumMod val="25000"/>
                </a:schemeClr>
              </a:solidFill>
              <a:latin typeface="Arial" panose="020B0604020202020204" pitchFamily="34" charset="0"/>
              <a:ea typeface="+mn-ea"/>
              <a:cs typeface="Arial" panose="020B0604020202020204" pitchFamily="34" charset="0"/>
            </a:rPr>
            <a:t>Minimum </a:t>
          </a:r>
        </a:p>
        <a:p>
          <a:pPr algn="l"/>
          <a:r>
            <a:rPr lang="en-US" sz="500" b="1">
              <a:solidFill>
                <a:schemeClr val="bg2">
                  <a:lumMod val="25000"/>
                </a:schemeClr>
              </a:solidFill>
              <a:latin typeface="Arial" panose="020B0604020202020204" pitchFamily="34" charset="0"/>
              <a:ea typeface="+mn-ea"/>
              <a:cs typeface="Arial" panose="020B0604020202020204" pitchFamily="34" charset="0"/>
            </a:rPr>
            <a:t>Calls Duration</a:t>
          </a:r>
          <a:endParaRPr lang="en-US" sz="5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8</xdr:col>
      <xdr:colOff>628315</xdr:colOff>
      <xdr:row>14</xdr:row>
      <xdr:rowOff>16711</xdr:rowOff>
    </xdr:from>
    <xdr:to>
      <xdr:col>9</xdr:col>
      <xdr:colOff>634999</xdr:colOff>
      <xdr:row>16</xdr:row>
      <xdr:rowOff>83553</xdr:rowOff>
    </xdr:to>
    <xdr:sp macro="" textlink="">
      <xdr:nvSpPr>
        <xdr:cNvPr id="221" name="TextBox 220">
          <a:extLst>
            <a:ext uri="{FF2B5EF4-FFF2-40B4-BE49-F238E27FC236}">
              <a16:creationId xmlns:a16="http://schemas.microsoft.com/office/drawing/2014/main" id="{9A02B2C5-9773-C51E-74B8-462A07AD9E49}"/>
            </a:ext>
          </a:extLst>
        </xdr:cNvPr>
        <xdr:cNvSpPr txBox="1"/>
      </xdr:nvSpPr>
      <xdr:spPr>
        <a:xfrm>
          <a:off x="5922210" y="2730500"/>
          <a:ext cx="668421" cy="45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2">
                  <a:lumMod val="25000"/>
                </a:schemeClr>
              </a:solidFill>
              <a:latin typeface="Arial" panose="020B0604020202020204" pitchFamily="34" charset="0"/>
              <a:ea typeface="+mn-ea"/>
              <a:cs typeface="Arial" panose="020B0604020202020204" pitchFamily="34" charset="0"/>
            </a:rPr>
            <a:t>Maximum </a:t>
          </a:r>
        </a:p>
        <a:p>
          <a:pPr algn="l"/>
          <a:r>
            <a:rPr lang="en-US" sz="500" b="1">
              <a:solidFill>
                <a:schemeClr val="bg2">
                  <a:lumMod val="25000"/>
                </a:schemeClr>
              </a:solidFill>
              <a:latin typeface="Arial" panose="020B0604020202020204" pitchFamily="34" charset="0"/>
              <a:ea typeface="+mn-ea"/>
              <a:cs typeface="Arial" panose="020B0604020202020204" pitchFamily="34" charset="0"/>
            </a:rPr>
            <a:t>Calls Duration</a:t>
          </a:r>
          <a:endParaRPr lang="en-US" sz="5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7</xdr:col>
      <xdr:colOff>601579</xdr:colOff>
      <xdr:row>15</xdr:row>
      <xdr:rowOff>36762</xdr:rowOff>
    </xdr:from>
    <xdr:to>
      <xdr:col>8</xdr:col>
      <xdr:colOff>608263</xdr:colOff>
      <xdr:row>17</xdr:row>
      <xdr:rowOff>103605</xdr:rowOff>
    </xdr:to>
    <xdr:sp macro="" textlink="'pivot tables'!CK9">
      <xdr:nvSpPr>
        <xdr:cNvPr id="222" name="TextBox 221">
          <a:extLst>
            <a:ext uri="{FF2B5EF4-FFF2-40B4-BE49-F238E27FC236}">
              <a16:creationId xmlns:a16="http://schemas.microsoft.com/office/drawing/2014/main" id="{E9C09C91-DE99-76FE-7EAD-8FE133365738}"/>
            </a:ext>
          </a:extLst>
        </xdr:cNvPr>
        <xdr:cNvSpPr txBox="1"/>
      </xdr:nvSpPr>
      <xdr:spPr>
        <a:xfrm>
          <a:off x="5233737" y="2944394"/>
          <a:ext cx="668421" cy="45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C3C8AB-253F-42BB-995D-D7AABD23E186}" type="TxLink">
            <a:rPr lang="en-US" sz="1100" b="0" i="0" u="none" strike="noStrike">
              <a:solidFill>
                <a:schemeClr val="bg2">
                  <a:lumMod val="50000"/>
                </a:schemeClr>
              </a:solidFill>
              <a:latin typeface="Arial"/>
              <a:cs typeface="Arial"/>
            </a:rPr>
            <a:pPr algn="l"/>
            <a:t>03:18</a:t>
          </a:fld>
          <a:endParaRPr lang="en-US" sz="4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7</xdr:col>
      <xdr:colOff>641683</xdr:colOff>
      <xdr:row>16</xdr:row>
      <xdr:rowOff>62474</xdr:rowOff>
    </xdr:from>
    <xdr:to>
      <xdr:col>8</xdr:col>
      <xdr:colOff>461209</xdr:colOff>
      <xdr:row>17</xdr:row>
      <xdr:rowOff>63501</xdr:rowOff>
    </xdr:to>
    <xdr:sp macro="" textlink="">
      <xdr:nvSpPr>
        <xdr:cNvPr id="223" name="TextBox 222">
          <a:extLst>
            <a:ext uri="{FF2B5EF4-FFF2-40B4-BE49-F238E27FC236}">
              <a16:creationId xmlns:a16="http://schemas.microsoft.com/office/drawing/2014/main" id="{EC92E299-2890-C500-EE67-DAFB143F9959}"/>
            </a:ext>
          </a:extLst>
        </xdr:cNvPr>
        <xdr:cNvSpPr txBox="1"/>
      </xdr:nvSpPr>
      <xdr:spPr>
        <a:xfrm>
          <a:off x="5273841" y="3163948"/>
          <a:ext cx="481263" cy="19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1">
                  <a:lumMod val="50000"/>
                </a:schemeClr>
              </a:solidFill>
              <a:latin typeface="Arial" panose="020B0604020202020204" pitchFamily="34" charset="0"/>
              <a:cs typeface="Arial" panose="020B0604020202020204" pitchFamily="34" charset="0"/>
            </a:rPr>
            <a:t>mm:ss</a:t>
          </a:r>
        </a:p>
      </xdr:txBody>
    </xdr:sp>
    <xdr:clientData/>
  </xdr:twoCellAnchor>
  <xdr:twoCellAnchor editAs="absolute">
    <xdr:from>
      <xdr:col>9</xdr:col>
      <xdr:colOff>20052</xdr:colOff>
      <xdr:row>15</xdr:row>
      <xdr:rowOff>36762</xdr:rowOff>
    </xdr:from>
    <xdr:to>
      <xdr:col>10</xdr:col>
      <xdr:colOff>26737</xdr:colOff>
      <xdr:row>17</xdr:row>
      <xdr:rowOff>103605</xdr:rowOff>
    </xdr:to>
    <xdr:sp macro="" textlink="'pivot tables'!CK8">
      <xdr:nvSpPr>
        <xdr:cNvPr id="224" name="TextBox 223">
          <a:extLst>
            <a:ext uri="{FF2B5EF4-FFF2-40B4-BE49-F238E27FC236}">
              <a16:creationId xmlns:a16="http://schemas.microsoft.com/office/drawing/2014/main" id="{3C0DC7A1-DD25-9296-8FBA-DAC62120B53F}"/>
            </a:ext>
          </a:extLst>
        </xdr:cNvPr>
        <xdr:cNvSpPr txBox="1"/>
      </xdr:nvSpPr>
      <xdr:spPr>
        <a:xfrm>
          <a:off x="5975684" y="2944394"/>
          <a:ext cx="668421" cy="45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E0364A-5ABF-439E-92B2-201A30C3664C}" type="TxLink">
            <a:rPr lang="en-US" sz="1100" b="0" i="0" u="none" strike="noStrike">
              <a:solidFill>
                <a:schemeClr val="bg2">
                  <a:lumMod val="50000"/>
                </a:schemeClr>
              </a:solidFill>
              <a:latin typeface="Arial"/>
              <a:ea typeface="+mn-ea"/>
              <a:cs typeface="Arial"/>
            </a:rPr>
            <a:pPr marL="0" indent="0" algn="l"/>
            <a:t>05:48</a:t>
          </a:fld>
          <a:endParaRPr lang="en-US" sz="1100" b="0" i="0" u="none" strike="noStrike">
            <a:solidFill>
              <a:schemeClr val="bg2">
                <a:lumMod val="50000"/>
              </a:schemeClr>
            </a:solidFill>
            <a:latin typeface="Arial"/>
            <a:ea typeface="+mn-ea"/>
            <a:cs typeface="Arial"/>
          </a:endParaRPr>
        </a:p>
      </xdr:txBody>
    </xdr:sp>
    <xdr:clientData/>
  </xdr:twoCellAnchor>
  <xdr:twoCellAnchor editAs="absolute">
    <xdr:from>
      <xdr:col>9</xdr:col>
      <xdr:colOff>60156</xdr:colOff>
      <xdr:row>16</xdr:row>
      <xdr:rowOff>62474</xdr:rowOff>
    </xdr:from>
    <xdr:to>
      <xdr:col>9</xdr:col>
      <xdr:colOff>541419</xdr:colOff>
      <xdr:row>17</xdr:row>
      <xdr:rowOff>63501</xdr:rowOff>
    </xdr:to>
    <xdr:sp macro="" textlink="">
      <xdr:nvSpPr>
        <xdr:cNvPr id="225" name="TextBox 224">
          <a:extLst>
            <a:ext uri="{FF2B5EF4-FFF2-40B4-BE49-F238E27FC236}">
              <a16:creationId xmlns:a16="http://schemas.microsoft.com/office/drawing/2014/main" id="{9A2449FF-55D7-D864-24C0-D3CD7B1377B2}"/>
            </a:ext>
          </a:extLst>
        </xdr:cNvPr>
        <xdr:cNvSpPr txBox="1"/>
      </xdr:nvSpPr>
      <xdr:spPr>
        <a:xfrm>
          <a:off x="6015788" y="3163948"/>
          <a:ext cx="481263" cy="19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1">
                  <a:lumMod val="50000"/>
                </a:schemeClr>
              </a:solidFill>
              <a:latin typeface="Arial" panose="020B0604020202020204" pitchFamily="34" charset="0"/>
              <a:cs typeface="Arial" panose="020B0604020202020204" pitchFamily="34" charset="0"/>
            </a:rPr>
            <a:t>mm:ss</a:t>
          </a:r>
        </a:p>
      </xdr:txBody>
    </xdr:sp>
    <xdr:clientData/>
  </xdr:twoCellAnchor>
  <xdr:twoCellAnchor editAs="absolute">
    <xdr:from>
      <xdr:col>9</xdr:col>
      <xdr:colOff>200526</xdr:colOff>
      <xdr:row>13</xdr:row>
      <xdr:rowOff>175265</xdr:rowOff>
    </xdr:from>
    <xdr:to>
      <xdr:col>9</xdr:col>
      <xdr:colOff>344526</xdr:colOff>
      <xdr:row>14</xdr:row>
      <xdr:rowOff>125423</xdr:rowOff>
    </xdr:to>
    <xdr:pic>
      <xdr:nvPicPr>
        <xdr:cNvPr id="227" name="Graphic 226" descr="Stopwatch 75% with solid fill">
          <a:extLst>
            <a:ext uri="{FF2B5EF4-FFF2-40B4-BE49-F238E27FC236}">
              <a16:creationId xmlns:a16="http://schemas.microsoft.com/office/drawing/2014/main" id="{53FF96DF-A830-7162-BF14-BDF81CDEF64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156158" y="2695212"/>
          <a:ext cx="144000" cy="144000"/>
        </a:xfrm>
        <a:prstGeom prst="rect">
          <a:avLst/>
        </a:prstGeom>
      </xdr:spPr>
    </xdr:pic>
    <xdr:clientData/>
  </xdr:twoCellAnchor>
  <xdr:twoCellAnchor editAs="absolute">
    <xdr:from>
      <xdr:col>8</xdr:col>
      <xdr:colOff>129948</xdr:colOff>
      <xdr:row>13</xdr:row>
      <xdr:rowOff>175265</xdr:rowOff>
    </xdr:from>
    <xdr:to>
      <xdr:col>8</xdr:col>
      <xdr:colOff>273948</xdr:colOff>
      <xdr:row>14</xdr:row>
      <xdr:rowOff>125423</xdr:rowOff>
    </xdr:to>
    <xdr:pic>
      <xdr:nvPicPr>
        <xdr:cNvPr id="229" name="Graphic 228" descr="Stopwatch 33% with solid fill">
          <a:extLst>
            <a:ext uri="{FF2B5EF4-FFF2-40B4-BE49-F238E27FC236}">
              <a16:creationId xmlns:a16="http://schemas.microsoft.com/office/drawing/2014/main" id="{C79BCCF1-F026-0139-1BEE-60411BE74DB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423843" y="2695212"/>
          <a:ext cx="144000" cy="144000"/>
        </a:xfrm>
        <a:prstGeom prst="rect">
          <a:avLst/>
        </a:prstGeom>
      </xdr:spPr>
    </xdr:pic>
    <xdr:clientData/>
  </xdr:twoCellAnchor>
  <xdr:twoCellAnchor editAs="absolute">
    <xdr:from>
      <xdr:col>3</xdr:col>
      <xdr:colOff>467895</xdr:colOff>
      <xdr:row>18</xdr:row>
      <xdr:rowOff>120316</xdr:rowOff>
    </xdr:from>
    <xdr:to>
      <xdr:col>7</xdr:col>
      <xdr:colOff>227263</xdr:colOff>
      <xdr:row>28</xdr:row>
      <xdr:rowOff>187158</xdr:rowOff>
    </xdr:to>
    <xdr:sp macro="" textlink="">
      <xdr:nvSpPr>
        <xdr:cNvPr id="230" name="Rectangle: Rounded Corners 229">
          <a:extLst>
            <a:ext uri="{FF2B5EF4-FFF2-40B4-BE49-F238E27FC236}">
              <a16:creationId xmlns:a16="http://schemas.microsoft.com/office/drawing/2014/main" id="{E0B4EA22-2CD3-BFE0-D974-01C8983CD1C5}"/>
            </a:ext>
          </a:extLst>
        </xdr:cNvPr>
        <xdr:cNvSpPr/>
      </xdr:nvSpPr>
      <xdr:spPr>
        <a:xfrm>
          <a:off x="2453106" y="3609474"/>
          <a:ext cx="2406315" cy="2005263"/>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557151</xdr:colOff>
      <xdr:row>18</xdr:row>
      <xdr:rowOff>92550</xdr:rowOff>
    </xdr:from>
    <xdr:to>
      <xdr:col>5</xdr:col>
      <xdr:colOff>33422</xdr:colOff>
      <xdr:row>20</xdr:row>
      <xdr:rowOff>173790</xdr:rowOff>
    </xdr:to>
    <xdr:sp macro="" textlink="">
      <xdr:nvSpPr>
        <xdr:cNvPr id="231" name="TextBox 230">
          <a:extLst>
            <a:ext uri="{FF2B5EF4-FFF2-40B4-BE49-F238E27FC236}">
              <a16:creationId xmlns:a16="http://schemas.microsoft.com/office/drawing/2014/main" id="{4F31E002-95EC-83C0-0F4E-40585C8129D4}"/>
            </a:ext>
          </a:extLst>
        </xdr:cNvPr>
        <xdr:cNvSpPr txBox="1"/>
      </xdr:nvSpPr>
      <xdr:spPr>
        <a:xfrm>
          <a:off x="2542362" y="3581708"/>
          <a:ext cx="799744" cy="468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chemeClr val="bg1">
                  <a:lumMod val="50000"/>
                </a:schemeClr>
              </a:solidFill>
              <a:latin typeface="Abadi" panose="020F0502020204030204" pitchFamily="34" charset="0"/>
              <a:ea typeface="+mn-ea"/>
              <a:cs typeface="Arial" panose="020B0604020202020204" pitchFamily="34" charset="0"/>
            </a:rPr>
            <a:t>To</a:t>
          </a:r>
          <a:r>
            <a:rPr lang="en-US" sz="800" b="1" baseline="0">
              <a:solidFill>
                <a:schemeClr val="bg1">
                  <a:lumMod val="50000"/>
                </a:schemeClr>
              </a:solidFill>
              <a:latin typeface="Abadi" panose="020F0502020204030204" pitchFamily="34" charset="0"/>
              <a:ea typeface="+mn-ea"/>
              <a:cs typeface="Arial" panose="020B0604020202020204" pitchFamily="34" charset="0"/>
            </a:rPr>
            <a:t>tal Sales by </a:t>
          </a:r>
        </a:p>
        <a:p>
          <a:pPr algn="l"/>
          <a:r>
            <a:rPr lang="en-US" sz="900" b="1" baseline="0">
              <a:solidFill>
                <a:schemeClr val="bg2">
                  <a:lumMod val="25000"/>
                </a:schemeClr>
              </a:solidFill>
              <a:latin typeface="Abadi" panose="020F0502020204030204" pitchFamily="34" charset="0"/>
              <a:ea typeface="+mn-ea"/>
              <a:cs typeface="Arial" panose="020B0604020202020204" pitchFamily="34" charset="0"/>
            </a:rPr>
            <a:t>Sales Team</a:t>
          </a:r>
          <a:endParaRPr lang="en-US" sz="900" b="0" baseline="0">
            <a:solidFill>
              <a:schemeClr val="bg2">
                <a:lumMod val="25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3</xdr:col>
      <xdr:colOff>414419</xdr:colOff>
      <xdr:row>20</xdr:row>
      <xdr:rowOff>122903</xdr:rowOff>
    </xdr:from>
    <xdr:to>
      <xdr:col>8</xdr:col>
      <xdr:colOff>109246</xdr:colOff>
      <xdr:row>28</xdr:row>
      <xdr:rowOff>173790</xdr:rowOff>
    </xdr:to>
    <xdr:graphicFrame macro="">
      <xdr:nvGraphicFramePr>
        <xdr:cNvPr id="232" name="Chart 231">
          <a:extLst>
            <a:ext uri="{FF2B5EF4-FFF2-40B4-BE49-F238E27FC236}">
              <a16:creationId xmlns:a16="http://schemas.microsoft.com/office/drawing/2014/main" id="{D1ACD8CC-6F6A-4876-99E1-7EC65E62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5</xdr:col>
      <xdr:colOff>534738</xdr:colOff>
      <xdr:row>19</xdr:row>
      <xdr:rowOff>46788</xdr:rowOff>
    </xdr:from>
    <xdr:to>
      <xdr:col>6</xdr:col>
      <xdr:colOff>151594</xdr:colOff>
      <xdr:row>20</xdr:row>
      <xdr:rowOff>167105</xdr:rowOff>
    </xdr:to>
    <xdr:pic>
      <xdr:nvPicPr>
        <xdr:cNvPr id="236" name="Graphic 235" descr="Ribbon with solid fill">
          <a:extLst>
            <a:ext uri="{FF2B5EF4-FFF2-40B4-BE49-F238E27FC236}">
              <a16:creationId xmlns:a16="http://schemas.microsoft.com/office/drawing/2014/main" id="{4A486001-C5D9-E81A-370C-527B66547EA6}"/>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843422" y="3729788"/>
          <a:ext cx="278593" cy="314159"/>
        </a:xfrm>
        <a:prstGeom prst="rect">
          <a:avLst/>
        </a:prstGeom>
      </xdr:spPr>
    </xdr:pic>
    <xdr:clientData/>
  </xdr:twoCellAnchor>
  <xdr:twoCellAnchor editAs="absolute">
    <xdr:from>
      <xdr:col>6</xdr:col>
      <xdr:colOff>46789</xdr:colOff>
      <xdr:row>17</xdr:row>
      <xdr:rowOff>187156</xdr:rowOff>
    </xdr:from>
    <xdr:to>
      <xdr:col>7</xdr:col>
      <xdr:colOff>260684</xdr:colOff>
      <xdr:row>20</xdr:row>
      <xdr:rowOff>133683</xdr:rowOff>
    </xdr:to>
    <xdr:sp macro="" textlink="'pivot tables'!CW6">
      <xdr:nvSpPr>
        <xdr:cNvPr id="233" name="TextBox 232">
          <a:extLst>
            <a:ext uri="{FF2B5EF4-FFF2-40B4-BE49-F238E27FC236}">
              <a16:creationId xmlns:a16="http://schemas.microsoft.com/office/drawing/2014/main" id="{C1F74E02-FCD7-3527-691A-241D14F904C6}"/>
            </a:ext>
          </a:extLst>
        </xdr:cNvPr>
        <xdr:cNvSpPr txBox="1"/>
      </xdr:nvSpPr>
      <xdr:spPr>
        <a:xfrm>
          <a:off x="4017210" y="3482472"/>
          <a:ext cx="875632" cy="52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1C9DC00-A056-4B06-9572-86D57A527D48}" type="TxLink">
            <a:rPr lang="en-US" sz="900" b="0" i="0" u="none" strike="noStrike" baseline="0">
              <a:solidFill>
                <a:schemeClr val="bg2">
                  <a:lumMod val="25000"/>
                </a:schemeClr>
              </a:solidFill>
              <a:latin typeface="Arial"/>
              <a:ea typeface="+mn-ea"/>
              <a:cs typeface="Arial"/>
            </a:rPr>
            <a:pPr algn="l"/>
            <a:t>Salah</a:t>
          </a:fld>
          <a:endParaRPr lang="en-US" sz="800" b="0" baseline="0">
            <a:solidFill>
              <a:schemeClr val="bg2">
                <a:lumMod val="25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6</xdr:col>
      <xdr:colOff>150394</xdr:colOff>
      <xdr:row>19</xdr:row>
      <xdr:rowOff>113631</xdr:rowOff>
    </xdr:from>
    <xdr:to>
      <xdr:col>7</xdr:col>
      <xdr:colOff>170447</xdr:colOff>
      <xdr:row>20</xdr:row>
      <xdr:rowOff>126999</xdr:rowOff>
    </xdr:to>
    <xdr:sp macro="" textlink="'pivot tables'!CX6">
      <xdr:nvSpPr>
        <xdr:cNvPr id="234" name="TextBox 233">
          <a:extLst>
            <a:ext uri="{FF2B5EF4-FFF2-40B4-BE49-F238E27FC236}">
              <a16:creationId xmlns:a16="http://schemas.microsoft.com/office/drawing/2014/main" id="{9FE4B76A-F8A3-2E0C-89F8-734331588A1F}"/>
            </a:ext>
          </a:extLst>
        </xdr:cNvPr>
        <xdr:cNvSpPr txBox="1"/>
      </xdr:nvSpPr>
      <xdr:spPr>
        <a:xfrm>
          <a:off x="4120815" y="3796631"/>
          <a:ext cx="681790" cy="20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E85E9A-CB47-4040-8E0C-7E122E42B715}" type="TxLink">
            <a:rPr lang="en-US" sz="1200" b="1" i="0" u="none" strike="noStrike" baseline="0">
              <a:solidFill>
                <a:schemeClr val="bg2">
                  <a:lumMod val="25000"/>
                </a:schemeClr>
              </a:solidFill>
              <a:latin typeface="Arial"/>
              <a:ea typeface="+mn-ea"/>
              <a:cs typeface="Arial"/>
            </a:rPr>
            <a:pPr algn="l"/>
            <a:t>3.9B</a:t>
          </a:fld>
          <a:endParaRPr lang="en-US" sz="1050" b="1" baseline="0">
            <a:solidFill>
              <a:schemeClr val="bg2">
                <a:lumMod val="25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6</xdr:col>
      <xdr:colOff>80210</xdr:colOff>
      <xdr:row>20</xdr:row>
      <xdr:rowOff>86894</xdr:rowOff>
    </xdr:from>
    <xdr:to>
      <xdr:col>7</xdr:col>
      <xdr:colOff>267367</xdr:colOff>
      <xdr:row>21</xdr:row>
      <xdr:rowOff>33422</xdr:rowOff>
    </xdr:to>
    <xdr:sp macro="" textlink="">
      <xdr:nvSpPr>
        <xdr:cNvPr id="237" name="TextBox 236">
          <a:extLst>
            <a:ext uri="{FF2B5EF4-FFF2-40B4-BE49-F238E27FC236}">
              <a16:creationId xmlns:a16="http://schemas.microsoft.com/office/drawing/2014/main" id="{EB0A3E01-CC7B-3A58-CD58-34A12E0543AC}"/>
            </a:ext>
          </a:extLst>
        </xdr:cNvPr>
        <xdr:cNvSpPr txBox="1"/>
      </xdr:nvSpPr>
      <xdr:spPr>
        <a:xfrm>
          <a:off x="4050631" y="3963736"/>
          <a:ext cx="848894" cy="14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500" b="0" i="0" u="none" strike="noStrike" baseline="0">
              <a:solidFill>
                <a:schemeClr val="bg2">
                  <a:lumMod val="25000"/>
                </a:schemeClr>
              </a:solidFill>
              <a:latin typeface="Arial"/>
              <a:ea typeface="+mn-ea"/>
              <a:cs typeface="Arial"/>
            </a:rPr>
            <a:t>Top Sales Member</a:t>
          </a:r>
        </a:p>
      </xdr:txBody>
    </xdr:sp>
    <xdr:clientData/>
  </xdr:twoCellAnchor>
  <xdr:twoCellAnchor editAs="absolute">
    <xdr:from>
      <xdr:col>7</xdr:col>
      <xdr:colOff>300792</xdr:colOff>
      <xdr:row>18</xdr:row>
      <xdr:rowOff>133684</xdr:rowOff>
    </xdr:from>
    <xdr:to>
      <xdr:col>12</xdr:col>
      <xdr:colOff>274054</xdr:colOff>
      <xdr:row>28</xdr:row>
      <xdr:rowOff>187158</xdr:rowOff>
    </xdr:to>
    <xdr:sp macro="" textlink="">
      <xdr:nvSpPr>
        <xdr:cNvPr id="239" name="Rectangle: Rounded Corners 238">
          <a:extLst>
            <a:ext uri="{FF2B5EF4-FFF2-40B4-BE49-F238E27FC236}">
              <a16:creationId xmlns:a16="http://schemas.microsoft.com/office/drawing/2014/main" id="{F174E9E8-0960-3C2E-7B05-1EF3B7919B88}"/>
            </a:ext>
          </a:extLst>
        </xdr:cNvPr>
        <xdr:cNvSpPr/>
      </xdr:nvSpPr>
      <xdr:spPr>
        <a:xfrm>
          <a:off x="4932950" y="3622842"/>
          <a:ext cx="3281946" cy="1991895"/>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403415</xdr:colOff>
      <xdr:row>18</xdr:row>
      <xdr:rowOff>125971</xdr:rowOff>
    </xdr:from>
    <xdr:to>
      <xdr:col>9</xdr:col>
      <xdr:colOff>86895</xdr:colOff>
      <xdr:row>20</xdr:row>
      <xdr:rowOff>187158</xdr:rowOff>
    </xdr:to>
    <xdr:sp macro="" textlink="">
      <xdr:nvSpPr>
        <xdr:cNvPr id="240" name="TextBox 239">
          <a:extLst>
            <a:ext uri="{FF2B5EF4-FFF2-40B4-BE49-F238E27FC236}">
              <a16:creationId xmlns:a16="http://schemas.microsoft.com/office/drawing/2014/main" id="{DDA50E26-B587-14BA-A8BB-F9CDA78F2C4E}"/>
            </a:ext>
          </a:extLst>
        </xdr:cNvPr>
        <xdr:cNvSpPr txBox="1"/>
      </xdr:nvSpPr>
      <xdr:spPr>
        <a:xfrm>
          <a:off x="5035573" y="3615129"/>
          <a:ext cx="1006954" cy="44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2">
                  <a:lumMod val="25000"/>
                </a:schemeClr>
              </a:solidFill>
              <a:latin typeface="Abadi" panose="020F0502020204030204" pitchFamily="34" charset="0"/>
              <a:ea typeface="+mn-ea"/>
              <a:cs typeface="Arial" panose="020B0604020202020204" pitchFamily="34" charset="0"/>
            </a:rPr>
            <a:t>Consultants</a:t>
          </a:r>
          <a:r>
            <a:rPr lang="en-US" sz="800" b="1">
              <a:solidFill>
                <a:schemeClr val="bg1">
                  <a:lumMod val="50000"/>
                </a:schemeClr>
              </a:solidFill>
              <a:latin typeface="Abadi" panose="020F0502020204030204" pitchFamily="34" charset="0"/>
              <a:ea typeface="+mn-ea"/>
              <a:cs typeface="Arial" panose="020B0604020202020204" pitchFamily="34" charset="0"/>
            </a:rPr>
            <a:t> </a:t>
          </a:r>
        </a:p>
        <a:p>
          <a:pPr algn="l"/>
          <a:r>
            <a:rPr lang="en-US" sz="800" b="1" baseline="0">
              <a:solidFill>
                <a:schemeClr val="bg1">
                  <a:lumMod val="50000"/>
                </a:schemeClr>
              </a:solidFill>
              <a:latin typeface="Abadi" panose="020F0502020204030204" pitchFamily="34" charset="0"/>
              <a:ea typeface="+mn-ea"/>
              <a:cs typeface="Arial" panose="020B0604020202020204" pitchFamily="34" charset="0"/>
            </a:rPr>
            <a:t>by total Sales</a:t>
          </a:r>
          <a:endParaRPr lang="en-US" sz="800" b="0" baseline="0">
            <a:solidFill>
              <a:schemeClr val="bg1">
                <a:lumMod val="50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7</xdr:col>
      <xdr:colOff>207210</xdr:colOff>
      <xdr:row>21</xdr:row>
      <xdr:rowOff>33421</xdr:rowOff>
    </xdr:from>
    <xdr:to>
      <xdr:col>12</xdr:col>
      <xdr:colOff>200525</xdr:colOff>
      <xdr:row>28</xdr:row>
      <xdr:rowOff>93579</xdr:rowOff>
    </xdr:to>
    <xdr:graphicFrame macro="">
      <xdr:nvGraphicFramePr>
        <xdr:cNvPr id="241" name="Chart 240">
          <a:extLst>
            <a:ext uri="{FF2B5EF4-FFF2-40B4-BE49-F238E27FC236}">
              <a16:creationId xmlns:a16="http://schemas.microsoft.com/office/drawing/2014/main" id="{0F279800-B873-4D72-AD1E-09C5049E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10</xdr:col>
      <xdr:colOff>521369</xdr:colOff>
      <xdr:row>19</xdr:row>
      <xdr:rowOff>93577</xdr:rowOff>
    </xdr:from>
    <xdr:to>
      <xdr:col>11</xdr:col>
      <xdr:colOff>138225</xdr:colOff>
      <xdr:row>21</xdr:row>
      <xdr:rowOff>20052</xdr:rowOff>
    </xdr:to>
    <xdr:pic>
      <xdr:nvPicPr>
        <xdr:cNvPr id="242" name="Graphic 241" descr="Ribbon with solid fill">
          <a:extLst>
            <a:ext uri="{FF2B5EF4-FFF2-40B4-BE49-F238E27FC236}">
              <a16:creationId xmlns:a16="http://schemas.microsoft.com/office/drawing/2014/main" id="{61D82B9F-19D1-7B9C-416F-42F36C98D82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138737" y="3776577"/>
          <a:ext cx="278593" cy="314159"/>
        </a:xfrm>
        <a:prstGeom prst="rect">
          <a:avLst/>
        </a:prstGeom>
      </xdr:spPr>
    </xdr:pic>
    <xdr:clientData/>
  </xdr:twoCellAnchor>
  <xdr:twoCellAnchor editAs="absolute">
    <xdr:from>
      <xdr:col>11</xdr:col>
      <xdr:colOff>123655</xdr:colOff>
      <xdr:row>18</xdr:row>
      <xdr:rowOff>40103</xdr:rowOff>
    </xdr:from>
    <xdr:to>
      <xdr:col>12</xdr:col>
      <xdr:colOff>337550</xdr:colOff>
      <xdr:row>20</xdr:row>
      <xdr:rowOff>180472</xdr:rowOff>
    </xdr:to>
    <xdr:sp macro="" textlink="'pivot tables'!DF6">
      <xdr:nvSpPr>
        <xdr:cNvPr id="244" name="TextBox 243">
          <a:extLst>
            <a:ext uri="{FF2B5EF4-FFF2-40B4-BE49-F238E27FC236}">
              <a16:creationId xmlns:a16="http://schemas.microsoft.com/office/drawing/2014/main" id="{DD8B7305-288D-B6D5-5EFE-C5E93192FA3A}"/>
            </a:ext>
          </a:extLst>
        </xdr:cNvPr>
        <xdr:cNvSpPr txBox="1"/>
      </xdr:nvSpPr>
      <xdr:spPr>
        <a:xfrm>
          <a:off x="7402760" y="3529261"/>
          <a:ext cx="875632" cy="52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3A72C5-FB83-4839-BE49-0D2D050C8D7F}" type="TxLink">
            <a:rPr lang="en-US" sz="900" b="0" i="0" u="none" strike="noStrike" baseline="0">
              <a:solidFill>
                <a:schemeClr val="bg2">
                  <a:lumMod val="25000"/>
                </a:schemeClr>
              </a:solidFill>
              <a:latin typeface="Arial"/>
              <a:ea typeface="+mn-ea"/>
              <a:cs typeface="Arial"/>
            </a:rPr>
            <a:pPr marL="0" indent="0" algn="l"/>
            <a:t>Dary</a:t>
          </a:fld>
          <a:endParaRPr lang="en-US" sz="900" b="0" i="0" u="none" strike="noStrike" baseline="0">
            <a:solidFill>
              <a:schemeClr val="bg2">
                <a:lumMod val="25000"/>
              </a:schemeClr>
            </a:solidFill>
            <a:latin typeface="Arial"/>
            <a:ea typeface="+mn-ea"/>
            <a:cs typeface="Arial"/>
          </a:endParaRPr>
        </a:p>
      </xdr:txBody>
    </xdr:sp>
    <xdr:clientData/>
  </xdr:twoCellAnchor>
  <xdr:twoCellAnchor editAs="absolute">
    <xdr:from>
      <xdr:col>11</xdr:col>
      <xdr:colOff>180471</xdr:colOff>
      <xdr:row>19</xdr:row>
      <xdr:rowOff>160420</xdr:rowOff>
    </xdr:from>
    <xdr:to>
      <xdr:col>12</xdr:col>
      <xdr:colOff>200524</xdr:colOff>
      <xdr:row>20</xdr:row>
      <xdr:rowOff>173788</xdr:rowOff>
    </xdr:to>
    <xdr:sp macro="" textlink="'pivot tables'!DG6">
      <xdr:nvSpPr>
        <xdr:cNvPr id="245" name="TextBox 244">
          <a:extLst>
            <a:ext uri="{FF2B5EF4-FFF2-40B4-BE49-F238E27FC236}">
              <a16:creationId xmlns:a16="http://schemas.microsoft.com/office/drawing/2014/main" id="{9A694C82-0E30-D170-E55C-198AFF755D91}"/>
            </a:ext>
          </a:extLst>
        </xdr:cNvPr>
        <xdr:cNvSpPr txBox="1"/>
      </xdr:nvSpPr>
      <xdr:spPr>
        <a:xfrm>
          <a:off x="7459576" y="3843420"/>
          <a:ext cx="681790" cy="20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1AF647-A418-4EE2-A3C3-FA9A5D21F05A}" type="TxLink">
            <a:rPr lang="en-US" sz="1200" b="1" i="0" u="none" strike="noStrike" baseline="0">
              <a:solidFill>
                <a:schemeClr val="bg2">
                  <a:lumMod val="25000"/>
                </a:schemeClr>
              </a:solidFill>
              <a:latin typeface="Arial"/>
              <a:ea typeface="+mn-ea"/>
              <a:cs typeface="Arial"/>
            </a:rPr>
            <a:pPr marL="0" indent="0" algn="l"/>
            <a:t>840.0M</a:t>
          </a:fld>
          <a:endParaRPr lang="en-US" sz="1200" b="1" i="0" u="none" strike="noStrike" baseline="0">
            <a:solidFill>
              <a:schemeClr val="bg2">
                <a:lumMod val="25000"/>
              </a:schemeClr>
            </a:solidFill>
            <a:latin typeface="Arial"/>
            <a:ea typeface="+mn-ea"/>
            <a:cs typeface="Arial"/>
          </a:endParaRPr>
        </a:p>
      </xdr:txBody>
    </xdr:sp>
    <xdr:clientData/>
  </xdr:twoCellAnchor>
  <xdr:twoCellAnchor editAs="absolute">
    <xdr:from>
      <xdr:col>11</xdr:col>
      <xdr:colOff>157078</xdr:colOff>
      <xdr:row>20</xdr:row>
      <xdr:rowOff>120315</xdr:rowOff>
    </xdr:from>
    <xdr:to>
      <xdr:col>12</xdr:col>
      <xdr:colOff>344235</xdr:colOff>
      <xdr:row>21</xdr:row>
      <xdr:rowOff>66843</xdr:rowOff>
    </xdr:to>
    <xdr:sp macro="" textlink="">
      <xdr:nvSpPr>
        <xdr:cNvPr id="246" name="TextBox 245">
          <a:extLst>
            <a:ext uri="{FF2B5EF4-FFF2-40B4-BE49-F238E27FC236}">
              <a16:creationId xmlns:a16="http://schemas.microsoft.com/office/drawing/2014/main" id="{770BF3C7-7585-BF4A-924E-403409A53DC0}"/>
            </a:ext>
          </a:extLst>
        </xdr:cNvPr>
        <xdr:cNvSpPr txBox="1"/>
      </xdr:nvSpPr>
      <xdr:spPr>
        <a:xfrm>
          <a:off x="7436183" y="3997157"/>
          <a:ext cx="848894" cy="14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500" b="0" i="0" u="none" strike="noStrike" baseline="0">
              <a:solidFill>
                <a:schemeClr val="bg2">
                  <a:lumMod val="25000"/>
                </a:schemeClr>
              </a:solidFill>
              <a:latin typeface="Arial"/>
              <a:ea typeface="+mn-ea"/>
              <a:cs typeface="Arial"/>
            </a:rPr>
            <a:t>Top Consultant</a:t>
          </a:r>
        </a:p>
      </xdr:txBody>
    </xdr:sp>
    <xdr:clientData/>
  </xdr:twoCellAnchor>
  <xdr:twoCellAnchor editAs="absolute">
    <xdr:from>
      <xdr:col>0</xdr:col>
      <xdr:colOff>40105</xdr:colOff>
      <xdr:row>8</xdr:row>
      <xdr:rowOff>113631</xdr:rowOff>
    </xdr:from>
    <xdr:to>
      <xdr:col>3</xdr:col>
      <xdr:colOff>360947</xdr:colOff>
      <xdr:row>24</xdr:row>
      <xdr:rowOff>160421</xdr:rowOff>
    </xdr:to>
    <xdr:sp macro="" textlink="">
      <xdr:nvSpPr>
        <xdr:cNvPr id="247" name="Rectangle: Rounded Corners 246">
          <a:extLst>
            <a:ext uri="{FF2B5EF4-FFF2-40B4-BE49-F238E27FC236}">
              <a16:creationId xmlns:a16="http://schemas.microsoft.com/office/drawing/2014/main" id="{4C18E092-EFCB-2C77-5F68-8DF773FD19FF}"/>
            </a:ext>
          </a:extLst>
        </xdr:cNvPr>
        <xdr:cNvSpPr/>
      </xdr:nvSpPr>
      <xdr:spPr>
        <a:xfrm>
          <a:off x="40105" y="1664368"/>
          <a:ext cx="2306053" cy="3148264"/>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222939</xdr:colOff>
      <xdr:row>8</xdr:row>
      <xdr:rowOff>119287</xdr:rowOff>
    </xdr:from>
    <xdr:to>
      <xdr:col>2</xdr:col>
      <xdr:colOff>173788</xdr:colOff>
      <xdr:row>9</xdr:row>
      <xdr:rowOff>153737</xdr:rowOff>
    </xdr:to>
    <xdr:sp macro="" textlink="">
      <xdr:nvSpPr>
        <xdr:cNvPr id="248" name="TextBox 247">
          <a:extLst>
            <a:ext uri="{FF2B5EF4-FFF2-40B4-BE49-F238E27FC236}">
              <a16:creationId xmlns:a16="http://schemas.microsoft.com/office/drawing/2014/main" id="{36D79A0B-346C-3DB8-848D-B1224676B1C9}"/>
            </a:ext>
          </a:extLst>
        </xdr:cNvPr>
        <xdr:cNvSpPr txBox="1"/>
      </xdr:nvSpPr>
      <xdr:spPr>
        <a:xfrm>
          <a:off x="222939" y="1670024"/>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chemeClr val="bg2">
                  <a:lumMod val="25000"/>
                </a:schemeClr>
              </a:solidFill>
              <a:latin typeface="Arial" panose="020B0604020202020204" pitchFamily="34" charset="0"/>
              <a:ea typeface="+mn-ea"/>
              <a:cs typeface="Arial" panose="020B0604020202020204" pitchFamily="34" charset="0"/>
            </a:rPr>
            <a:t>Advertising Channels</a:t>
          </a:r>
          <a:endParaRPr lang="en-US" sz="800" b="0" baseline="0">
            <a:solidFill>
              <a:schemeClr val="bg2">
                <a:lumMod val="2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0</xdr:colOff>
      <xdr:row>9</xdr:row>
      <xdr:rowOff>180473</xdr:rowOff>
    </xdr:from>
    <xdr:to>
      <xdr:col>3</xdr:col>
      <xdr:colOff>387684</xdr:colOff>
      <xdr:row>19</xdr:row>
      <xdr:rowOff>6684</xdr:rowOff>
    </xdr:to>
    <xdr:graphicFrame macro="">
      <xdr:nvGraphicFramePr>
        <xdr:cNvPr id="249" name="Chart 248">
          <a:extLst>
            <a:ext uri="{FF2B5EF4-FFF2-40B4-BE49-F238E27FC236}">
              <a16:creationId xmlns:a16="http://schemas.microsoft.com/office/drawing/2014/main" id="{517C5AD8-BEB8-4EF2-939D-F54C75AF0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1</xdr:col>
      <xdr:colOff>49893</xdr:colOff>
      <xdr:row>14</xdr:row>
      <xdr:rowOff>75841</xdr:rowOff>
    </xdr:from>
    <xdr:to>
      <xdr:col>2</xdr:col>
      <xdr:colOff>468637</xdr:colOff>
      <xdr:row>14</xdr:row>
      <xdr:rowOff>187529</xdr:rowOff>
    </xdr:to>
    <xdr:sp macro="" textlink="">
      <xdr:nvSpPr>
        <xdr:cNvPr id="250" name="TextBox 249">
          <a:extLst>
            <a:ext uri="{FF2B5EF4-FFF2-40B4-BE49-F238E27FC236}">
              <a16:creationId xmlns:a16="http://schemas.microsoft.com/office/drawing/2014/main" id="{7ECF94A4-0B84-4A0A-10E0-BF688AF2661D}"/>
            </a:ext>
          </a:extLst>
        </xdr:cNvPr>
        <xdr:cNvSpPr txBox="1"/>
      </xdr:nvSpPr>
      <xdr:spPr>
        <a:xfrm>
          <a:off x="713115" y="2841619"/>
          <a:ext cx="1081966" cy="111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2">
                  <a:lumMod val="50000"/>
                </a:schemeClr>
              </a:solidFill>
              <a:latin typeface="Arial" panose="020B0604020202020204" pitchFamily="34" charset="0"/>
              <a:ea typeface="+mn-ea"/>
              <a:cs typeface="Arial" panose="020B0604020202020204" pitchFamily="34" charset="0"/>
            </a:rPr>
            <a:t>Paid</a:t>
          </a:r>
          <a:r>
            <a:rPr lang="en-US" sz="700" b="0">
              <a:solidFill>
                <a:schemeClr val="bg2">
                  <a:lumMod val="50000"/>
                </a:schemeClr>
              </a:solidFill>
              <a:latin typeface="Arial" panose="020B0604020202020204" pitchFamily="34" charset="0"/>
              <a:ea typeface="+mn-ea"/>
              <a:cs typeface="Arial" panose="020B0604020202020204" pitchFamily="34" charset="0"/>
            </a:rPr>
            <a:t> </a:t>
          </a:r>
          <a:r>
            <a:rPr lang="en-US" sz="700" b="1">
              <a:solidFill>
                <a:schemeClr val="bg2">
                  <a:lumMod val="50000"/>
                </a:schemeClr>
              </a:solidFill>
              <a:latin typeface="Arial" panose="020B0604020202020204" pitchFamily="34" charset="0"/>
              <a:ea typeface="+mn-ea"/>
              <a:cs typeface="Arial" panose="020B0604020202020204" pitchFamily="34" charset="0"/>
            </a:rPr>
            <a:t>Advertisement</a:t>
          </a:r>
          <a:r>
            <a:rPr lang="en-US" sz="700" b="0">
              <a:solidFill>
                <a:schemeClr val="bg2">
                  <a:lumMod val="50000"/>
                </a:schemeClr>
              </a:solidFill>
              <a:latin typeface="Arial" panose="020B0604020202020204" pitchFamily="34" charset="0"/>
              <a:ea typeface="+mn-ea"/>
              <a:cs typeface="Arial" panose="020B0604020202020204" pitchFamily="34" charset="0"/>
            </a:rPr>
            <a:t>  </a:t>
          </a:r>
          <a:endParaRPr lang="en-US" sz="700" b="0" baseline="0">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xdr:col>
      <xdr:colOff>229996</xdr:colOff>
      <xdr:row>14</xdr:row>
      <xdr:rowOff>174243</xdr:rowOff>
    </xdr:from>
    <xdr:to>
      <xdr:col>2</xdr:col>
      <xdr:colOff>282222</xdr:colOff>
      <xdr:row>16</xdr:row>
      <xdr:rowOff>21165</xdr:rowOff>
    </xdr:to>
    <xdr:sp macro="" textlink="'pivot tables'!DX11">
      <xdr:nvSpPr>
        <xdr:cNvPr id="251" name="TextBox 250">
          <a:extLst>
            <a:ext uri="{FF2B5EF4-FFF2-40B4-BE49-F238E27FC236}">
              <a16:creationId xmlns:a16="http://schemas.microsoft.com/office/drawing/2014/main" id="{C34ED247-92E7-42AA-4710-A9C06694309B}"/>
            </a:ext>
          </a:extLst>
        </xdr:cNvPr>
        <xdr:cNvSpPr txBox="1"/>
      </xdr:nvSpPr>
      <xdr:spPr>
        <a:xfrm>
          <a:off x="893218" y="2940021"/>
          <a:ext cx="715448" cy="24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E6A89C-43DD-441E-B8A4-2E1945F5FF89}" type="TxLink">
            <a:rPr lang="en-US" sz="1050" b="1" i="0" u="none" strike="noStrike" baseline="0">
              <a:solidFill>
                <a:schemeClr val="bg2">
                  <a:lumMod val="50000"/>
                </a:schemeClr>
              </a:solidFill>
              <a:latin typeface="Arial"/>
              <a:ea typeface="+mn-ea"/>
              <a:cs typeface="Arial"/>
            </a:rPr>
            <a:pPr algn="l"/>
            <a:t>3.9B</a:t>
          </a:fld>
          <a:endParaRPr lang="en-US" sz="1000" b="1" baseline="0">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115991</xdr:colOff>
      <xdr:row>19</xdr:row>
      <xdr:rowOff>25708</xdr:rowOff>
    </xdr:from>
    <xdr:to>
      <xdr:col>2</xdr:col>
      <xdr:colOff>66840</xdr:colOff>
      <xdr:row>21</xdr:row>
      <xdr:rowOff>6684</xdr:rowOff>
    </xdr:to>
    <xdr:grpSp>
      <xdr:nvGrpSpPr>
        <xdr:cNvPr id="255" name="Group 254">
          <a:extLst>
            <a:ext uri="{FF2B5EF4-FFF2-40B4-BE49-F238E27FC236}">
              <a16:creationId xmlns:a16="http://schemas.microsoft.com/office/drawing/2014/main" id="{441B0754-A1AA-1FCD-3AD9-7A144D816EDA}"/>
            </a:ext>
          </a:extLst>
        </xdr:cNvPr>
        <xdr:cNvGrpSpPr/>
      </xdr:nvGrpSpPr>
      <xdr:grpSpPr>
        <a:xfrm>
          <a:off x="115991" y="3787912"/>
          <a:ext cx="1275473" cy="376998"/>
          <a:chOff x="89255" y="4203340"/>
          <a:chExt cx="1274323" cy="368660"/>
        </a:xfrm>
      </xdr:grpSpPr>
      <xdr:sp macro="" textlink="'pivot tables'!DQ10">
        <xdr:nvSpPr>
          <xdr:cNvPr id="252" name="TextBox 251">
            <a:extLst>
              <a:ext uri="{FF2B5EF4-FFF2-40B4-BE49-F238E27FC236}">
                <a16:creationId xmlns:a16="http://schemas.microsoft.com/office/drawing/2014/main" id="{DFA8F035-B83A-AFA2-D2EF-23CF69E7458E}"/>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A664BB6-2581-407C-9435-C2101F91914D}"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Youtube Channel</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Q11">
        <xdr:nvSpPr>
          <xdr:cNvPr id="253" name="TextBox 252">
            <a:extLst>
              <a:ext uri="{FF2B5EF4-FFF2-40B4-BE49-F238E27FC236}">
                <a16:creationId xmlns:a16="http://schemas.microsoft.com/office/drawing/2014/main" id="{DD597D6E-CD5A-AFCC-8F00-918EFD6A9711}"/>
              </a:ext>
            </a:extLst>
          </xdr:cNvPr>
          <xdr:cNvSpPr txBox="1"/>
        </xdr:nvSpPr>
        <xdr:spPr>
          <a:xfrm>
            <a:off x="196203" y="4256813"/>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0DFD42-A47F-43D2-A083-23026BDAB39F}"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169.0M</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156096</xdr:colOff>
      <xdr:row>21</xdr:row>
      <xdr:rowOff>44090</xdr:rowOff>
    </xdr:from>
    <xdr:to>
      <xdr:col>2</xdr:col>
      <xdr:colOff>106945</xdr:colOff>
      <xdr:row>23</xdr:row>
      <xdr:rowOff>25066</xdr:rowOff>
    </xdr:to>
    <xdr:grpSp>
      <xdr:nvGrpSpPr>
        <xdr:cNvPr id="264" name="Group 263">
          <a:extLst>
            <a:ext uri="{FF2B5EF4-FFF2-40B4-BE49-F238E27FC236}">
              <a16:creationId xmlns:a16="http://schemas.microsoft.com/office/drawing/2014/main" id="{C0D7A2E6-4FD8-0751-3C10-977B77939BBC}"/>
            </a:ext>
          </a:extLst>
        </xdr:cNvPr>
        <xdr:cNvGrpSpPr/>
      </xdr:nvGrpSpPr>
      <xdr:grpSpPr>
        <a:xfrm>
          <a:off x="156096" y="4202316"/>
          <a:ext cx="1275473" cy="376997"/>
          <a:chOff x="89255" y="4203340"/>
          <a:chExt cx="1274323" cy="368660"/>
        </a:xfrm>
      </xdr:grpSpPr>
      <xdr:sp macro="" textlink="'pivot tables'!DR10">
        <xdr:nvSpPr>
          <xdr:cNvPr id="265" name="TextBox 264">
            <a:extLst>
              <a:ext uri="{FF2B5EF4-FFF2-40B4-BE49-F238E27FC236}">
                <a16:creationId xmlns:a16="http://schemas.microsoft.com/office/drawing/2014/main" id="{EE2CB4E4-45D5-B5FB-61E8-090F10EB3210}"/>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F4F350-5015-4413-B295-E2A66F865607}"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Google Ad</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R11">
        <xdr:nvSpPr>
          <xdr:cNvPr id="266" name="TextBox 265">
            <a:extLst>
              <a:ext uri="{FF2B5EF4-FFF2-40B4-BE49-F238E27FC236}">
                <a16:creationId xmlns:a16="http://schemas.microsoft.com/office/drawing/2014/main" id="{8DF1A6E1-9C58-469B-D122-4E2B7D2BEA28}"/>
              </a:ext>
            </a:extLst>
          </xdr:cNvPr>
          <xdr:cNvSpPr txBox="1"/>
        </xdr:nvSpPr>
        <xdr:spPr>
          <a:xfrm>
            <a:off x="196203" y="4256813"/>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A28E36-DED7-4142-9C46-E4CD84647E09}"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467.0M</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196201</xdr:colOff>
      <xdr:row>23</xdr:row>
      <xdr:rowOff>15682</xdr:rowOff>
    </xdr:from>
    <xdr:to>
      <xdr:col>2</xdr:col>
      <xdr:colOff>147050</xdr:colOff>
      <xdr:row>25</xdr:row>
      <xdr:rowOff>10025</xdr:rowOff>
    </xdr:to>
    <xdr:grpSp>
      <xdr:nvGrpSpPr>
        <xdr:cNvPr id="279" name="Group 278">
          <a:extLst>
            <a:ext uri="{FF2B5EF4-FFF2-40B4-BE49-F238E27FC236}">
              <a16:creationId xmlns:a16="http://schemas.microsoft.com/office/drawing/2014/main" id="{62F1A000-45D3-E3EF-4EE0-2BE898061B00}"/>
            </a:ext>
          </a:extLst>
        </xdr:cNvPr>
        <xdr:cNvGrpSpPr/>
      </xdr:nvGrpSpPr>
      <xdr:grpSpPr>
        <a:xfrm>
          <a:off x="196201" y="4569929"/>
          <a:ext cx="1275473" cy="390365"/>
          <a:chOff x="89255" y="4203340"/>
          <a:chExt cx="1274323" cy="382028"/>
        </a:xfrm>
      </xdr:grpSpPr>
      <xdr:sp macro="" textlink="'pivot tables'!DS10">
        <xdr:nvSpPr>
          <xdr:cNvPr id="280" name="TextBox 279">
            <a:extLst>
              <a:ext uri="{FF2B5EF4-FFF2-40B4-BE49-F238E27FC236}">
                <a16:creationId xmlns:a16="http://schemas.microsoft.com/office/drawing/2014/main" id="{3049C622-2430-87AE-0F11-2FC9AC33F1DC}"/>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FF4A37-48BF-42E0-9D7F-1DFE0F9760A1}"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Company Website</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S11">
        <xdr:nvSpPr>
          <xdr:cNvPr id="281" name="TextBox 280">
            <a:extLst>
              <a:ext uri="{FF2B5EF4-FFF2-40B4-BE49-F238E27FC236}">
                <a16:creationId xmlns:a16="http://schemas.microsoft.com/office/drawing/2014/main" id="{DEEA5754-ED15-CD9F-B970-4A2CE8E6C4B7}"/>
              </a:ext>
            </a:extLst>
          </xdr:cNvPr>
          <xdr:cNvSpPr txBox="1"/>
        </xdr:nvSpPr>
        <xdr:spPr>
          <a:xfrm>
            <a:off x="196203" y="4270181"/>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54A96F-ABF8-4D83-AD18-C9990EE7CECE}"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529.0M</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2</xdr:col>
      <xdr:colOff>9045</xdr:colOff>
      <xdr:row>19</xdr:row>
      <xdr:rowOff>19022</xdr:rowOff>
    </xdr:from>
    <xdr:to>
      <xdr:col>3</xdr:col>
      <xdr:colOff>621631</xdr:colOff>
      <xdr:row>21</xdr:row>
      <xdr:rowOff>33420</xdr:rowOff>
    </xdr:to>
    <xdr:grpSp>
      <xdr:nvGrpSpPr>
        <xdr:cNvPr id="282" name="Group 281">
          <a:extLst>
            <a:ext uri="{FF2B5EF4-FFF2-40B4-BE49-F238E27FC236}">
              <a16:creationId xmlns:a16="http://schemas.microsoft.com/office/drawing/2014/main" id="{77416640-342C-6B19-D059-64E47EFF62D4}"/>
            </a:ext>
          </a:extLst>
        </xdr:cNvPr>
        <xdr:cNvGrpSpPr/>
      </xdr:nvGrpSpPr>
      <xdr:grpSpPr>
        <a:xfrm>
          <a:off x="1333669" y="3781226"/>
          <a:ext cx="1274897" cy="410420"/>
          <a:chOff x="89255" y="4203340"/>
          <a:chExt cx="1274323" cy="402082"/>
        </a:xfrm>
      </xdr:grpSpPr>
      <xdr:sp macro="" textlink="'pivot tables'!DT10">
        <xdr:nvSpPr>
          <xdr:cNvPr id="283" name="TextBox 282">
            <a:extLst>
              <a:ext uri="{FF2B5EF4-FFF2-40B4-BE49-F238E27FC236}">
                <a16:creationId xmlns:a16="http://schemas.microsoft.com/office/drawing/2014/main" id="{593E42F5-D1D8-B7CE-13F0-16F3F719D126}"/>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612427-81F2-4A49-B8CE-F099628A00E1}"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WhatsApp</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T11">
        <xdr:nvSpPr>
          <xdr:cNvPr id="284" name="TextBox 283">
            <a:extLst>
              <a:ext uri="{FF2B5EF4-FFF2-40B4-BE49-F238E27FC236}">
                <a16:creationId xmlns:a16="http://schemas.microsoft.com/office/drawing/2014/main" id="{088E4C5E-55F5-72FE-E695-AC0342BC5E00}"/>
              </a:ext>
            </a:extLst>
          </xdr:cNvPr>
          <xdr:cNvSpPr txBox="1"/>
        </xdr:nvSpPr>
        <xdr:spPr>
          <a:xfrm>
            <a:off x="249676" y="4290235"/>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EDFC19-5992-4B35-BA06-A69F5B542553}"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598.0M</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2</xdr:col>
      <xdr:colOff>42465</xdr:colOff>
      <xdr:row>21</xdr:row>
      <xdr:rowOff>50773</xdr:rowOff>
    </xdr:from>
    <xdr:to>
      <xdr:col>3</xdr:col>
      <xdr:colOff>655051</xdr:colOff>
      <xdr:row>23</xdr:row>
      <xdr:rowOff>45117</xdr:rowOff>
    </xdr:to>
    <xdr:grpSp>
      <xdr:nvGrpSpPr>
        <xdr:cNvPr id="285" name="Group 284">
          <a:extLst>
            <a:ext uri="{FF2B5EF4-FFF2-40B4-BE49-F238E27FC236}">
              <a16:creationId xmlns:a16="http://schemas.microsoft.com/office/drawing/2014/main" id="{481DA587-6396-228A-37F9-2768BB4D4C10}"/>
            </a:ext>
          </a:extLst>
        </xdr:cNvPr>
        <xdr:cNvGrpSpPr/>
      </xdr:nvGrpSpPr>
      <xdr:grpSpPr>
        <a:xfrm>
          <a:off x="1367089" y="4208999"/>
          <a:ext cx="1274897" cy="390365"/>
          <a:chOff x="89255" y="4203340"/>
          <a:chExt cx="1274323" cy="382028"/>
        </a:xfrm>
      </xdr:grpSpPr>
      <xdr:sp macro="" textlink="'pivot tables'!DU10">
        <xdr:nvSpPr>
          <xdr:cNvPr id="286" name="TextBox 285">
            <a:extLst>
              <a:ext uri="{FF2B5EF4-FFF2-40B4-BE49-F238E27FC236}">
                <a16:creationId xmlns:a16="http://schemas.microsoft.com/office/drawing/2014/main" id="{7B4E8B00-8D0C-485D-FBD3-8E42E27D6A7F}"/>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41502-2B5E-4B5A-B046-2064EA7C3AD1}"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Television Ad</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U11">
        <xdr:nvSpPr>
          <xdr:cNvPr id="287" name="TextBox 286">
            <a:extLst>
              <a:ext uri="{FF2B5EF4-FFF2-40B4-BE49-F238E27FC236}">
                <a16:creationId xmlns:a16="http://schemas.microsoft.com/office/drawing/2014/main" id="{671C82D0-8ED5-D924-3472-801C62E469A2}"/>
              </a:ext>
            </a:extLst>
          </xdr:cNvPr>
          <xdr:cNvSpPr txBox="1"/>
        </xdr:nvSpPr>
        <xdr:spPr>
          <a:xfrm>
            <a:off x="222940" y="4270181"/>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4767D3-AA27-43C4-B017-6454656FD8DA}"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909.0M</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2</xdr:col>
      <xdr:colOff>7895</xdr:colOff>
      <xdr:row>23</xdr:row>
      <xdr:rowOff>15680</xdr:rowOff>
    </xdr:from>
    <xdr:to>
      <xdr:col>3</xdr:col>
      <xdr:colOff>621057</xdr:colOff>
      <xdr:row>24</xdr:row>
      <xdr:rowOff>190497</xdr:rowOff>
    </xdr:to>
    <xdr:grpSp>
      <xdr:nvGrpSpPr>
        <xdr:cNvPr id="288" name="Group 287">
          <a:extLst>
            <a:ext uri="{FF2B5EF4-FFF2-40B4-BE49-F238E27FC236}">
              <a16:creationId xmlns:a16="http://schemas.microsoft.com/office/drawing/2014/main" id="{CEBB09DE-A4C9-8C0B-6994-D56568307709}"/>
            </a:ext>
          </a:extLst>
        </xdr:cNvPr>
        <xdr:cNvGrpSpPr/>
      </xdr:nvGrpSpPr>
      <xdr:grpSpPr>
        <a:xfrm>
          <a:off x="1332519" y="4569927"/>
          <a:ext cx="1275473" cy="372828"/>
          <a:chOff x="89255" y="4203340"/>
          <a:chExt cx="1274323" cy="368660"/>
        </a:xfrm>
      </xdr:grpSpPr>
      <xdr:sp macro="" textlink="'pivot tables'!DV10">
        <xdr:nvSpPr>
          <xdr:cNvPr id="289" name="TextBox 288">
            <a:extLst>
              <a:ext uri="{FF2B5EF4-FFF2-40B4-BE49-F238E27FC236}">
                <a16:creationId xmlns:a16="http://schemas.microsoft.com/office/drawing/2014/main" id="{F53153F8-EFDC-B11B-28DF-3D055A38F73D}"/>
              </a:ext>
            </a:extLst>
          </xdr:cNvPr>
          <xdr:cNvSpPr txBox="1"/>
        </xdr:nvSpPr>
        <xdr:spPr>
          <a:xfrm>
            <a:off x="89255" y="4203340"/>
            <a:ext cx="1274323"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ABE9B0-00D5-4D4A-B046-B0E80160D787}" type="TxLink">
              <a:rPr lang="en-US" sz="7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Facebook Page</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DV11">
        <xdr:nvSpPr>
          <xdr:cNvPr id="290" name="TextBox 289">
            <a:extLst>
              <a:ext uri="{FF2B5EF4-FFF2-40B4-BE49-F238E27FC236}">
                <a16:creationId xmlns:a16="http://schemas.microsoft.com/office/drawing/2014/main" id="{8291A052-FA9E-C38D-8FE5-AD8066B4CE63}"/>
              </a:ext>
            </a:extLst>
          </xdr:cNvPr>
          <xdr:cNvSpPr txBox="1"/>
        </xdr:nvSpPr>
        <xdr:spPr>
          <a:xfrm>
            <a:off x="236309" y="4256813"/>
            <a:ext cx="692797"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116D010-E38B-41BA-A8BF-3B20BBFD756B}" type="TxLink">
              <a:rPr lang="en-US" sz="900" b="1" i="0" u="none" strike="noStrike" baseline="0">
                <a:solidFill>
                  <a:schemeClr val="bg2">
                    <a:lumMod val="50000"/>
                  </a:schemeClr>
                </a:solidFill>
                <a:latin typeface="Arial" panose="020B0604020202020204" pitchFamily="34" charset="0"/>
                <a:ea typeface="+mn-ea"/>
                <a:cs typeface="Arial" panose="020B0604020202020204" pitchFamily="34" charset="0"/>
              </a:rPr>
              <a:pPr algn="l"/>
              <a:t>1.2B</a:t>
            </a:fld>
            <a:endParaRPr lang="en-US" sz="900" b="1" baseline="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80212</xdr:colOff>
      <xdr:row>25</xdr:row>
      <xdr:rowOff>13369</xdr:rowOff>
    </xdr:from>
    <xdr:to>
      <xdr:col>3</xdr:col>
      <xdr:colOff>401053</xdr:colOff>
      <xdr:row>28</xdr:row>
      <xdr:rowOff>173789</xdr:rowOff>
    </xdr:to>
    <xdr:sp macro="" textlink="">
      <xdr:nvSpPr>
        <xdr:cNvPr id="291" name="Rectangle: Rounded Corners 290">
          <a:extLst>
            <a:ext uri="{FF2B5EF4-FFF2-40B4-BE49-F238E27FC236}">
              <a16:creationId xmlns:a16="http://schemas.microsoft.com/office/drawing/2014/main" id="{0751782F-5CF2-7AFC-2392-3F73B7508A0B}"/>
            </a:ext>
          </a:extLst>
        </xdr:cNvPr>
        <xdr:cNvSpPr/>
      </xdr:nvSpPr>
      <xdr:spPr>
        <a:xfrm>
          <a:off x="80212" y="4859422"/>
          <a:ext cx="2306052" cy="741946"/>
        </a:xfrm>
        <a:prstGeom prst="roundRect">
          <a:avLst/>
        </a:prstGeom>
        <a:ln>
          <a:no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9045</xdr:colOff>
      <xdr:row>25</xdr:row>
      <xdr:rowOff>112601</xdr:rowOff>
    </xdr:from>
    <xdr:to>
      <xdr:col>1</xdr:col>
      <xdr:colOff>207210</xdr:colOff>
      <xdr:row>27</xdr:row>
      <xdr:rowOff>167105</xdr:rowOff>
    </xdr:to>
    <xdr:sp macro="" textlink="">
      <xdr:nvSpPr>
        <xdr:cNvPr id="295" name="TextBox 294">
          <a:extLst>
            <a:ext uri="{FF2B5EF4-FFF2-40B4-BE49-F238E27FC236}">
              <a16:creationId xmlns:a16="http://schemas.microsoft.com/office/drawing/2014/main" id="{99918223-9608-6234-DBC9-2EF03093E14C}"/>
            </a:ext>
          </a:extLst>
        </xdr:cNvPr>
        <xdr:cNvSpPr txBox="1"/>
      </xdr:nvSpPr>
      <xdr:spPr>
        <a:xfrm>
          <a:off x="9045" y="4958654"/>
          <a:ext cx="859902" cy="442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1">
              <a:solidFill>
                <a:schemeClr val="bg2">
                  <a:lumMod val="50000"/>
                </a:schemeClr>
              </a:solidFill>
              <a:latin typeface="Abadi" panose="020B0604020104020204" pitchFamily="34" charset="0"/>
              <a:ea typeface="+mn-ea"/>
              <a:cs typeface="Arial" panose="020B0604020202020204" pitchFamily="34" charset="0"/>
            </a:rPr>
            <a:t> Average</a:t>
          </a:r>
          <a:endParaRPr lang="en-US" sz="800" b="1">
            <a:solidFill>
              <a:schemeClr val="bg2">
                <a:lumMod val="50000"/>
              </a:schemeClr>
            </a:solidFill>
            <a:latin typeface="Abadi" panose="020B0604020104020204" pitchFamily="34" charset="0"/>
            <a:ea typeface="+mn-ea"/>
            <a:cs typeface="Arial" panose="020B0604020202020204" pitchFamily="34" charset="0"/>
          </a:endParaRPr>
        </a:p>
        <a:p>
          <a:pPr algn="l"/>
          <a:r>
            <a:rPr lang="en-US" sz="800" b="1" baseline="0">
              <a:solidFill>
                <a:schemeClr val="bg2">
                  <a:lumMod val="50000"/>
                </a:schemeClr>
              </a:solidFill>
              <a:latin typeface="Abadi" panose="020B0604020104020204" pitchFamily="34" charset="0"/>
              <a:ea typeface="+mn-ea"/>
              <a:cs typeface="Arial" panose="020B0604020202020204" pitchFamily="34" charset="0"/>
            </a:rPr>
            <a:t> Calls by Month</a:t>
          </a:r>
          <a:endParaRPr lang="en-US" sz="800" b="0" baseline="0">
            <a:solidFill>
              <a:schemeClr val="bg2">
                <a:lumMod val="50000"/>
              </a:schemeClr>
            </a:solidFill>
            <a:latin typeface="Abadi" panose="020B0604020104020204" pitchFamily="34" charset="0"/>
            <a:ea typeface="+mn-ea"/>
            <a:cs typeface="Arial" panose="020B0604020202020204" pitchFamily="34" charset="0"/>
          </a:endParaRPr>
        </a:p>
      </xdr:txBody>
    </xdr:sp>
    <xdr:clientData/>
  </xdr:twoCellAnchor>
  <xdr:twoCellAnchor editAs="absolute">
    <xdr:from>
      <xdr:col>1</xdr:col>
      <xdr:colOff>6684</xdr:colOff>
      <xdr:row>24</xdr:row>
      <xdr:rowOff>53473</xdr:rowOff>
    </xdr:from>
    <xdr:to>
      <xdr:col>3</xdr:col>
      <xdr:colOff>356938</xdr:colOff>
      <xdr:row>28</xdr:row>
      <xdr:rowOff>116305</xdr:rowOff>
    </xdr:to>
    <xdr:graphicFrame macro="">
      <xdr:nvGraphicFramePr>
        <xdr:cNvPr id="296" name="Chart 295">
          <a:extLst>
            <a:ext uri="{FF2B5EF4-FFF2-40B4-BE49-F238E27FC236}">
              <a16:creationId xmlns:a16="http://schemas.microsoft.com/office/drawing/2014/main" id="{285ED192-EEB8-43FA-BF18-A4E92876B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1</xdr:col>
      <xdr:colOff>86894</xdr:colOff>
      <xdr:row>25</xdr:row>
      <xdr:rowOff>139337</xdr:rowOff>
    </xdr:from>
    <xdr:to>
      <xdr:col>1</xdr:col>
      <xdr:colOff>614947</xdr:colOff>
      <xdr:row>27</xdr:row>
      <xdr:rowOff>106947</xdr:rowOff>
    </xdr:to>
    <xdr:sp macro="" textlink="'pivot tables'!EF5">
      <xdr:nvSpPr>
        <xdr:cNvPr id="297" name="TextBox 296">
          <a:extLst>
            <a:ext uri="{FF2B5EF4-FFF2-40B4-BE49-F238E27FC236}">
              <a16:creationId xmlns:a16="http://schemas.microsoft.com/office/drawing/2014/main" id="{0094B351-D1D9-052D-8E27-71AAEAA24CD1}"/>
            </a:ext>
          </a:extLst>
        </xdr:cNvPr>
        <xdr:cNvSpPr txBox="1"/>
      </xdr:nvSpPr>
      <xdr:spPr>
        <a:xfrm>
          <a:off x="748631" y="4985390"/>
          <a:ext cx="528053" cy="355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0BA8CD3-30E9-4399-AC8B-08BF585FD51C}" type="TxLink">
            <a:rPr lang="en-US" sz="1200" b="1" i="0" u="none" strike="noStrike" baseline="0">
              <a:solidFill>
                <a:srgbClr val="7030A0"/>
              </a:solidFill>
              <a:latin typeface="Arial"/>
              <a:ea typeface="+mn-ea"/>
              <a:cs typeface="Arial"/>
            </a:rPr>
            <a:pPr algn="r"/>
            <a:t>40</a:t>
          </a:fld>
          <a:endParaRPr lang="en-US" sz="1050" b="1" baseline="0">
            <a:solidFill>
              <a:srgbClr val="7030A0"/>
            </a:solidFill>
            <a:latin typeface="Abadi" panose="020B0604020104020204" pitchFamily="34" charset="0"/>
            <a:ea typeface="+mn-ea"/>
            <a:cs typeface="Arial" panose="020B0604020202020204" pitchFamily="34" charset="0"/>
          </a:endParaRPr>
        </a:p>
      </xdr:txBody>
    </xdr:sp>
    <xdr:clientData/>
  </xdr:twoCellAnchor>
  <xdr:twoCellAnchor editAs="absolute">
    <xdr:from>
      <xdr:col>1</xdr:col>
      <xdr:colOff>470257</xdr:colOff>
      <xdr:row>26</xdr:row>
      <xdr:rowOff>45760</xdr:rowOff>
    </xdr:from>
    <xdr:to>
      <xdr:col>2</xdr:col>
      <xdr:colOff>220580</xdr:colOff>
      <xdr:row>27</xdr:row>
      <xdr:rowOff>40106</xdr:rowOff>
    </xdr:to>
    <xdr:sp macro="" textlink="">
      <xdr:nvSpPr>
        <xdr:cNvPr id="298" name="TextBox 297">
          <a:extLst>
            <a:ext uri="{FF2B5EF4-FFF2-40B4-BE49-F238E27FC236}">
              <a16:creationId xmlns:a16="http://schemas.microsoft.com/office/drawing/2014/main" id="{1D8BE0B9-F176-BF7E-E73B-8DF3E7D2A838}"/>
            </a:ext>
          </a:extLst>
        </xdr:cNvPr>
        <xdr:cNvSpPr txBox="1"/>
      </xdr:nvSpPr>
      <xdr:spPr>
        <a:xfrm>
          <a:off x="1131994" y="5085655"/>
          <a:ext cx="412060" cy="18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b="0" baseline="0">
              <a:solidFill>
                <a:schemeClr val="bg2">
                  <a:lumMod val="50000"/>
                </a:schemeClr>
              </a:solidFill>
              <a:latin typeface="Abadi" panose="020B0604020104020204" pitchFamily="34" charset="0"/>
              <a:ea typeface="+mn-ea"/>
              <a:cs typeface="Arial" panose="020B0604020202020204" pitchFamily="34" charset="0"/>
            </a:rPr>
            <a:t>Calls</a:t>
          </a:r>
          <a:r>
            <a:rPr lang="en-US" sz="700" b="1" baseline="0">
              <a:solidFill>
                <a:schemeClr val="bg2">
                  <a:lumMod val="50000"/>
                </a:schemeClr>
              </a:solidFill>
              <a:latin typeface="Abadi" panose="020B0604020104020204" pitchFamily="34" charset="0"/>
              <a:ea typeface="+mn-ea"/>
              <a:cs typeface="Arial" panose="020B0604020202020204" pitchFamily="34" charset="0"/>
            </a:rPr>
            <a:t>    </a:t>
          </a:r>
        </a:p>
      </xdr:txBody>
    </xdr:sp>
    <xdr:clientData/>
  </xdr:twoCellAnchor>
  <xdr:twoCellAnchor editAs="absolute">
    <xdr:from>
      <xdr:col>12</xdr:col>
      <xdr:colOff>381001</xdr:colOff>
      <xdr:row>29</xdr:row>
      <xdr:rowOff>64838</xdr:rowOff>
    </xdr:from>
    <xdr:to>
      <xdr:col>18</xdr:col>
      <xdr:colOff>641082</xdr:colOff>
      <xdr:row>38</xdr:row>
      <xdr:rowOff>192259</xdr:rowOff>
    </xdr:to>
    <xdr:sp macro="" textlink="">
      <xdr:nvSpPr>
        <xdr:cNvPr id="299" name="Rectangle: Rounded Corners 298">
          <a:extLst>
            <a:ext uri="{FF2B5EF4-FFF2-40B4-BE49-F238E27FC236}">
              <a16:creationId xmlns:a16="http://schemas.microsoft.com/office/drawing/2014/main" id="{179F9100-3D06-274C-D1EA-9E93340EF9D6}"/>
            </a:ext>
          </a:extLst>
        </xdr:cNvPr>
        <xdr:cNvSpPr/>
      </xdr:nvSpPr>
      <xdr:spPr>
        <a:xfrm>
          <a:off x="8321843" y="5686259"/>
          <a:ext cx="4230502" cy="1872000"/>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394365</xdr:colOff>
      <xdr:row>31</xdr:row>
      <xdr:rowOff>167106</xdr:rowOff>
    </xdr:from>
    <xdr:to>
      <xdr:col>19</xdr:col>
      <xdr:colOff>73526</xdr:colOff>
      <xdr:row>39</xdr:row>
      <xdr:rowOff>187160</xdr:rowOff>
    </xdr:to>
    <xdr:graphicFrame macro="">
      <xdr:nvGraphicFramePr>
        <xdr:cNvPr id="300" name="Chart 299">
          <a:extLst>
            <a:ext uri="{FF2B5EF4-FFF2-40B4-BE49-F238E27FC236}">
              <a16:creationId xmlns:a16="http://schemas.microsoft.com/office/drawing/2014/main" id="{A894386F-84B2-43BD-A218-59E82488D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180474</xdr:colOff>
      <xdr:row>29</xdr:row>
      <xdr:rowOff>39077</xdr:rowOff>
    </xdr:from>
    <xdr:to>
      <xdr:col>15</xdr:col>
      <xdr:colOff>481262</xdr:colOff>
      <xdr:row>31</xdr:row>
      <xdr:rowOff>73527</xdr:rowOff>
    </xdr:to>
    <xdr:sp macro="" textlink="">
      <xdr:nvSpPr>
        <xdr:cNvPr id="301" name="TextBox 300">
          <a:extLst>
            <a:ext uri="{FF2B5EF4-FFF2-40B4-BE49-F238E27FC236}">
              <a16:creationId xmlns:a16="http://schemas.microsoft.com/office/drawing/2014/main" id="{395F8F32-D4CF-EDCF-512A-D907129D56DE}"/>
            </a:ext>
          </a:extLst>
        </xdr:cNvPr>
        <xdr:cNvSpPr txBox="1"/>
      </xdr:nvSpPr>
      <xdr:spPr>
        <a:xfrm>
          <a:off x="8783053" y="5660498"/>
          <a:ext cx="1624262" cy="42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2">
                  <a:lumMod val="25000"/>
                </a:schemeClr>
              </a:solidFill>
              <a:latin typeface="Abadi" panose="020F0502020204030204" pitchFamily="34" charset="0"/>
              <a:ea typeface="+mn-ea"/>
              <a:cs typeface="Arial" panose="020B0604020202020204" pitchFamily="34" charset="0"/>
            </a:rPr>
            <a:t>Advertisements</a:t>
          </a:r>
          <a:r>
            <a:rPr lang="en-US" sz="800" b="1">
              <a:solidFill>
                <a:schemeClr val="bg1">
                  <a:lumMod val="50000"/>
                </a:schemeClr>
              </a:solidFill>
              <a:latin typeface="Abadi" panose="020F0502020204030204" pitchFamily="34" charset="0"/>
              <a:ea typeface="+mn-ea"/>
              <a:cs typeface="Arial" panose="020B0604020202020204" pitchFamily="34" charset="0"/>
            </a:rPr>
            <a:t> </a:t>
          </a:r>
        </a:p>
        <a:p>
          <a:pPr algn="l"/>
          <a:r>
            <a:rPr lang="en-US" sz="800" b="1" baseline="0">
              <a:solidFill>
                <a:schemeClr val="bg1">
                  <a:lumMod val="50000"/>
                </a:schemeClr>
              </a:solidFill>
              <a:latin typeface="Abadi" panose="020F0502020204030204" pitchFamily="34" charset="0"/>
              <a:ea typeface="+mn-ea"/>
              <a:cs typeface="Arial" panose="020B0604020202020204" pitchFamily="34" charset="0"/>
            </a:rPr>
            <a:t>by total Sales</a:t>
          </a:r>
          <a:endParaRPr lang="en-US" sz="800" b="0" baseline="0">
            <a:solidFill>
              <a:schemeClr val="bg1">
                <a:lumMod val="50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17</xdr:col>
      <xdr:colOff>100263</xdr:colOff>
      <xdr:row>29</xdr:row>
      <xdr:rowOff>185154</xdr:rowOff>
    </xdr:from>
    <xdr:to>
      <xdr:col>18</xdr:col>
      <xdr:colOff>554790</xdr:colOff>
      <xdr:row>32</xdr:row>
      <xdr:rowOff>0</xdr:rowOff>
    </xdr:to>
    <xdr:sp macro="" textlink="">
      <xdr:nvSpPr>
        <xdr:cNvPr id="302" name="Rectangle: Rounded Corners 301">
          <a:extLst>
            <a:ext uri="{FF2B5EF4-FFF2-40B4-BE49-F238E27FC236}">
              <a16:creationId xmlns:a16="http://schemas.microsoft.com/office/drawing/2014/main" id="{0D84EF82-A402-92AE-1162-48785DE741B2}"/>
            </a:ext>
          </a:extLst>
        </xdr:cNvPr>
        <xdr:cNvSpPr/>
      </xdr:nvSpPr>
      <xdr:spPr>
        <a:xfrm>
          <a:off x="11349789" y="5806575"/>
          <a:ext cx="1116264" cy="396372"/>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sz="900"/>
        </a:p>
      </xdr:txBody>
    </xdr:sp>
    <xdr:clientData/>
  </xdr:twoCellAnchor>
  <xdr:twoCellAnchor editAs="absolute">
    <xdr:from>
      <xdr:col>17</xdr:col>
      <xdr:colOff>454526</xdr:colOff>
      <xdr:row>29</xdr:row>
      <xdr:rowOff>92549</xdr:rowOff>
    </xdr:from>
    <xdr:to>
      <xdr:col>19</xdr:col>
      <xdr:colOff>6684</xdr:colOff>
      <xdr:row>31</xdr:row>
      <xdr:rowOff>180473</xdr:rowOff>
    </xdr:to>
    <xdr:sp macro="" textlink="">
      <xdr:nvSpPr>
        <xdr:cNvPr id="303" name="TextBox 302">
          <a:extLst>
            <a:ext uri="{FF2B5EF4-FFF2-40B4-BE49-F238E27FC236}">
              <a16:creationId xmlns:a16="http://schemas.microsoft.com/office/drawing/2014/main" id="{966ACFF2-4090-4964-45B6-A1AB7E55B1FD}"/>
            </a:ext>
          </a:extLst>
        </xdr:cNvPr>
        <xdr:cNvSpPr txBox="1"/>
      </xdr:nvSpPr>
      <xdr:spPr>
        <a:xfrm>
          <a:off x="11704052" y="5713970"/>
          <a:ext cx="875632" cy="475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bg1"/>
              </a:solidFill>
              <a:latin typeface="Abadi" panose="020F0502020204030204" pitchFamily="34" charset="0"/>
              <a:ea typeface="+mn-ea"/>
              <a:cs typeface="Arial" panose="020B0604020202020204" pitchFamily="34" charset="0"/>
            </a:rPr>
            <a:t> </a:t>
          </a:r>
        </a:p>
        <a:p>
          <a:pPr algn="l"/>
          <a:r>
            <a:rPr lang="en-US" sz="800" b="0" baseline="0">
              <a:solidFill>
                <a:srgbClr val="FF3399"/>
              </a:solidFill>
              <a:latin typeface="Abadi" panose="020F0502020204030204" pitchFamily="34" charset="0"/>
              <a:ea typeface="+mn-ea"/>
              <a:cs typeface="Arial" panose="020B0604020202020204" pitchFamily="34" charset="0"/>
            </a:rPr>
            <a:t>Total </a:t>
          </a:r>
        </a:p>
        <a:p>
          <a:pPr algn="l"/>
          <a:r>
            <a:rPr lang="en-US" sz="800" b="0">
              <a:solidFill>
                <a:srgbClr val="FF3399"/>
              </a:solidFill>
              <a:effectLst/>
              <a:latin typeface="+mn-lt"/>
              <a:ea typeface="+mn-ea"/>
              <a:cs typeface="+mn-cs"/>
            </a:rPr>
            <a:t>Advertisements</a:t>
          </a:r>
          <a:endParaRPr lang="en-US" sz="800" b="0" baseline="0">
            <a:solidFill>
              <a:srgbClr val="FF3399"/>
            </a:solidFill>
            <a:latin typeface="Abadi" panose="020F0502020204030204" pitchFamily="34" charset="0"/>
            <a:ea typeface="+mn-ea"/>
            <a:cs typeface="Arial" panose="020B0604020202020204" pitchFamily="34" charset="0"/>
          </a:endParaRPr>
        </a:p>
      </xdr:txBody>
    </xdr:sp>
    <xdr:clientData/>
  </xdr:twoCellAnchor>
  <xdr:twoCellAnchor editAs="absolute">
    <xdr:from>
      <xdr:col>17</xdr:col>
      <xdr:colOff>467894</xdr:colOff>
      <xdr:row>30</xdr:row>
      <xdr:rowOff>73526</xdr:rowOff>
    </xdr:from>
    <xdr:to>
      <xdr:col>17</xdr:col>
      <xdr:colOff>467894</xdr:colOff>
      <xdr:row>31</xdr:row>
      <xdr:rowOff>127000</xdr:rowOff>
    </xdr:to>
    <xdr:cxnSp macro="">
      <xdr:nvCxnSpPr>
        <xdr:cNvPr id="305" name="Straight Connector 304">
          <a:extLst>
            <a:ext uri="{FF2B5EF4-FFF2-40B4-BE49-F238E27FC236}">
              <a16:creationId xmlns:a16="http://schemas.microsoft.com/office/drawing/2014/main" id="{63D72A89-DAB2-BA9F-CD55-77BF1D9D4EC3}"/>
            </a:ext>
          </a:extLst>
        </xdr:cNvPr>
        <xdr:cNvCxnSpPr/>
      </xdr:nvCxnSpPr>
      <xdr:spPr>
        <a:xfrm>
          <a:off x="11717420" y="5888789"/>
          <a:ext cx="0" cy="247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193842</xdr:colOff>
      <xdr:row>30</xdr:row>
      <xdr:rowOff>72497</xdr:rowOff>
    </xdr:from>
    <xdr:to>
      <xdr:col>17</xdr:col>
      <xdr:colOff>508001</xdr:colOff>
      <xdr:row>31</xdr:row>
      <xdr:rowOff>133685</xdr:rowOff>
    </xdr:to>
    <xdr:sp macro="" textlink="'pivot tables'!ET5">
      <xdr:nvSpPr>
        <xdr:cNvPr id="313" name="TextBox 312">
          <a:extLst>
            <a:ext uri="{FF2B5EF4-FFF2-40B4-BE49-F238E27FC236}">
              <a16:creationId xmlns:a16="http://schemas.microsoft.com/office/drawing/2014/main" id="{0E1C8630-F4F3-22E4-38D0-448885A8C456}"/>
            </a:ext>
          </a:extLst>
        </xdr:cNvPr>
        <xdr:cNvSpPr txBox="1"/>
      </xdr:nvSpPr>
      <xdr:spPr>
        <a:xfrm>
          <a:off x="11443368" y="5887760"/>
          <a:ext cx="314159" cy="255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B39B55-1624-4C27-BEE3-1F17B4CDAE3D}" type="TxLink">
            <a:rPr lang="en-US" sz="1600" b="1" i="0" u="none" strike="noStrike">
              <a:solidFill>
                <a:schemeClr val="bg1"/>
              </a:solidFill>
              <a:latin typeface="Arial" panose="020B0604020202020204" pitchFamily="34" charset="0"/>
              <a:ea typeface="+mn-ea"/>
              <a:cs typeface="Arial" panose="020B0604020202020204" pitchFamily="34" charset="0"/>
            </a:rPr>
            <a:pPr algn="l"/>
            <a:t>5</a:t>
          </a:fld>
          <a:endParaRPr lang="en-US" sz="1000" b="1">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160420</xdr:colOff>
      <xdr:row>29</xdr:row>
      <xdr:rowOff>119895</xdr:rowOff>
    </xdr:from>
    <xdr:to>
      <xdr:col>12</xdr:col>
      <xdr:colOff>313554</xdr:colOff>
      <xdr:row>39</xdr:row>
      <xdr:rowOff>26939</xdr:rowOff>
    </xdr:to>
    <xdr:sp macro="" textlink="">
      <xdr:nvSpPr>
        <xdr:cNvPr id="314" name="Rectangle: Rounded Corners 313">
          <a:extLst>
            <a:ext uri="{FF2B5EF4-FFF2-40B4-BE49-F238E27FC236}">
              <a16:creationId xmlns:a16="http://schemas.microsoft.com/office/drawing/2014/main" id="{8C9C87E5-8855-BC11-EB37-32DFA51F5D63}"/>
            </a:ext>
          </a:extLst>
        </xdr:cNvPr>
        <xdr:cNvSpPr/>
      </xdr:nvSpPr>
      <xdr:spPr>
        <a:xfrm>
          <a:off x="5454315" y="5741316"/>
          <a:ext cx="2800081" cy="1845465"/>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374314</xdr:colOff>
      <xdr:row>29</xdr:row>
      <xdr:rowOff>112602</xdr:rowOff>
    </xdr:from>
    <xdr:to>
      <xdr:col>11</xdr:col>
      <xdr:colOff>634999</xdr:colOff>
      <xdr:row>30</xdr:row>
      <xdr:rowOff>147053</xdr:rowOff>
    </xdr:to>
    <xdr:sp macro="" textlink="">
      <xdr:nvSpPr>
        <xdr:cNvPr id="315" name="TextBox 314">
          <a:extLst>
            <a:ext uri="{FF2B5EF4-FFF2-40B4-BE49-F238E27FC236}">
              <a16:creationId xmlns:a16="http://schemas.microsoft.com/office/drawing/2014/main" id="{0C65C7B3-5A71-8EE4-986E-DE08DB481F98}"/>
            </a:ext>
          </a:extLst>
        </xdr:cNvPr>
        <xdr:cNvSpPr txBox="1"/>
      </xdr:nvSpPr>
      <xdr:spPr>
        <a:xfrm>
          <a:off x="5668209" y="5734023"/>
          <a:ext cx="2245895" cy="228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bg2">
                  <a:lumMod val="25000"/>
                </a:schemeClr>
              </a:solidFill>
              <a:latin typeface="Abadi" panose="020F0502020204030204" pitchFamily="34" charset="0"/>
              <a:ea typeface="+mn-ea"/>
              <a:cs typeface="Arial" panose="020B0604020202020204" pitchFamily="34" charset="0"/>
            </a:rPr>
            <a:t>Training Model's Fees by</a:t>
          </a:r>
          <a:r>
            <a:rPr lang="en-US" sz="900" b="1">
              <a:solidFill>
                <a:schemeClr val="bg1">
                  <a:lumMod val="50000"/>
                </a:schemeClr>
              </a:solidFill>
              <a:latin typeface="Abadi" panose="020F0502020204030204" pitchFamily="34" charset="0"/>
              <a:ea typeface="+mn-ea"/>
              <a:cs typeface="Arial" panose="020B0604020202020204" pitchFamily="34" charset="0"/>
            </a:rPr>
            <a:t> Sales Team</a:t>
          </a:r>
          <a:endParaRPr lang="en-US" sz="700" b="0" baseline="0">
            <a:solidFill>
              <a:schemeClr val="bg1">
                <a:lumMod val="50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8</xdr:col>
      <xdr:colOff>127000</xdr:colOff>
      <xdr:row>31</xdr:row>
      <xdr:rowOff>53474</xdr:rowOff>
    </xdr:from>
    <xdr:to>
      <xdr:col>12</xdr:col>
      <xdr:colOff>447842</xdr:colOff>
      <xdr:row>38</xdr:row>
      <xdr:rowOff>86894</xdr:rowOff>
    </xdr:to>
    <xdr:graphicFrame macro="">
      <xdr:nvGraphicFramePr>
        <xdr:cNvPr id="316" name="Chart 315">
          <a:extLst>
            <a:ext uri="{FF2B5EF4-FFF2-40B4-BE49-F238E27FC236}">
              <a16:creationId xmlns:a16="http://schemas.microsoft.com/office/drawing/2014/main" id="{050BDABF-B2BF-4353-ABAD-C92CA04CC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5</xdr:col>
      <xdr:colOff>598427</xdr:colOff>
      <xdr:row>29</xdr:row>
      <xdr:rowOff>98927</xdr:rowOff>
    </xdr:from>
    <xdr:to>
      <xdr:col>8</xdr:col>
      <xdr:colOff>106947</xdr:colOff>
      <xdr:row>39</xdr:row>
      <xdr:rowOff>20053</xdr:rowOff>
    </xdr:to>
    <xdr:grpSp>
      <xdr:nvGrpSpPr>
        <xdr:cNvPr id="333" name="Group 332">
          <a:extLst>
            <a:ext uri="{FF2B5EF4-FFF2-40B4-BE49-F238E27FC236}">
              <a16:creationId xmlns:a16="http://schemas.microsoft.com/office/drawing/2014/main" id="{91EEAE42-0DF4-6CF3-3EFD-47283D00E1B6}"/>
            </a:ext>
          </a:extLst>
        </xdr:cNvPr>
        <xdr:cNvGrpSpPr/>
      </xdr:nvGrpSpPr>
      <xdr:grpSpPr>
        <a:xfrm>
          <a:off x="3909986" y="5841239"/>
          <a:ext cx="1495456" cy="1901233"/>
          <a:chOff x="9604239" y="76201"/>
          <a:chExt cx="1463811" cy="1650999"/>
        </a:xfrm>
      </xdr:grpSpPr>
      <xdr:sp macro="" textlink="">
        <xdr:nvSpPr>
          <xdr:cNvPr id="334" name="Rectangle: Rounded Corners 333">
            <a:extLst>
              <a:ext uri="{FF2B5EF4-FFF2-40B4-BE49-F238E27FC236}">
                <a16:creationId xmlns:a16="http://schemas.microsoft.com/office/drawing/2014/main" id="{2C172CD8-465A-2B0D-0B34-756CEE35A638}"/>
              </a:ext>
            </a:extLst>
          </xdr:cNvPr>
          <xdr:cNvSpPr/>
        </xdr:nvSpPr>
        <xdr:spPr>
          <a:xfrm>
            <a:off x="9604239" y="76201"/>
            <a:ext cx="1463811" cy="1650999"/>
          </a:xfrm>
          <a:prstGeom prst="roundRect">
            <a:avLst/>
          </a:prstGeom>
          <a:solidFill>
            <a:schemeClr val="accent5">
              <a:lumMod val="60000"/>
              <a:lumOff val="40000"/>
            </a:schemeClr>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36" name="TextBox 335">
            <a:extLst>
              <a:ext uri="{FF2B5EF4-FFF2-40B4-BE49-F238E27FC236}">
                <a16:creationId xmlns:a16="http://schemas.microsoft.com/office/drawing/2014/main" id="{2172A822-B551-CC8F-1F0E-98005AC996BD}"/>
              </a:ext>
            </a:extLst>
          </xdr:cNvPr>
          <xdr:cNvSpPr txBox="1"/>
        </xdr:nvSpPr>
        <xdr:spPr>
          <a:xfrm>
            <a:off x="9702800" y="139700"/>
            <a:ext cx="795372"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1"/>
                </a:solidFill>
                <a:latin typeface="Arial" panose="020B0604020202020204" pitchFamily="34" charset="0"/>
                <a:ea typeface="+mn-ea"/>
                <a:cs typeface="Arial" panose="020B0604020202020204" pitchFamily="34" charset="0"/>
              </a:rPr>
              <a:t>Sales Team </a:t>
            </a:r>
            <a:r>
              <a:rPr lang="en-US" sz="700" b="1">
                <a:solidFill>
                  <a:schemeClr val="bg1"/>
                </a:solidFill>
                <a:latin typeface="Arial" panose="020B0604020202020204" pitchFamily="34" charset="0"/>
                <a:ea typeface="+mn-ea"/>
                <a:cs typeface="Arial" panose="020B0604020202020204" pitchFamily="34" charset="0"/>
              </a:rPr>
              <a:t>Slicer</a:t>
            </a:r>
            <a:r>
              <a:rPr lang="en-US" sz="800" b="1">
                <a:solidFill>
                  <a:schemeClr val="bg1"/>
                </a:solidFill>
                <a:latin typeface="Arial" panose="020B0604020202020204" pitchFamily="34" charset="0"/>
                <a:ea typeface="+mn-ea"/>
                <a:cs typeface="Arial" panose="020B0604020202020204" pitchFamily="34" charset="0"/>
              </a:rPr>
              <a:t> </a:t>
            </a:r>
          </a:p>
        </xdr:txBody>
      </xdr:sp>
    </xdr:grpSp>
    <xdr:clientData/>
  </xdr:twoCellAnchor>
  <xdr:twoCellAnchor editAs="absolute">
    <xdr:from>
      <xdr:col>7</xdr:col>
      <xdr:colOff>357058</xdr:colOff>
      <xdr:row>29</xdr:row>
      <xdr:rowOff>181811</xdr:rowOff>
    </xdr:from>
    <xdr:to>
      <xdr:col>7</xdr:col>
      <xdr:colOff>639574</xdr:colOff>
      <xdr:row>31</xdr:row>
      <xdr:rowOff>125736</xdr:rowOff>
    </xdr:to>
    <xdr:pic>
      <xdr:nvPicPr>
        <xdr:cNvPr id="337" name="Picture 336">
          <a:hlinkClick xmlns:r="http://schemas.openxmlformats.org/officeDocument/2006/relationships" r:id="rId8" tooltip="Go to Database"/>
          <a:extLst>
            <a:ext uri="{FF2B5EF4-FFF2-40B4-BE49-F238E27FC236}">
              <a16:creationId xmlns:a16="http://schemas.microsoft.com/office/drawing/2014/main" id="{7DE90893-A03F-A32F-021B-776045048E7A}"/>
            </a:ext>
          </a:extLst>
        </xdr:cNvPr>
        <xdr:cNvPicPr>
          <a:picLocks noChangeAspect="1"/>
        </xdr:cNvPicPr>
      </xdr:nvPicPr>
      <xdr:blipFill>
        <a:blip xmlns:r="http://schemas.openxmlformats.org/officeDocument/2006/relationships" r:embed="rId9"/>
        <a:stretch>
          <a:fillRect/>
        </a:stretch>
      </xdr:blipFill>
      <xdr:spPr>
        <a:xfrm>
          <a:off x="4989216" y="5803232"/>
          <a:ext cx="282516" cy="331609"/>
        </a:xfrm>
        <a:prstGeom prst="rect">
          <a:avLst/>
        </a:prstGeom>
      </xdr:spPr>
    </xdr:pic>
    <xdr:clientData/>
  </xdr:twoCellAnchor>
  <xdr:twoCellAnchor editAs="absolute">
    <xdr:from>
      <xdr:col>6</xdr:col>
      <xdr:colOff>100263</xdr:colOff>
      <xdr:row>31</xdr:row>
      <xdr:rowOff>193841</xdr:rowOff>
    </xdr:from>
    <xdr:to>
      <xdr:col>7</xdr:col>
      <xdr:colOff>641684</xdr:colOff>
      <xdr:row>38</xdr:row>
      <xdr:rowOff>133684</xdr:rowOff>
    </xdr:to>
    <mc:AlternateContent xmlns:mc="http://schemas.openxmlformats.org/markup-compatibility/2006" xmlns:a14="http://schemas.microsoft.com/office/drawing/2010/main">
      <mc:Choice Requires="a14">
        <xdr:graphicFrame macro="">
          <xdr:nvGraphicFramePr>
            <xdr:cNvPr id="338" name="Sale Team">
              <a:extLst>
                <a:ext uri="{FF2B5EF4-FFF2-40B4-BE49-F238E27FC236}">
                  <a16:creationId xmlns:a16="http://schemas.microsoft.com/office/drawing/2014/main" id="{50B617A2-CBBD-47DF-9454-FABA00EBD2F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4074134" y="6332174"/>
              <a:ext cx="1203733" cy="132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120317</xdr:colOff>
      <xdr:row>29</xdr:row>
      <xdr:rowOff>73107</xdr:rowOff>
    </xdr:from>
    <xdr:to>
      <xdr:col>5</xdr:col>
      <xdr:colOff>547503</xdr:colOff>
      <xdr:row>39</xdr:row>
      <xdr:rowOff>6684</xdr:rowOff>
    </xdr:to>
    <xdr:sp macro="" textlink="">
      <xdr:nvSpPr>
        <xdr:cNvPr id="339" name="Rectangle: Rounded Corners 338">
          <a:extLst>
            <a:ext uri="{FF2B5EF4-FFF2-40B4-BE49-F238E27FC236}">
              <a16:creationId xmlns:a16="http://schemas.microsoft.com/office/drawing/2014/main" id="{CDBB55C9-568F-4157-878A-F69418D8A6BD}"/>
            </a:ext>
          </a:extLst>
        </xdr:cNvPr>
        <xdr:cNvSpPr/>
      </xdr:nvSpPr>
      <xdr:spPr>
        <a:xfrm>
          <a:off x="120317" y="5694528"/>
          <a:ext cx="3735870" cy="1871998"/>
        </a:xfrm>
        <a:prstGeom prst="roundRect">
          <a:avLst/>
        </a:prstGeom>
        <a:solidFill>
          <a:schemeClr val="bg1"/>
        </a:solidFill>
        <a:ln>
          <a:solidFill>
            <a:schemeClr val="bg1"/>
          </a:solidFill>
        </a:ln>
        <a:effectLst>
          <a:outerShdw blurRad="279400" dist="50800" dir="2700000" algn="tl" rotWithShape="0">
            <a:prstClr val="black">
              <a:alpha val="12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133684</xdr:colOff>
      <xdr:row>37</xdr:row>
      <xdr:rowOff>139340</xdr:rowOff>
    </xdr:from>
    <xdr:to>
      <xdr:col>3</xdr:col>
      <xdr:colOff>66842</xdr:colOff>
      <xdr:row>38</xdr:row>
      <xdr:rowOff>173790</xdr:rowOff>
    </xdr:to>
    <xdr:sp macro="" textlink="">
      <xdr:nvSpPr>
        <xdr:cNvPr id="340" name="TextBox 339">
          <a:extLst>
            <a:ext uri="{FF2B5EF4-FFF2-40B4-BE49-F238E27FC236}">
              <a16:creationId xmlns:a16="http://schemas.microsoft.com/office/drawing/2014/main" id="{EED9E291-5140-2176-06FB-E36B438F96C3}"/>
            </a:ext>
          </a:extLst>
        </xdr:cNvPr>
        <xdr:cNvSpPr txBox="1"/>
      </xdr:nvSpPr>
      <xdr:spPr>
        <a:xfrm>
          <a:off x="133684" y="7311498"/>
          <a:ext cx="1918369" cy="22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chemeClr val="bg2">
                  <a:lumMod val="25000"/>
                </a:schemeClr>
              </a:solidFill>
              <a:latin typeface="Abadi" panose="020F0502020204030204" pitchFamily="34" charset="0"/>
              <a:ea typeface="+mn-ea"/>
              <a:cs typeface="Arial" panose="020B0604020202020204" pitchFamily="34" charset="0"/>
            </a:rPr>
            <a:t>Training Model's Fees by</a:t>
          </a:r>
          <a:r>
            <a:rPr lang="en-US" sz="800" b="1">
              <a:solidFill>
                <a:schemeClr val="bg1">
                  <a:lumMod val="50000"/>
                </a:schemeClr>
              </a:solidFill>
              <a:latin typeface="Abadi" panose="020F0502020204030204" pitchFamily="34" charset="0"/>
              <a:ea typeface="+mn-ea"/>
              <a:cs typeface="Arial" panose="020B0604020202020204" pitchFamily="34" charset="0"/>
            </a:rPr>
            <a:t> Consultants</a:t>
          </a:r>
          <a:endParaRPr lang="en-US" sz="600" b="0" baseline="0">
            <a:solidFill>
              <a:schemeClr val="bg1">
                <a:lumMod val="50000"/>
              </a:schemeClr>
            </a:solidFill>
            <a:latin typeface="Abadi" panose="020F0502020204030204" pitchFamily="34" charset="0"/>
            <a:ea typeface="+mn-ea"/>
            <a:cs typeface="Arial" panose="020B0604020202020204" pitchFamily="34" charset="0"/>
          </a:endParaRPr>
        </a:p>
      </xdr:txBody>
    </xdr:sp>
    <xdr:clientData/>
  </xdr:twoCellAnchor>
  <xdr:twoCellAnchor editAs="absolute">
    <xdr:from>
      <xdr:col>0</xdr:col>
      <xdr:colOff>146765</xdr:colOff>
      <xdr:row>29</xdr:row>
      <xdr:rowOff>121179</xdr:rowOff>
    </xdr:from>
    <xdr:to>
      <xdr:col>5</xdr:col>
      <xdr:colOff>567871</xdr:colOff>
      <xdr:row>39</xdr:row>
      <xdr:rowOff>23432</xdr:rowOff>
    </xdr:to>
    <xdr:graphicFrame macro="">
      <xdr:nvGraphicFramePr>
        <xdr:cNvPr id="341" name="Chart 340">
          <a:extLst>
            <a:ext uri="{FF2B5EF4-FFF2-40B4-BE49-F238E27FC236}">
              <a16:creationId xmlns:a16="http://schemas.microsoft.com/office/drawing/2014/main" id="{E2CAC3D3-FE89-47A5-ACD3-C1C1E79BA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5</xdr:col>
      <xdr:colOff>432333</xdr:colOff>
      <xdr:row>0</xdr:row>
      <xdr:rowOff>177397</xdr:rowOff>
    </xdr:from>
    <xdr:to>
      <xdr:col>5</xdr:col>
      <xdr:colOff>523371</xdr:colOff>
      <xdr:row>1</xdr:row>
      <xdr:rowOff>54681</xdr:rowOff>
    </xdr:to>
    <xdr:sp macro="" textlink="">
      <xdr:nvSpPr>
        <xdr:cNvPr id="24" name="Star: 5 Points 23">
          <a:extLst>
            <a:ext uri="{FF2B5EF4-FFF2-40B4-BE49-F238E27FC236}">
              <a16:creationId xmlns:a16="http://schemas.microsoft.com/office/drawing/2014/main" id="{F595C6C9-E87B-C3CE-EDDA-2C0F599D8A82}"/>
            </a:ext>
          </a:extLst>
        </xdr:cNvPr>
        <xdr:cNvSpPr/>
      </xdr:nvSpPr>
      <xdr:spPr>
        <a:xfrm>
          <a:off x="3748444" y="177397"/>
          <a:ext cx="91038" cy="74840"/>
        </a:xfrm>
        <a:prstGeom prst="star5">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44845</xdr:colOff>
      <xdr:row>9</xdr:row>
      <xdr:rowOff>154106</xdr:rowOff>
    </xdr:from>
    <xdr:to>
      <xdr:col>12</xdr:col>
      <xdr:colOff>135883</xdr:colOff>
      <xdr:row>10</xdr:row>
      <xdr:rowOff>31390</xdr:rowOff>
    </xdr:to>
    <xdr:sp macro="" textlink="">
      <xdr:nvSpPr>
        <xdr:cNvPr id="362" name="Star: 5 Points 361">
          <a:extLst>
            <a:ext uri="{FF2B5EF4-FFF2-40B4-BE49-F238E27FC236}">
              <a16:creationId xmlns:a16="http://schemas.microsoft.com/office/drawing/2014/main" id="{4A33C5C2-9473-4A18-9046-11E1B9DAA1D8}"/>
            </a:ext>
          </a:extLst>
        </xdr:cNvPr>
        <xdr:cNvSpPr/>
      </xdr:nvSpPr>
      <xdr:spPr>
        <a:xfrm>
          <a:off x="8003512" y="1932106"/>
          <a:ext cx="91038" cy="74840"/>
        </a:xfrm>
        <a:prstGeom prst="star5">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61451</xdr:colOff>
      <xdr:row>0</xdr:row>
      <xdr:rowOff>150215</xdr:rowOff>
    </xdr:from>
    <xdr:to>
      <xdr:col>1</xdr:col>
      <xdr:colOff>215139</xdr:colOff>
      <xdr:row>4</xdr:row>
      <xdr:rowOff>47796</xdr:rowOff>
    </xdr:to>
    <xdr:pic>
      <xdr:nvPicPr>
        <xdr:cNvPr id="61" name="Picture 60">
          <a:extLst>
            <a:ext uri="{FF2B5EF4-FFF2-40B4-BE49-F238E27FC236}">
              <a16:creationId xmlns:a16="http://schemas.microsoft.com/office/drawing/2014/main" id="{0EE73659-92E9-0D6C-FC26-A20B60E7F78C}"/>
            </a:ext>
          </a:extLst>
        </xdr:cNvPr>
        <xdr:cNvPicPr>
          <a:picLocks noChangeAspect="1"/>
        </xdr:cNvPicPr>
      </xdr:nvPicPr>
      <xdr:blipFill>
        <a:blip xmlns:r="http://schemas.openxmlformats.org/officeDocument/2006/relationships" r:embed="rId29" cstate="print">
          <a:alphaModFix amt="50000"/>
          <a:extLst>
            <a:ext uri="{28A0092B-C50C-407E-A947-70E740481C1C}">
              <a14:useLocalDpi xmlns:a14="http://schemas.microsoft.com/office/drawing/2010/main" val="0"/>
            </a:ext>
            <a:ext uri="{837473B0-CC2E-450A-ABE3-18F120FF3D39}">
              <a1611:picAttrSrcUrl xmlns:a1611="http://schemas.microsoft.com/office/drawing/2016/11/main" r:id="rId30"/>
            </a:ext>
          </a:extLst>
        </a:blip>
        <a:stretch>
          <a:fillRect/>
        </a:stretch>
      </xdr:blipFill>
      <xdr:spPr>
        <a:xfrm>
          <a:off x="61451" y="150215"/>
          <a:ext cx="816000" cy="68962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3.xml><?xml version="1.0" encoding="utf-8"?>
<c:userShapes xmlns:c="http://schemas.openxmlformats.org/drawingml/2006/chart">
  <cdr:relSizeAnchor xmlns:cdr="http://schemas.openxmlformats.org/drawingml/2006/chartDrawing">
    <cdr:from>
      <cdr:x>0.31622</cdr:x>
      <cdr:y>0.18567</cdr:y>
    </cdr:from>
    <cdr:to>
      <cdr:x>0.68467</cdr:x>
      <cdr:y>0.66471</cdr:y>
    </cdr:to>
    <cdr:sp macro="" textlink="">
      <cdr:nvSpPr>
        <cdr:cNvPr id="2" name="Oval 1">
          <a:extLst xmlns:a="http://schemas.openxmlformats.org/drawingml/2006/main">
            <a:ext uri="{FF2B5EF4-FFF2-40B4-BE49-F238E27FC236}">
              <a16:creationId xmlns:a16="http://schemas.microsoft.com/office/drawing/2014/main" id="{CEF008EE-5108-121E-2CD2-CCE2333F6F58}"/>
            </a:ext>
          </a:extLst>
        </cdr:cNvPr>
        <cdr:cNvSpPr/>
      </cdr:nvSpPr>
      <cdr:spPr>
        <a:xfrm xmlns:a="http://schemas.openxmlformats.org/drawingml/2006/main">
          <a:off x="728577" y="334212"/>
          <a:ext cx="848895" cy="862264"/>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0.45304</cdr:x>
      <cdr:y>0.33439</cdr:y>
    </cdr:from>
    <cdr:to>
      <cdr:x>0.57182</cdr:x>
      <cdr:y>0.46372</cdr:y>
    </cdr:to>
    <cdr:sp macro="" textlink="">
      <cdr:nvSpPr>
        <cdr:cNvPr id="2" name="Oval 1">
          <a:extLst xmlns:a="http://schemas.openxmlformats.org/drawingml/2006/main">
            <a:ext uri="{FF2B5EF4-FFF2-40B4-BE49-F238E27FC236}">
              <a16:creationId xmlns:a16="http://schemas.microsoft.com/office/drawing/2014/main" id="{D501259D-9537-8B58-6DE2-7F3CD262C991}"/>
            </a:ext>
          </a:extLst>
        </cdr:cNvPr>
        <cdr:cNvSpPr/>
      </cdr:nvSpPr>
      <cdr:spPr>
        <a:xfrm xmlns:a="http://schemas.openxmlformats.org/drawingml/2006/main">
          <a:off x="1096211" y="708528"/>
          <a:ext cx="287421" cy="274053"/>
        </a:xfrm>
        <a:prstGeom xmlns:a="http://schemas.openxmlformats.org/drawingml/2006/main" prst="ellipse">
          <a:avLst/>
        </a:prstGeom>
        <a:solidFill xmlns:a="http://schemas.openxmlformats.org/drawingml/2006/main">
          <a:schemeClr val="bg1">
            <a:lumMod val="9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0.46685</cdr:x>
      <cdr:y>0.3407</cdr:y>
    </cdr:from>
    <cdr:to>
      <cdr:x>0.55801</cdr:x>
      <cdr:y>0.4448</cdr:y>
    </cdr:to>
    <cdr:pic>
      <cdr:nvPicPr>
        <cdr:cNvPr id="8" name="Graphic 7" descr="Megaphone with solid fill">
          <a:extLst xmlns:a="http://schemas.openxmlformats.org/drawingml/2006/main">
            <a:ext uri="{FF2B5EF4-FFF2-40B4-BE49-F238E27FC236}">
              <a16:creationId xmlns:a16="http://schemas.microsoft.com/office/drawing/2014/main" id="{20B9FF22-4C24-4F89-7AE0-3F36FCBF8D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29632" y="721898"/>
          <a:ext cx="220578" cy="220578"/>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Nchekwube" refreshedDate="45133.013464351854" createdVersion="8" refreshedVersion="8" minRefreshableVersion="3" recordCount="1237" xr:uid="{6CFF731A-1E6F-4603-98E6-F36A0A29558E}">
  <cacheSource type="worksheet">
    <worksheetSource name="Table1"/>
  </cacheSource>
  <cacheFields count="17">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fieldGroup par="16"/>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 name="Seconds (Average call duration)" numFmtId="0" databaseField="0">
      <fieldGroup base="8">
        <rangePr groupBy="seconds" startDate="1899-12-30T00:02:00" endDate="1899-12-30T00:12:55"/>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Average call duration)" numFmtId="0" databaseField="0">
      <fieldGroup base="8">
        <rangePr groupBy="minutes" startDate="1899-12-30T00:02:00" endDate="1899-12-30T00:12:55"/>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Average call duration)" numFmtId="0" databaseField="0">
      <fieldGroup base="8">
        <rangePr groupBy="hours" startDate="1899-12-30T00:02:00" endDate="1899-12-30T00:12:55"/>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911447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x v="0"/>
    <x v="0"/>
    <x v="0"/>
    <x v="0"/>
    <x v="0"/>
    <x v="0"/>
  </r>
  <r>
    <x v="0"/>
    <n v="10"/>
    <x v="1"/>
    <x v="0"/>
    <x v="1"/>
    <n v="3"/>
    <x v="1"/>
    <n v="1"/>
    <x v="0"/>
    <x v="0"/>
    <x v="1"/>
    <x v="1"/>
    <x v="1"/>
    <x v="1"/>
  </r>
  <r>
    <x v="0"/>
    <n v="20"/>
    <x v="2"/>
    <x v="1"/>
    <x v="0"/>
    <n v="2"/>
    <x v="2"/>
    <n v="3"/>
    <x v="0"/>
    <x v="0"/>
    <x v="2"/>
    <x v="2"/>
    <x v="1"/>
    <x v="2"/>
  </r>
  <r>
    <x v="0"/>
    <n v="23"/>
    <x v="2"/>
    <x v="2"/>
    <x v="0"/>
    <n v="4"/>
    <x v="3"/>
    <n v="1"/>
    <x v="0"/>
    <x v="0"/>
    <x v="2"/>
    <x v="3"/>
    <x v="2"/>
    <x v="3"/>
  </r>
  <r>
    <x v="0"/>
    <n v="11"/>
    <x v="2"/>
    <x v="0"/>
    <x v="0"/>
    <n v="5"/>
    <x v="4"/>
    <n v="2"/>
    <x v="0"/>
    <x v="0"/>
    <x v="3"/>
    <x v="1"/>
    <x v="3"/>
    <x v="4"/>
  </r>
  <r>
    <x v="0"/>
    <n v="2"/>
    <x v="3"/>
    <x v="3"/>
    <x v="1"/>
    <n v="3"/>
    <x v="2"/>
    <n v="1"/>
    <x v="0"/>
    <x v="0"/>
    <x v="4"/>
    <x v="4"/>
    <x v="0"/>
    <x v="5"/>
  </r>
  <r>
    <x v="0"/>
    <n v="6"/>
    <x v="3"/>
    <x v="3"/>
    <x v="2"/>
    <n v="5"/>
    <x v="5"/>
    <n v="2"/>
    <x v="0"/>
    <x v="0"/>
    <x v="0"/>
    <x v="5"/>
    <x v="3"/>
    <x v="4"/>
  </r>
  <r>
    <x v="0"/>
    <n v="26"/>
    <x v="4"/>
    <x v="2"/>
    <x v="3"/>
    <n v="1"/>
    <x v="6"/>
    <n v="2"/>
    <x v="0"/>
    <x v="1"/>
    <x v="5"/>
    <x v="3"/>
    <x v="0"/>
    <x v="5"/>
  </r>
  <r>
    <x v="0"/>
    <n v="15"/>
    <x v="4"/>
    <x v="3"/>
    <x v="2"/>
    <n v="2"/>
    <x v="7"/>
    <n v="2"/>
    <x v="0"/>
    <x v="1"/>
    <x v="4"/>
    <x v="6"/>
    <x v="1"/>
    <x v="1"/>
  </r>
  <r>
    <x v="0"/>
    <n v="17"/>
    <x v="4"/>
    <x v="4"/>
    <x v="1"/>
    <n v="2"/>
    <x v="2"/>
    <n v="2"/>
    <x v="0"/>
    <x v="0"/>
    <x v="6"/>
    <x v="7"/>
    <x v="1"/>
    <x v="6"/>
  </r>
  <r>
    <x v="0"/>
    <n v="1"/>
    <x v="0"/>
    <x v="0"/>
    <x v="0"/>
    <n v="1"/>
    <x v="0"/>
    <n v="3"/>
    <x v="0"/>
    <x v="0"/>
    <x v="0"/>
    <x v="0"/>
    <x v="0"/>
    <x v="0"/>
  </r>
  <r>
    <x v="0"/>
    <n v="2"/>
    <x v="3"/>
    <x v="3"/>
    <x v="1"/>
    <n v="3"/>
    <x v="2"/>
    <n v="1"/>
    <x v="0"/>
    <x v="0"/>
    <x v="4"/>
    <x v="4"/>
    <x v="0"/>
    <x v="1"/>
  </r>
  <r>
    <x v="0"/>
    <n v="6"/>
    <x v="3"/>
    <x v="3"/>
    <x v="2"/>
    <n v="5"/>
    <x v="5"/>
    <n v="2"/>
    <x v="0"/>
    <x v="0"/>
    <x v="0"/>
    <x v="5"/>
    <x v="3"/>
    <x v="7"/>
  </r>
  <r>
    <x v="0"/>
    <n v="26"/>
    <x v="4"/>
    <x v="2"/>
    <x v="3"/>
    <n v="1"/>
    <x v="6"/>
    <n v="2"/>
    <x v="0"/>
    <x v="1"/>
    <x v="5"/>
    <x v="3"/>
    <x v="0"/>
    <x v="8"/>
  </r>
  <r>
    <x v="0"/>
    <n v="2"/>
    <x v="3"/>
    <x v="3"/>
    <x v="1"/>
    <n v="3"/>
    <x v="2"/>
    <n v="1"/>
    <x v="0"/>
    <x v="0"/>
    <x v="4"/>
    <x v="4"/>
    <x v="0"/>
    <x v="2"/>
  </r>
  <r>
    <x v="0"/>
    <n v="6"/>
    <x v="3"/>
    <x v="3"/>
    <x v="2"/>
    <n v="5"/>
    <x v="5"/>
    <n v="2"/>
    <x v="0"/>
    <x v="0"/>
    <x v="0"/>
    <x v="5"/>
    <x v="3"/>
    <x v="7"/>
  </r>
  <r>
    <x v="0"/>
    <n v="26"/>
    <x v="4"/>
    <x v="2"/>
    <x v="3"/>
    <n v="1"/>
    <x v="6"/>
    <n v="2"/>
    <x v="0"/>
    <x v="1"/>
    <x v="5"/>
    <x v="3"/>
    <x v="0"/>
    <x v="8"/>
  </r>
  <r>
    <x v="0"/>
    <n v="12"/>
    <x v="5"/>
    <x v="0"/>
    <x v="2"/>
    <n v="3"/>
    <x v="1"/>
    <n v="1"/>
    <x v="0"/>
    <x v="0"/>
    <x v="7"/>
    <x v="7"/>
    <x v="1"/>
    <x v="6"/>
  </r>
  <r>
    <x v="0"/>
    <n v="11"/>
    <x v="6"/>
    <x v="1"/>
    <x v="1"/>
    <n v="5"/>
    <x v="4"/>
    <n v="1"/>
    <x v="0"/>
    <x v="0"/>
    <x v="2"/>
    <x v="5"/>
    <x v="1"/>
    <x v="2"/>
  </r>
  <r>
    <x v="0"/>
    <n v="11"/>
    <x v="7"/>
    <x v="2"/>
    <x v="2"/>
    <n v="2"/>
    <x v="7"/>
    <n v="2"/>
    <x v="0"/>
    <x v="1"/>
    <x v="7"/>
    <x v="5"/>
    <x v="0"/>
    <x v="7"/>
  </r>
  <r>
    <x v="0"/>
    <n v="3"/>
    <x v="0"/>
    <x v="3"/>
    <x v="2"/>
    <n v="4"/>
    <x v="3"/>
    <n v="1"/>
    <x v="0"/>
    <x v="0"/>
    <x v="7"/>
    <x v="0"/>
    <x v="0"/>
    <x v="5"/>
  </r>
  <r>
    <x v="0"/>
    <n v="11"/>
    <x v="8"/>
    <x v="0"/>
    <x v="1"/>
    <n v="1"/>
    <x v="6"/>
    <n v="1"/>
    <x v="0"/>
    <x v="1"/>
    <x v="0"/>
    <x v="1"/>
    <x v="2"/>
    <x v="8"/>
  </r>
  <r>
    <x v="0"/>
    <n v="10"/>
    <x v="8"/>
    <x v="3"/>
    <x v="0"/>
    <n v="4"/>
    <x v="5"/>
    <n v="3"/>
    <x v="0"/>
    <x v="0"/>
    <x v="5"/>
    <x v="3"/>
    <x v="2"/>
    <x v="8"/>
  </r>
  <r>
    <x v="0"/>
    <n v="5"/>
    <x v="8"/>
    <x v="3"/>
    <x v="1"/>
    <n v="1"/>
    <x v="0"/>
    <n v="2"/>
    <x v="0"/>
    <x v="0"/>
    <x v="7"/>
    <x v="6"/>
    <x v="1"/>
    <x v="6"/>
  </r>
  <r>
    <x v="0"/>
    <n v="12"/>
    <x v="9"/>
    <x v="1"/>
    <x v="1"/>
    <n v="2"/>
    <x v="7"/>
    <n v="3"/>
    <x v="0"/>
    <x v="1"/>
    <x v="4"/>
    <x v="4"/>
    <x v="0"/>
    <x v="7"/>
  </r>
  <r>
    <x v="0"/>
    <n v="26"/>
    <x v="1"/>
    <x v="0"/>
    <x v="2"/>
    <n v="4"/>
    <x v="5"/>
    <n v="3"/>
    <x v="0"/>
    <x v="2"/>
    <x v="0"/>
    <x v="0"/>
    <x v="3"/>
    <x v="4"/>
  </r>
  <r>
    <x v="0"/>
    <n v="25"/>
    <x v="2"/>
    <x v="0"/>
    <x v="0"/>
    <n v="3"/>
    <x v="3"/>
    <n v="3"/>
    <x v="0"/>
    <x v="0"/>
    <x v="7"/>
    <x v="2"/>
    <x v="1"/>
    <x v="6"/>
  </r>
  <r>
    <x v="0"/>
    <n v="11"/>
    <x v="2"/>
    <x v="0"/>
    <x v="2"/>
    <n v="3"/>
    <x v="2"/>
    <n v="4"/>
    <x v="0"/>
    <x v="0"/>
    <x v="1"/>
    <x v="0"/>
    <x v="3"/>
    <x v="4"/>
  </r>
  <r>
    <x v="0"/>
    <n v="18"/>
    <x v="2"/>
    <x v="0"/>
    <x v="1"/>
    <n v="4"/>
    <x v="3"/>
    <n v="2"/>
    <x v="0"/>
    <x v="0"/>
    <x v="4"/>
    <x v="6"/>
    <x v="0"/>
    <x v="9"/>
  </r>
  <r>
    <x v="0"/>
    <n v="1"/>
    <x v="3"/>
    <x v="2"/>
    <x v="2"/>
    <n v="3"/>
    <x v="3"/>
    <n v="3"/>
    <x v="0"/>
    <x v="0"/>
    <x v="4"/>
    <x v="2"/>
    <x v="1"/>
    <x v="6"/>
  </r>
  <r>
    <x v="0"/>
    <n v="1"/>
    <x v="3"/>
    <x v="0"/>
    <x v="2"/>
    <n v="2"/>
    <x v="2"/>
    <n v="6"/>
    <x v="0"/>
    <x v="0"/>
    <x v="4"/>
    <x v="2"/>
    <x v="0"/>
    <x v="5"/>
  </r>
  <r>
    <x v="0"/>
    <n v="8"/>
    <x v="3"/>
    <x v="0"/>
    <x v="2"/>
    <n v="3"/>
    <x v="3"/>
    <n v="3"/>
    <x v="0"/>
    <x v="0"/>
    <x v="3"/>
    <x v="0"/>
    <x v="0"/>
    <x v="9"/>
  </r>
  <r>
    <x v="0"/>
    <n v="20"/>
    <x v="3"/>
    <x v="1"/>
    <x v="1"/>
    <n v="5"/>
    <x v="4"/>
    <n v="4"/>
    <x v="0"/>
    <x v="0"/>
    <x v="3"/>
    <x v="2"/>
    <x v="0"/>
    <x v="10"/>
  </r>
  <r>
    <x v="0"/>
    <n v="20"/>
    <x v="3"/>
    <x v="4"/>
    <x v="0"/>
    <n v="2"/>
    <x v="2"/>
    <n v="4"/>
    <x v="0"/>
    <x v="0"/>
    <x v="8"/>
    <x v="3"/>
    <x v="2"/>
    <x v="11"/>
  </r>
  <r>
    <x v="0"/>
    <n v="1"/>
    <x v="3"/>
    <x v="1"/>
    <x v="1"/>
    <n v="3"/>
    <x v="3"/>
    <n v="5"/>
    <x v="0"/>
    <x v="0"/>
    <x v="2"/>
    <x v="4"/>
    <x v="2"/>
    <x v="8"/>
  </r>
  <r>
    <x v="0"/>
    <n v="20"/>
    <x v="3"/>
    <x v="1"/>
    <x v="2"/>
    <n v="2"/>
    <x v="8"/>
    <n v="1"/>
    <x v="0"/>
    <x v="0"/>
    <x v="8"/>
    <x v="5"/>
    <x v="0"/>
    <x v="12"/>
  </r>
  <r>
    <x v="0"/>
    <n v="1"/>
    <x v="3"/>
    <x v="1"/>
    <x v="0"/>
    <n v="3"/>
    <x v="2"/>
    <n v="2"/>
    <x v="0"/>
    <x v="0"/>
    <x v="3"/>
    <x v="1"/>
    <x v="0"/>
    <x v="7"/>
  </r>
  <r>
    <x v="0"/>
    <n v="4"/>
    <x v="3"/>
    <x v="0"/>
    <x v="1"/>
    <n v="3"/>
    <x v="1"/>
    <n v="6"/>
    <x v="0"/>
    <x v="0"/>
    <x v="4"/>
    <x v="6"/>
    <x v="1"/>
    <x v="2"/>
  </r>
  <r>
    <x v="0"/>
    <n v="3"/>
    <x v="4"/>
    <x v="2"/>
    <x v="0"/>
    <n v="1"/>
    <x v="6"/>
    <n v="3"/>
    <x v="0"/>
    <x v="1"/>
    <x v="8"/>
    <x v="6"/>
    <x v="0"/>
    <x v="7"/>
  </r>
  <r>
    <x v="0"/>
    <n v="22"/>
    <x v="4"/>
    <x v="2"/>
    <x v="0"/>
    <n v="1"/>
    <x v="6"/>
    <n v="1"/>
    <x v="0"/>
    <x v="1"/>
    <x v="1"/>
    <x v="7"/>
    <x v="3"/>
    <x v="13"/>
  </r>
  <r>
    <x v="0"/>
    <n v="13"/>
    <x v="4"/>
    <x v="4"/>
    <x v="4"/>
    <n v="4"/>
    <x v="5"/>
    <n v="3"/>
    <x v="0"/>
    <x v="2"/>
    <x v="0"/>
    <x v="2"/>
    <x v="2"/>
    <x v="8"/>
  </r>
  <r>
    <x v="0"/>
    <n v="17"/>
    <x v="4"/>
    <x v="4"/>
    <x v="2"/>
    <n v="1"/>
    <x v="0"/>
    <n v="1"/>
    <x v="0"/>
    <x v="0"/>
    <x v="0"/>
    <x v="3"/>
    <x v="0"/>
    <x v="7"/>
  </r>
  <r>
    <x v="0"/>
    <n v="30"/>
    <x v="4"/>
    <x v="4"/>
    <x v="1"/>
    <n v="2"/>
    <x v="8"/>
    <n v="1"/>
    <x v="0"/>
    <x v="0"/>
    <x v="2"/>
    <x v="3"/>
    <x v="2"/>
    <x v="11"/>
  </r>
  <r>
    <x v="0"/>
    <n v="29"/>
    <x v="4"/>
    <x v="2"/>
    <x v="2"/>
    <n v="3"/>
    <x v="3"/>
    <n v="1"/>
    <x v="0"/>
    <x v="0"/>
    <x v="0"/>
    <x v="1"/>
    <x v="1"/>
    <x v="1"/>
  </r>
  <r>
    <x v="0"/>
    <n v="6"/>
    <x v="4"/>
    <x v="4"/>
    <x v="4"/>
    <n v="1"/>
    <x v="0"/>
    <n v="3"/>
    <x v="0"/>
    <x v="0"/>
    <x v="8"/>
    <x v="7"/>
    <x v="3"/>
    <x v="13"/>
  </r>
  <r>
    <x v="0"/>
    <n v="22"/>
    <x v="10"/>
    <x v="1"/>
    <x v="0"/>
    <n v="5"/>
    <x v="4"/>
    <n v="6"/>
    <x v="0"/>
    <x v="0"/>
    <x v="7"/>
    <x v="5"/>
    <x v="3"/>
    <x v="4"/>
  </r>
  <r>
    <x v="0"/>
    <n v="3"/>
    <x v="10"/>
    <x v="2"/>
    <x v="1"/>
    <n v="5"/>
    <x v="5"/>
    <n v="4"/>
    <x v="0"/>
    <x v="0"/>
    <x v="4"/>
    <x v="7"/>
    <x v="1"/>
    <x v="6"/>
  </r>
  <r>
    <x v="0"/>
    <n v="12"/>
    <x v="5"/>
    <x v="0"/>
    <x v="2"/>
    <n v="3"/>
    <x v="1"/>
    <n v="1"/>
    <x v="0"/>
    <x v="0"/>
    <x v="7"/>
    <x v="7"/>
    <x v="1"/>
    <x v="6"/>
  </r>
  <r>
    <x v="0"/>
    <n v="11"/>
    <x v="6"/>
    <x v="1"/>
    <x v="1"/>
    <n v="5"/>
    <x v="4"/>
    <n v="1"/>
    <x v="0"/>
    <x v="0"/>
    <x v="2"/>
    <x v="5"/>
    <x v="1"/>
    <x v="2"/>
  </r>
  <r>
    <x v="0"/>
    <n v="11"/>
    <x v="7"/>
    <x v="2"/>
    <x v="2"/>
    <n v="2"/>
    <x v="7"/>
    <n v="2"/>
    <x v="0"/>
    <x v="1"/>
    <x v="7"/>
    <x v="5"/>
    <x v="0"/>
    <x v="7"/>
  </r>
  <r>
    <x v="0"/>
    <n v="3"/>
    <x v="0"/>
    <x v="3"/>
    <x v="2"/>
    <n v="4"/>
    <x v="3"/>
    <n v="1"/>
    <x v="0"/>
    <x v="0"/>
    <x v="7"/>
    <x v="0"/>
    <x v="0"/>
    <x v="5"/>
  </r>
  <r>
    <x v="0"/>
    <n v="11"/>
    <x v="8"/>
    <x v="0"/>
    <x v="1"/>
    <n v="1"/>
    <x v="6"/>
    <n v="1"/>
    <x v="0"/>
    <x v="1"/>
    <x v="0"/>
    <x v="1"/>
    <x v="2"/>
    <x v="8"/>
  </r>
  <r>
    <x v="0"/>
    <n v="10"/>
    <x v="8"/>
    <x v="3"/>
    <x v="0"/>
    <n v="4"/>
    <x v="5"/>
    <n v="3"/>
    <x v="0"/>
    <x v="0"/>
    <x v="5"/>
    <x v="3"/>
    <x v="2"/>
    <x v="8"/>
  </r>
  <r>
    <x v="0"/>
    <n v="5"/>
    <x v="8"/>
    <x v="3"/>
    <x v="1"/>
    <n v="1"/>
    <x v="0"/>
    <n v="2"/>
    <x v="0"/>
    <x v="0"/>
    <x v="7"/>
    <x v="6"/>
    <x v="1"/>
    <x v="6"/>
  </r>
  <r>
    <x v="0"/>
    <n v="12"/>
    <x v="9"/>
    <x v="1"/>
    <x v="1"/>
    <n v="2"/>
    <x v="7"/>
    <n v="3"/>
    <x v="0"/>
    <x v="1"/>
    <x v="4"/>
    <x v="4"/>
    <x v="0"/>
    <x v="7"/>
  </r>
  <r>
    <x v="0"/>
    <n v="26"/>
    <x v="1"/>
    <x v="0"/>
    <x v="2"/>
    <n v="4"/>
    <x v="5"/>
    <n v="3"/>
    <x v="0"/>
    <x v="2"/>
    <x v="0"/>
    <x v="0"/>
    <x v="3"/>
    <x v="4"/>
  </r>
  <r>
    <x v="1"/>
    <n v="11"/>
    <x v="7"/>
    <x v="2"/>
    <x v="0"/>
    <n v="0"/>
    <x v="9"/>
    <n v="1"/>
    <x v="0"/>
    <x v="3"/>
    <x v="9"/>
    <x v="2"/>
    <x v="0"/>
    <x v="9"/>
  </r>
  <r>
    <x v="1"/>
    <n v="14"/>
    <x v="0"/>
    <x v="0"/>
    <x v="1"/>
    <n v="0"/>
    <x v="9"/>
    <n v="5"/>
    <x v="0"/>
    <x v="3"/>
    <x v="9"/>
    <x v="3"/>
    <x v="1"/>
    <x v="6"/>
  </r>
  <r>
    <x v="1"/>
    <n v="1"/>
    <x v="8"/>
    <x v="0"/>
    <x v="1"/>
    <n v="0"/>
    <x v="9"/>
    <n v="1"/>
    <x v="0"/>
    <x v="3"/>
    <x v="9"/>
    <x v="0"/>
    <x v="2"/>
    <x v="8"/>
  </r>
  <r>
    <x v="1"/>
    <n v="12"/>
    <x v="9"/>
    <x v="1"/>
    <x v="0"/>
    <n v="0"/>
    <x v="9"/>
    <n v="2"/>
    <x v="0"/>
    <x v="3"/>
    <x v="9"/>
    <x v="3"/>
    <x v="1"/>
    <x v="1"/>
  </r>
  <r>
    <x v="1"/>
    <n v="7"/>
    <x v="3"/>
    <x v="4"/>
    <x v="1"/>
    <n v="0"/>
    <x v="9"/>
    <n v="6"/>
    <x v="0"/>
    <x v="3"/>
    <x v="9"/>
    <x v="5"/>
    <x v="3"/>
    <x v="13"/>
  </r>
  <r>
    <x v="1"/>
    <n v="5"/>
    <x v="3"/>
    <x v="2"/>
    <x v="2"/>
    <n v="0"/>
    <x v="9"/>
    <n v="4"/>
    <x v="0"/>
    <x v="3"/>
    <x v="9"/>
    <x v="7"/>
    <x v="1"/>
    <x v="1"/>
  </r>
  <r>
    <x v="1"/>
    <n v="23"/>
    <x v="4"/>
    <x v="0"/>
    <x v="1"/>
    <n v="0"/>
    <x v="9"/>
    <n v="3"/>
    <x v="0"/>
    <x v="3"/>
    <x v="9"/>
    <x v="0"/>
    <x v="3"/>
    <x v="4"/>
  </r>
  <r>
    <x v="1"/>
    <n v="19"/>
    <x v="4"/>
    <x v="2"/>
    <x v="1"/>
    <n v="0"/>
    <x v="9"/>
    <n v="1"/>
    <x v="0"/>
    <x v="3"/>
    <x v="9"/>
    <x v="6"/>
    <x v="0"/>
    <x v="10"/>
  </r>
  <r>
    <x v="1"/>
    <n v="10"/>
    <x v="10"/>
    <x v="4"/>
    <x v="0"/>
    <n v="0"/>
    <x v="9"/>
    <n v="1"/>
    <x v="0"/>
    <x v="3"/>
    <x v="9"/>
    <x v="6"/>
    <x v="0"/>
    <x v="5"/>
  </r>
  <r>
    <x v="1"/>
    <n v="11"/>
    <x v="7"/>
    <x v="2"/>
    <x v="0"/>
    <n v="0"/>
    <x v="9"/>
    <n v="1"/>
    <x v="0"/>
    <x v="3"/>
    <x v="9"/>
    <x v="2"/>
    <x v="0"/>
    <x v="9"/>
  </r>
  <r>
    <x v="1"/>
    <n v="14"/>
    <x v="0"/>
    <x v="0"/>
    <x v="1"/>
    <n v="0"/>
    <x v="9"/>
    <n v="5"/>
    <x v="0"/>
    <x v="3"/>
    <x v="9"/>
    <x v="3"/>
    <x v="1"/>
    <x v="6"/>
  </r>
  <r>
    <x v="1"/>
    <n v="1"/>
    <x v="8"/>
    <x v="0"/>
    <x v="1"/>
    <n v="0"/>
    <x v="9"/>
    <n v="1"/>
    <x v="0"/>
    <x v="3"/>
    <x v="9"/>
    <x v="0"/>
    <x v="2"/>
    <x v="8"/>
  </r>
  <r>
    <x v="1"/>
    <n v="12"/>
    <x v="9"/>
    <x v="1"/>
    <x v="0"/>
    <n v="0"/>
    <x v="9"/>
    <n v="2"/>
    <x v="0"/>
    <x v="3"/>
    <x v="9"/>
    <x v="3"/>
    <x v="1"/>
    <x v="1"/>
  </r>
  <r>
    <x v="0"/>
    <n v="1"/>
    <x v="8"/>
    <x v="2"/>
    <x v="1"/>
    <n v="5"/>
    <x v="4"/>
    <n v="1"/>
    <x v="0"/>
    <x v="0"/>
    <x v="5"/>
    <x v="2"/>
    <x v="3"/>
    <x v="13"/>
  </r>
  <r>
    <x v="0"/>
    <n v="12"/>
    <x v="9"/>
    <x v="0"/>
    <x v="2"/>
    <n v="2"/>
    <x v="2"/>
    <n v="2"/>
    <x v="0"/>
    <x v="0"/>
    <x v="0"/>
    <x v="2"/>
    <x v="1"/>
    <x v="1"/>
  </r>
  <r>
    <x v="0"/>
    <n v="12"/>
    <x v="9"/>
    <x v="0"/>
    <x v="2"/>
    <n v="3"/>
    <x v="3"/>
    <n v="5"/>
    <x v="0"/>
    <x v="0"/>
    <x v="4"/>
    <x v="6"/>
    <x v="0"/>
    <x v="10"/>
  </r>
  <r>
    <x v="0"/>
    <n v="10"/>
    <x v="1"/>
    <x v="0"/>
    <x v="4"/>
    <n v="2"/>
    <x v="2"/>
    <n v="4"/>
    <x v="0"/>
    <x v="0"/>
    <x v="6"/>
    <x v="3"/>
    <x v="1"/>
    <x v="2"/>
  </r>
  <r>
    <x v="0"/>
    <n v="23"/>
    <x v="2"/>
    <x v="0"/>
    <x v="2"/>
    <n v="5"/>
    <x v="5"/>
    <n v="1"/>
    <x v="0"/>
    <x v="0"/>
    <x v="5"/>
    <x v="2"/>
    <x v="2"/>
    <x v="11"/>
  </r>
  <r>
    <x v="0"/>
    <n v="8"/>
    <x v="2"/>
    <x v="2"/>
    <x v="0"/>
    <n v="5"/>
    <x v="10"/>
    <n v="4"/>
    <x v="0"/>
    <x v="0"/>
    <x v="0"/>
    <x v="5"/>
    <x v="0"/>
    <x v="12"/>
  </r>
  <r>
    <x v="0"/>
    <n v="22"/>
    <x v="2"/>
    <x v="0"/>
    <x v="2"/>
    <n v="4"/>
    <x v="3"/>
    <n v="3"/>
    <x v="0"/>
    <x v="0"/>
    <x v="4"/>
    <x v="5"/>
    <x v="1"/>
    <x v="2"/>
  </r>
  <r>
    <x v="0"/>
    <n v="30"/>
    <x v="2"/>
    <x v="0"/>
    <x v="3"/>
    <n v="2"/>
    <x v="2"/>
    <n v="3"/>
    <x v="0"/>
    <x v="0"/>
    <x v="5"/>
    <x v="6"/>
    <x v="0"/>
    <x v="10"/>
  </r>
  <r>
    <x v="0"/>
    <n v="8"/>
    <x v="3"/>
    <x v="0"/>
    <x v="1"/>
    <n v="4"/>
    <x v="5"/>
    <n v="3"/>
    <x v="0"/>
    <x v="0"/>
    <x v="8"/>
    <x v="5"/>
    <x v="2"/>
    <x v="8"/>
  </r>
  <r>
    <x v="0"/>
    <n v="30"/>
    <x v="3"/>
    <x v="3"/>
    <x v="2"/>
    <n v="3"/>
    <x v="3"/>
    <n v="1"/>
    <x v="0"/>
    <x v="0"/>
    <x v="0"/>
    <x v="1"/>
    <x v="1"/>
    <x v="1"/>
  </r>
  <r>
    <x v="0"/>
    <n v="9"/>
    <x v="3"/>
    <x v="1"/>
    <x v="2"/>
    <n v="3"/>
    <x v="3"/>
    <n v="3"/>
    <x v="0"/>
    <x v="0"/>
    <x v="4"/>
    <x v="7"/>
    <x v="1"/>
    <x v="14"/>
  </r>
  <r>
    <x v="0"/>
    <n v="11"/>
    <x v="3"/>
    <x v="3"/>
    <x v="2"/>
    <n v="3"/>
    <x v="3"/>
    <n v="2"/>
    <x v="0"/>
    <x v="0"/>
    <x v="7"/>
    <x v="7"/>
    <x v="1"/>
    <x v="6"/>
  </r>
  <r>
    <x v="0"/>
    <n v="26"/>
    <x v="3"/>
    <x v="0"/>
    <x v="1"/>
    <n v="1"/>
    <x v="0"/>
    <n v="2"/>
    <x v="0"/>
    <x v="0"/>
    <x v="8"/>
    <x v="7"/>
    <x v="0"/>
    <x v="9"/>
  </r>
  <r>
    <x v="0"/>
    <n v="22"/>
    <x v="4"/>
    <x v="2"/>
    <x v="1"/>
    <n v="2"/>
    <x v="7"/>
    <n v="4"/>
    <x v="0"/>
    <x v="1"/>
    <x v="7"/>
    <x v="3"/>
    <x v="3"/>
    <x v="13"/>
  </r>
  <r>
    <x v="0"/>
    <n v="3"/>
    <x v="4"/>
    <x v="4"/>
    <x v="1"/>
    <n v="1"/>
    <x v="6"/>
    <n v="1"/>
    <x v="0"/>
    <x v="1"/>
    <x v="4"/>
    <x v="0"/>
    <x v="1"/>
    <x v="2"/>
  </r>
  <r>
    <x v="0"/>
    <n v="8"/>
    <x v="4"/>
    <x v="4"/>
    <x v="0"/>
    <n v="2"/>
    <x v="7"/>
    <n v="1"/>
    <x v="0"/>
    <x v="1"/>
    <x v="6"/>
    <x v="1"/>
    <x v="0"/>
    <x v="0"/>
  </r>
  <r>
    <x v="0"/>
    <n v="19"/>
    <x v="4"/>
    <x v="1"/>
    <x v="1"/>
    <n v="2"/>
    <x v="2"/>
    <n v="1"/>
    <x v="0"/>
    <x v="0"/>
    <x v="0"/>
    <x v="0"/>
    <x v="3"/>
    <x v="13"/>
  </r>
  <r>
    <x v="0"/>
    <n v="1"/>
    <x v="8"/>
    <x v="2"/>
    <x v="1"/>
    <n v="5"/>
    <x v="4"/>
    <n v="1"/>
    <x v="0"/>
    <x v="0"/>
    <x v="5"/>
    <x v="2"/>
    <x v="3"/>
    <x v="13"/>
  </r>
  <r>
    <x v="0"/>
    <n v="12"/>
    <x v="9"/>
    <x v="0"/>
    <x v="2"/>
    <n v="2"/>
    <x v="2"/>
    <n v="2"/>
    <x v="0"/>
    <x v="0"/>
    <x v="0"/>
    <x v="2"/>
    <x v="1"/>
    <x v="1"/>
  </r>
  <r>
    <x v="0"/>
    <n v="12"/>
    <x v="9"/>
    <x v="0"/>
    <x v="2"/>
    <n v="3"/>
    <x v="3"/>
    <n v="5"/>
    <x v="0"/>
    <x v="0"/>
    <x v="4"/>
    <x v="6"/>
    <x v="0"/>
    <x v="10"/>
  </r>
  <r>
    <x v="0"/>
    <n v="10"/>
    <x v="1"/>
    <x v="0"/>
    <x v="4"/>
    <n v="2"/>
    <x v="2"/>
    <n v="4"/>
    <x v="0"/>
    <x v="0"/>
    <x v="6"/>
    <x v="3"/>
    <x v="1"/>
    <x v="2"/>
  </r>
  <r>
    <x v="1"/>
    <n v="3"/>
    <x v="9"/>
    <x v="1"/>
    <x v="1"/>
    <n v="0"/>
    <x v="9"/>
    <n v="2"/>
    <x v="0"/>
    <x v="3"/>
    <x v="9"/>
    <x v="6"/>
    <x v="1"/>
    <x v="1"/>
  </r>
  <r>
    <x v="1"/>
    <n v="13"/>
    <x v="1"/>
    <x v="1"/>
    <x v="0"/>
    <n v="0"/>
    <x v="9"/>
    <n v="1"/>
    <x v="0"/>
    <x v="3"/>
    <x v="9"/>
    <x v="3"/>
    <x v="0"/>
    <x v="0"/>
  </r>
  <r>
    <x v="1"/>
    <n v="29"/>
    <x v="3"/>
    <x v="1"/>
    <x v="0"/>
    <n v="0"/>
    <x v="9"/>
    <n v="4"/>
    <x v="0"/>
    <x v="3"/>
    <x v="9"/>
    <x v="3"/>
    <x v="2"/>
    <x v="11"/>
  </r>
  <r>
    <x v="1"/>
    <n v="5"/>
    <x v="3"/>
    <x v="1"/>
    <x v="1"/>
    <n v="0"/>
    <x v="9"/>
    <n v="5"/>
    <x v="0"/>
    <x v="3"/>
    <x v="9"/>
    <x v="1"/>
    <x v="1"/>
    <x v="6"/>
  </r>
  <r>
    <x v="1"/>
    <n v="19"/>
    <x v="4"/>
    <x v="4"/>
    <x v="2"/>
    <n v="0"/>
    <x v="9"/>
    <n v="2"/>
    <x v="0"/>
    <x v="3"/>
    <x v="9"/>
    <x v="7"/>
    <x v="3"/>
    <x v="13"/>
  </r>
  <r>
    <x v="1"/>
    <n v="18"/>
    <x v="10"/>
    <x v="0"/>
    <x v="2"/>
    <n v="0"/>
    <x v="9"/>
    <n v="1"/>
    <x v="0"/>
    <x v="3"/>
    <x v="9"/>
    <x v="2"/>
    <x v="3"/>
    <x v="4"/>
  </r>
  <r>
    <x v="1"/>
    <n v="29"/>
    <x v="10"/>
    <x v="4"/>
    <x v="0"/>
    <n v="0"/>
    <x v="9"/>
    <n v="1"/>
    <x v="0"/>
    <x v="3"/>
    <x v="9"/>
    <x v="2"/>
    <x v="0"/>
    <x v="9"/>
  </r>
  <r>
    <x v="1"/>
    <n v="1"/>
    <x v="10"/>
    <x v="4"/>
    <x v="1"/>
    <n v="0"/>
    <x v="9"/>
    <n v="2"/>
    <x v="0"/>
    <x v="3"/>
    <x v="9"/>
    <x v="5"/>
    <x v="0"/>
    <x v="0"/>
  </r>
  <r>
    <x v="1"/>
    <n v="30"/>
    <x v="10"/>
    <x v="1"/>
    <x v="1"/>
    <n v="0"/>
    <x v="9"/>
    <n v="1"/>
    <x v="0"/>
    <x v="3"/>
    <x v="9"/>
    <x v="6"/>
    <x v="2"/>
    <x v="8"/>
  </r>
  <r>
    <x v="1"/>
    <n v="3"/>
    <x v="9"/>
    <x v="1"/>
    <x v="1"/>
    <n v="0"/>
    <x v="9"/>
    <n v="2"/>
    <x v="0"/>
    <x v="3"/>
    <x v="9"/>
    <x v="6"/>
    <x v="1"/>
    <x v="1"/>
  </r>
  <r>
    <x v="0"/>
    <n v="11"/>
    <x v="5"/>
    <x v="4"/>
    <x v="0"/>
    <n v="4"/>
    <x v="5"/>
    <n v="2"/>
    <x v="0"/>
    <x v="2"/>
    <x v="3"/>
    <x v="2"/>
    <x v="3"/>
    <x v="13"/>
  </r>
  <r>
    <x v="0"/>
    <n v="14"/>
    <x v="5"/>
    <x v="4"/>
    <x v="0"/>
    <n v="3"/>
    <x v="3"/>
    <n v="2"/>
    <x v="0"/>
    <x v="0"/>
    <x v="7"/>
    <x v="2"/>
    <x v="1"/>
    <x v="6"/>
  </r>
  <r>
    <x v="0"/>
    <n v="11"/>
    <x v="6"/>
    <x v="4"/>
    <x v="2"/>
    <n v="2"/>
    <x v="8"/>
    <n v="1"/>
    <x v="0"/>
    <x v="0"/>
    <x v="4"/>
    <x v="3"/>
    <x v="0"/>
    <x v="10"/>
  </r>
  <r>
    <x v="0"/>
    <n v="1"/>
    <x v="0"/>
    <x v="1"/>
    <x v="2"/>
    <n v="5"/>
    <x v="4"/>
    <n v="1"/>
    <x v="0"/>
    <x v="0"/>
    <x v="4"/>
    <x v="4"/>
    <x v="0"/>
    <x v="5"/>
  </r>
  <r>
    <x v="0"/>
    <n v="1"/>
    <x v="11"/>
    <x v="5"/>
    <x v="1"/>
    <n v="2"/>
    <x v="2"/>
    <n v="5"/>
    <x v="0"/>
    <x v="0"/>
    <x v="7"/>
    <x v="6"/>
    <x v="2"/>
    <x v="8"/>
  </r>
  <r>
    <x v="0"/>
    <n v="30"/>
    <x v="2"/>
    <x v="0"/>
    <x v="2"/>
    <n v="2"/>
    <x v="2"/>
    <n v="1"/>
    <x v="0"/>
    <x v="0"/>
    <x v="0"/>
    <x v="2"/>
    <x v="3"/>
    <x v="13"/>
  </r>
  <r>
    <x v="0"/>
    <n v="13"/>
    <x v="2"/>
    <x v="3"/>
    <x v="2"/>
    <n v="3"/>
    <x v="2"/>
    <n v="1"/>
    <x v="0"/>
    <x v="0"/>
    <x v="5"/>
    <x v="6"/>
    <x v="0"/>
    <x v="9"/>
  </r>
  <r>
    <x v="0"/>
    <n v="1"/>
    <x v="2"/>
    <x v="0"/>
    <x v="2"/>
    <n v="1"/>
    <x v="0"/>
    <n v="4"/>
    <x v="0"/>
    <x v="0"/>
    <x v="3"/>
    <x v="7"/>
    <x v="0"/>
    <x v="9"/>
  </r>
  <r>
    <x v="0"/>
    <n v="21"/>
    <x v="3"/>
    <x v="2"/>
    <x v="2"/>
    <n v="1"/>
    <x v="6"/>
    <n v="1"/>
    <x v="0"/>
    <x v="1"/>
    <x v="4"/>
    <x v="2"/>
    <x v="0"/>
    <x v="10"/>
  </r>
  <r>
    <x v="0"/>
    <n v="3"/>
    <x v="3"/>
    <x v="2"/>
    <x v="2"/>
    <n v="2"/>
    <x v="7"/>
    <n v="2"/>
    <x v="0"/>
    <x v="1"/>
    <x v="0"/>
    <x v="7"/>
    <x v="1"/>
    <x v="2"/>
  </r>
  <r>
    <x v="0"/>
    <n v="8"/>
    <x v="3"/>
    <x v="4"/>
    <x v="2"/>
    <n v="4"/>
    <x v="5"/>
    <n v="2"/>
    <x v="0"/>
    <x v="2"/>
    <x v="4"/>
    <x v="2"/>
    <x v="1"/>
    <x v="1"/>
  </r>
  <r>
    <x v="0"/>
    <n v="14"/>
    <x v="3"/>
    <x v="0"/>
    <x v="1"/>
    <n v="1"/>
    <x v="0"/>
    <n v="5"/>
    <x v="0"/>
    <x v="0"/>
    <x v="3"/>
    <x v="5"/>
    <x v="3"/>
    <x v="13"/>
  </r>
  <r>
    <x v="0"/>
    <n v="31"/>
    <x v="3"/>
    <x v="1"/>
    <x v="1"/>
    <n v="3"/>
    <x v="3"/>
    <n v="3"/>
    <x v="0"/>
    <x v="0"/>
    <x v="2"/>
    <x v="1"/>
    <x v="2"/>
    <x v="11"/>
  </r>
  <r>
    <x v="0"/>
    <n v="20"/>
    <x v="3"/>
    <x v="2"/>
    <x v="3"/>
    <n v="3"/>
    <x v="3"/>
    <n v="1"/>
    <x v="0"/>
    <x v="0"/>
    <x v="8"/>
    <x v="6"/>
    <x v="2"/>
    <x v="8"/>
  </r>
  <r>
    <x v="0"/>
    <n v="25"/>
    <x v="4"/>
    <x v="0"/>
    <x v="1"/>
    <n v="2"/>
    <x v="7"/>
    <n v="1"/>
    <x v="0"/>
    <x v="1"/>
    <x v="5"/>
    <x v="2"/>
    <x v="0"/>
    <x v="7"/>
  </r>
  <r>
    <x v="0"/>
    <n v="5"/>
    <x v="4"/>
    <x v="2"/>
    <x v="3"/>
    <n v="3"/>
    <x v="2"/>
    <n v="2"/>
    <x v="0"/>
    <x v="0"/>
    <x v="1"/>
    <x v="5"/>
    <x v="1"/>
    <x v="6"/>
  </r>
  <r>
    <x v="0"/>
    <n v="16"/>
    <x v="4"/>
    <x v="1"/>
    <x v="2"/>
    <n v="2"/>
    <x v="2"/>
    <n v="3"/>
    <x v="0"/>
    <x v="0"/>
    <x v="0"/>
    <x v="7"/>
    <x v="1"/>
    <x v="1"/>
  </r>
  <r>
    <x v="0"/>
    <n v="26"/>
    <x v="10"/>
    <x v="3"/>
    <x v="1"/>
    <n v="5"/>
    <x v="4"/>
    <n v="5"/>
    <x v="0"/>
    <x v="0"/>
    <x v="8"/>
    <x v="4"/>
    <x v="2"/>
    <x v="8"/>
  </r>
  <r>
    <x v="0"/>
    <n v="11"/>
    <x v="5"/>
    <x v="4"/>
    <x v="0"/>
    <n v="4"/>
    <x v="5"/>
    <n v="2"/>
    <x v="0"/>
    <x v="2"/>
    <x v="3"/>
    <x v="2"/>
    <x v="3"/>
    <x v="13"/>
  </r>
  <r>
    <x v="0"/>
    <n v="14"/>
    <x v="5"/>
    <x v="4"/>
    <x v="0"/>
    <n v="3"/>
    <x v="3"/>
    <n v="2"/>
    <x v="0"/>
    <x v="0"/>
    <x v="7"/>
    <x v="2"/>
    <x v="1"/>
    <x v="6"/>
  </r>
  <r>
    <x v="0"/>
    <n v="11"/>
    <x v="6"/>
    <x v="4"/>
    <x v="2"/>
    <n v="2"/>
    <x v="8"/>
    <n v="1"/>
    <x v="0"/>
    <x v="0"/>
    <x v="4"/>
    <x v="3"/>
    <x v="0"/>
    <x v="10"/>
  </r>
  <r>
    <x v="0"/>
    <n v="1"/>
    <x v="0"/>
    <x v="1"/>
    <x v="2"/>
    <n v="5"/>
    <x v="4"/>
    <n v="1"/>
    <x v="0"/>
    <x v="0"/>
    <x v="4"/>
    <x v="4"/>
    <x v="0"/>
    <x v="5"/>
  </r>
  <r>
    <x v="0"/>
    <n v="1"/>
    <x v="11"/>
    <x v="5"/>
    <x v="1"/>
    <n v="2"/>
    <x v="2"/>
    <n v="5"/>
    <x v="0"/>
    <x v="0"/>
    <x v="7"/>
    <x v="6"/>
    <x v="2"/>
    <x v="8"/>
  </r>
  <r>
    <x v="1"/>
    <n v="13"/>
    <x v="9"/>
    <x v="0"/>
    <x v="4"/>
    <n v="0"/>
    <x v="9"/>
    <n v="3"/>
    <x v="0"/>
    <x v="3"/>
    <x v="9"/>
    <x v="1"/>
    <x v="1"/>
    <x v="1"/>
  </r>
  <r>
    <x v="1"/>
    <n v="15"/>
    <x v="2"/>
    <x v="3"/>
    <x v="1"/>
    <n v="0"/>
    <x v="9"/>
    <n v="4"/>
    <x v="0"/>
    <x v="3"/>
    <x v="9"/>
    <x v="0"/>
    <x v="0"/>
    <x v="12"/>
  </r>
  <r>
    <x v="1"/>
    <n v="28"/>
    <x v="3"/>
    <x v="2"/>
    <x v="1"/>
    <n v="0"/>
    <x v="9"/>
    <n v="3"/>
    <x v="0"/>
    <x v="3"/>
    <x v="9"/>
    <x v="3"/>
    <x v="1"/>
    <x v="2"/>
  </r>
  <r>
    <x v="1"/>
    <n v="20"/>
    <x v="3"/>
    <x v="0"/>
    <x v="2"/>
    <n v="0"/>
    <x v="9"/>
    <n v="2"/>
    <x v="0"/>
    <x v="3"/>
    <x v="9"/>
    <x v="0"/>
    <x v="0"/>
    <x v="9"/>
  </r>
  <r>
    <x v="1"/>
    <n v="14"/>
    <x v="3"/>
    <x v="0"/>
    <x v="2"/>
    <n v="0"/>
    <x v="9"/>
    <n v="1"/>
    <x v="0"/>
    <x v="3"/>
    <x v="9"/>
    <x v="6"/>
    <x v="3"/>
    <x v="13"/>
  </r>
  <r>
    <x v="1"/>
    <n v="13"/>
    <x v="4"/>
    <x v="0"/>
    <x v="1"/>
    <n v="0"/>
    <x v="9"/>
    <n v="1"/>
    <x v="0"/>
    <x v="3"/>
    <x v="9"/>
    <x v="3"/>
    <x v="0"/>
    <x v="5"/>
  </r>
  <r>
    <x v="1"/>
    <n v="15"/>
    <x v="4"/>
    <x v="4"/>
    <x v="1"/>
    <n v="0"/>
    <x v="9"/>
    <n v="4"/>
    <x v="0"/>
    <x v="3"/>
    <x v="9"/>
    <x v="3"/>
    <x v="2"/>
    <x v="8"/>
  </r>
  <r>
    <x v="1"/>
    <n v="26"/>
    <x v="4"/>
    <x v="0"/>
    <x v="2"/>
    <n v="0"/>
    <x v="9"/>
    <n v="2"/>
    <x v="0"/>
    <x v="3"/>
    <x v="9"/>
    <x v="7"/>
    <x v="1"/>
    <x v="2"/>
  </r>
  <r>
    <x v="1"/>
    <n v="13"/>
    <x v="9"/>
    <x v="0"/>
    <x v="4"/>
    <n v="0"/>
    <x v="9"/>
    <n v="3"/>
    <x v="0"/>
    <x v="3"/>
    <x v="9"/>
    <x v="1"/>
    <x v="1"/>
    <x v="1"/>
  </r>
  <r>
    <x v="0"/>
    <n v="16"/>
    <x v="5"/>
    <x v="3"/>
    <x v="1"/>
    <n v="5"/>
    <x v="4"/>
    <n v="1"/>
    <x v="0"/>
    <x v="0"/>
    <x v="5"/>
    <x v="6"/>
    <x v="1"/>
    <x v="2"/>
  </r>
  <r>
    <x v="0"/>
    <n v="1"/>
    <x v="6"/>
    <x v="2"/>
    <x v="1"/>
    <n v="1"/>
    <x v="0"/>
    <n v="2"/>
    <x v="0"/>
    <x v="0"/>
    <x v="1"/>
    <x v="3"/>
    <x v="1"/>
    <x v="2"/>
  </r>
  <r>
    <x v="0"/>
    <n v="11"/>
    <x v="6"/>
    <x v="2"/>
    <x v="3"/>
    <n v="2"/>
    <x v="2"/>
    <n v="2"/>
    <x v="0"/>
    <x v="0"/>
    <x v="1"/>
    <x v="4"/>
    <x v="0"/>
    <x v="10"/>
  </r>
  <r>
    <x v="0"/>
    <n v="11"/>
    <x v="6"/>
    <x v="0"/>
    <x v="1"/>
    <n v="3"/>
    <x v="3"/>
    <n v="1"/>
    <x v="0"/>
    <x v="0"/>
    <x v="4"/>
    <x v="6"/>
    <x v="3"/>
    <x v="4"/>
  </r>
  <r>
    <x v="0"/>
    <n v="1"/>
    <x v="0"/>
    <x v="0"/>
    <x v="0"/>
    <n v="1"/>
    <x v="6"/>
    <n v="1"/>
    <x v="0"/>
    <x v="1"/>
    <x v="4"/>
    <x v="5"/>
    <x v="0"/>
    <x v="12"/>
  </r>
  <r>
    <x v="0"/>
    <n v="1"/>
    <x v="0"/>
    <x v="3"/>
    <x v="1"/>
    <n v="4"/>
    <x v="5"/>
    <n v="3"/>
    <x v="0"/>
    <x v="2"/>
    <x v="4"/>
    <x v="6"/>
    <x v="3"/>
    <x v="13"/>
  </r>
  <r>
    <x v="0"/>
    <n v="1"/>
    <x v="0"/>
    <x v="0"/>
    <x v="2"/>
    <n v="3"/>
    <x v="3"/>
    <n v="1"/>
    <x v="0"/>
    <x v="0"/>
    <x v="7"/>
    <x v="7"/>
    <x v="2"/>
    <x v="3"/>
  </r>
  <r>
    <x v="0"/>
    <n v="1"/>
    <x v="8"/>
    <x v="0"/>
    <x v="0"/>
    <n v="4"/>
    <x v="5"/>
    <n v="4"/>
    <x v="0"/>
    <x v="2"/>
    <x v="4"/>
    <x v="1"/>
    <x v="0"/>
    <x v="9"/>
  </r>
  <r>
    <x v="0"/>
    <n v="4"/>
    <x v="8"/>
    <x v="5"/>
    <x v="0"/>
    <n v="3"/>
    <x v="3"/>
    <n v="1"/>
    <x v="0"/>
    <x v="0"/>
    <x v="3"/>
    <x v="5"/>
    <x v="1"/>
    <x v="2"/>
  </r>
  <r>
    <x v="0"/>
    <n v="11"/>
    <x v="8"/>
    <x v="3"/>
    <x v="1"/>
    <n v="5"/>
    <x v="4"/>
    <n v="4"/>
    <x v="0"/>
    <x v="0"/>
    <x v="2"/>
    <x v="5"/>
    <x v="1"/>
    <x v="6"/>
  </r>
  <r>
    <x v="0"/>
    <n v="12"/>
    <x v="11"/>
    <x v="3"/>
    <x v="1"/>
    <n v="2"/>
    <x v="2"/>
    <n v="4"/>
    <x v="0"/>
    <x v="0"/>
    <x v="3"/>
    <x v="1"/>
    <x v="2"/>
    <x v="8"/>
  </r>
  <r>
    <x v="0"/>
    <n v="31"/>
    <x v="1"/>
    <x v="0"/>
    <x v="1"/>
    <n v="1"/>
    <x v="6"/>
    <n v="3"/>
    <x v="0"/>
    <x v="1"/>
    <x v="7"/>
    <x v="1"/>
    <x v="1"/>
    <x v="6"/>
  </r>
  <r>
    <x v="0"/>
    <n v="2"/>
    <x v="1"/>
    <x v="1"/>
    <x v="3"/>
    <n v="2"/>
    <x v="2"/>
    <n v="2"/>
    <x v="0"/>
    <x v="0"/>
    <x v="7"/>
    <x v="2"/>
    <x v="0"/>
    <x v="12"/>
  </r>
  <r>
    <x v="0"/>
    <n v="9"/>
    <x v="1"/>
    <x v="0"/>
    <x v="2"/>
    <n v="3"/>
    <x v="2"/>
    <n v="5"/>
    <x v="0"/>
    <x v="0"/>
    <x v="8"/>
    <x v="4"/>
    <x v="1"/>
    <x v="6"/>
  </r>
  <r>
    <x v="0"/>
    <n v="25"/>
    <x v="1"/>
    <x v="2"/>
    <x v="2"/>
    <n v="2"/>
    <x v="8"/>
    <n v="4"/>
    <x v="0"/>
    <x v="0"/>
    <x v="8"/>
    <x v="3"/>
    <x v="1"/>
    <x v="2"/>
  </r>
  <r>
    <x v="0"/>
    <n v="9"/>
    <x v="1"/>
    <x v="0"/>
    <x v="2"/>
    <n v="2"/>
    <x v="2"/>
    <n v="1"/>
    <x v="0"/>
    <x v="0"/>
    <x v="5"/>
    <x v="4"/>
    <x v="0"/>
    <x v="10"/>
  </r>
  <r>
    <x v="0"/>
    <n v="10"/>
    <x v="1"/>
    <x v="2"/>
    <x v="2"/>
    <n v="3"/>
    <x v="3"/>
    <n v="1"/>
    <x v="0"/>
    <x v="0"/>
    <x v="7"/>
    <x v="4"/>
    <x v="1"/>
    <x v="6"/>
  </r>
  <r>
    <x v="0"/>
    <n v="14"/>
    <x v="1"/>
    <x v="4"/>
    <x v="1"/>
    <n v="4"/>
    <x v="5"/>
    <n v="3"/>
    <x v="0"/>
    <x v="0"/>
    <x v="2"/>
    <x v="0"/>
    <x v="0"/>
    <x v="10"/>
  </r>
  <r>
    <x v="0"/>
    <n v="10"/>
    <x v="2"/>
    <x v="1"/>
    <x v="3"/>
    <n v="4"/>
    <x v="1"/>
    <n v="1"/>
    <x v="0"/>
    <x v="2"/>
    <x v="0"/>
    <x v="5"/>
    <x v="2"/>
    <x v="3"/>
  </r>
  <r>
    <x v="0"/>
    <n v="27"/>
    <x v="2"/>
    <x v="2"/>
    <x v="0"/>
    <n v="3"/>
    <x v="2"/>
    <n v="3"/>
    <x v="0"/>
    <x v="0"/>
    <x v="2"/>
    <x v="2"/>
    <x v="0"/>
    <x v="9"/>
  </r>
  <r>
    <x v="0"/>
    <n v="28"/>
    <x v="2"/>
    <x v="0"/>
    <x v="2"/>
    <n v="3"/>
    <x v="3"/>
    <n v="1"/>
    <x v="0"/>
    <x v="0"/>
    <x v="2"/>
    <x v="6"/>
    <x v="1"/>
    <x v="2"/>
  </r>
  <r>
    <x v="0"/>
    <n v="28"/>
    <x v="2"/>
    <x v="0"/>
    <x v="2"/>
    <n v="5"/>
    <x v="4"/>
    <n v="2"/>
    <x v="0"/>
    <x v="0"/>
    <x v="3"/>
    <x v="2"/>
    <x v="1"/>
    <x v="1"/>
  </r>
  <r>
    <x v="0"/>
    <n v="29"/>
    <x v="2"/>
    <x v="2"/>
    <x v="1"/>
    <n v="1"/>
    <x v="0"/>
    <n v="3"/>
    <x v="0"/>
    <x v="0"/>
    <x v="4"/>
    <x v="3"/>
    <x v="3"/>
    <x v="13"/>
  </r>
  <r>
    <x v="0"/>
    <n v="30"/>
    <x v="2"/>
    <x v="5"/>
    <x v="1"/>
    <n v="2"/>
    <x v="2"/>
    <n v="4"/>
    <x v="0"/>
    <x v="0"/>
    <x v="2"/>
    <x v="2"/>
    <x v="0"/>
    <x v="7"/>
  </r>
  <r>
    <x v="0"/>
    <n v="11"/>
    <x v="2"/>
    <x v="3"/>
    <x v="2"/>
    <n v="3"/>
    <x v="3"/>
    <n v="1"/>
    <x v="0"/>
    <x v="0"/>
    <x v="0"/>
    <x v="3"/>
    <x v="3"/>
    <x v="13"/>
  </r>
  <r>
    <x v="0"/>
    <n v="15"/>
    <x v="2"/>
    <x v="1"/>
    <x v="1"/>
    <n v="4"/>
    <x v="3"/>
    <n v="3"/>
    <x v="0"/>
    <x v="0"/>
    <x v="2"/>
    <x v="5"/>
    <x v="0"/>
    <x v="9"/>
  </r>
  <r>
    <x v="0"/>
    <n v="20"/>
    <x v="3"/>
    <x v="2"/>
    <x v="1"/>
    <n v="2"/>
    <x v="7"/>
    <n v="1"/>
    <x v="0"/>
    <x v="4"/>
    <x v="0"/>
    <x v="5"/>
    <x v="3"/>
    <x v="13"/>
  </r>
  <r>
    <x v="0"/>
    <n v="8"/>
    <x v="3"/>
    <x v="3"/>
    <x v="3"/>
    <n v="2"/>
    <x v="7"/>
    <n v="4"/>
    <x v="0"/>
    <x v="1"/>
    <x v="0"/>
    <x v="3"/>
    <x v="3"/>
    <x v="13"/>
  </r>
  <r>
    <x v="0"/>
    <n v="27"/>
    <x v="3"/>
    <x v="0"/>
    <x v="4"/>
    <n v="2"/>
    <x v="7"/>
    <n v="1"/>
    <x v="0"/>
    <x v="1"/>
    <x v="3"/>
    <x v="6"/>
    <x v="3"/>
    <x v="13"/>
  </r>
  <r>
    <x v="0"/>
    <n v="5"/>
    <x v="3"/>
    <x v="4"/>
    <x v="1"/>
    <n v="4"/>
    <x v="3"/>
    <n v="1"/>
    <x v="0"/>
    <x v="0"/>
    <x v="0"/>
    <x v="3"/>
    <x v="3"/>
    <x v="4"/>
  </r>
  <r>
    <x v="0"/>
    <n v="27"/>
    <x v="3"/>
    <x v="1"/>
    <x v="1"/>
    <n v="4"/>
    <x v="3"/>
    <n v="1"/>
    <x v="0"/>
    <x v="0"/>
    <x v="0"/>
    <x v="0"/>
    <x v="2"/>
    <x v="8"/>
  </r>
  <r>
    <x v="0"/>
    <n v="30"/>
    <x v="3"/>
    <x v="3"/>
    <x v="1"/>
    <n v="3"/>
    <x v="3"/>
    <n v="1"/>
    <x v="0"/>
    <x v="0"/>
    <x v="5"/>
    <x v="0"/>
    <x v="2"/>
    <x v="8"/>
  </r>
  <r>
    <x v="0"/>
    <n v="1"/>
    <x v="3"/>
    <x v="3"/>
    <x v="2"/>
    <n v="2"/>
    <x v="8"/>
    <n v="1"/>
    <x v="0"/>
    <x v="0"/>
    <x v="4"/>
    <x v="5"/>
    <x v="0"/>
    <x v="12"/>
  </r>
  <r>
    <x v="0"/>
    <n v="2"/>
    <x v="3"/>
    <x v="0"/>
    <x v="2"/>
    <n v="3"/>
    <x v="1"/>
    <n v="1"/>
    <x v="0"/>
    <x v="0"/>
    <x v="5"/>
    <x v="7"/>
    <x v="2"/>
    <x v="8"/>
  </r>
  <r>
    <x v="0"/>
    <n v="6"/>
    <x v="3"/>
    <x v="0"/>
    <x v="1"/>
    <n v="5"/>
    <x v="5"/>
    <n v="1"/>
    <x v="0"/>
    <x v="0"/>
    <x v="2"/>
    <x v="7"/>
    <x v="3"/>
    <x v="4"/>
  </r>
  <r>
    <x v="0"/>
    <n v="29"/>
    <x v="3"/>
    <x v="3"/>
    <x v="0"/>
    <n v="5"/>
    <x v="4"/>
    <n v="6"/>
    <x v="0"/>
    <x v="0"/>
    <x v="0"/>
    <x v="7"/>
    <x v="0"/>
    <x v="0"/>
  </r>
  <r>
    <x v="0"/>
    <n v="22"/>
    <x v="4"/>
    <x v="2"/>
    <x v="2"/>
    <n v="1"/>
    <x v="6"/>
    <n v="5"/>
    <x v="0"/>
    <x v="1"/>
    <x v="2"/>
    <x v="0"/>
    <x v="0"/>
    <x v="7"/>
  </r>
  <r>
    <x v="0"/>
    <n v="22"/>
    <x v="4"/>
    <x v="0"/>
    <x v="1"/>
    <n v="4"/>
    <x v="5"/>
    <n v="4"/>
    <x v="0"/>
    <x v="2"/>
    <x v="7"/>
    <x v="0"/>
    <x v="1"/>
    <x v="6"/>
  </r>
  <r>
    <x v="0"/>
    <n v="15"/>
    <x v="4"/>
    <x v="1"/>
    <x v="2"/>
    <n v="2"/>
    <x v="2"/>
    <n v="2"/>
    <x v="0"/>
    <x v="0"/>
    <x v="2"/>
    <x v="2"/>
    <x v="0"/>
    <x v="0"/>
  </r>
  <r>
    <x v="0"/>
    <n v="19"/>
    <x v="4"/>
    <x v="0"/>
    <x v="0"/>
    <n v="3"/>
    <x v="3"/>
    <n v="3"/>
    <x v="0"/>
    <x v="0"/>
    <x v="4"/>
    <x v="2"/>
    <x v="1"/>
    <x v="1"/>
  </r>
  <r>
    <x v="0"/>
    <n v="17"/>
    <x v="4"/>
    <x v="1"/>
    <x v="2"/>
    <n v="1"/>
    <x v="0"/>
    <n v="3"/>
    <x v="0"/>
    <x v="0"/>
    <x v="0"/>
    <x v="5"/>
    <x v="0"/>
    <x v="5"/>
  </r>
  <r>
    <x v="0"/>
    <n v="19"/>
    <x v="4"/>
    <x v="5"/>
    <x v="2"/>
    <n v="2"/>
    <x v="2"/>
    <n v="1"/>
    <x v="0"/>
    <x v="0"/>
    <x v="1"/>
    <x v="6"/>
    <x v="1"/>
    <x v="2"/>
  </r>
  <r>
    <x v="0"/>
    <n v="14"/>
    <x v="4"/>
    <x v="3"/>
    <x v="0"/>
    <n v="5"/>
    <x v="4"/>
    <n v="1"/>
    <x v="0"/>
    <x v="0"/>
    <x v="4"/>
    <x v="7"/>
    <x v="2"/>
    <x v="11"/>
  </r>
  <r>
    <x v="0"/>
    <n v="29"/>
    <x v="10"/>
    <x v="1"/>
    <x v="2"/>
    <n v="1"/>
    <x v="6"/>
    <n v="1"/>
    <x v="0"/>
    <x v="1"/>
    <x v="6"/>
    <x v="0"/>
    <x v="1"/>
    <x v="15"/>
  </r>
  <r>
    <x v="0"/>
    <n v="13"/>
    <x v="10"/>
    <x v="4"/>
    <x v="2"/>
    <n v="2"/>
    <x v="2"/>
    <n v="5"/>
    <x v="0"/>
    <x v="0"/>
    <x v="0"/>
    <x v="2"/>
    <x v="0"/>
    <x v="9"/>
  </r>
  <r>
    <x v="0"/>
    <n v="26"/>
    <x v="10"/>
    <x v="2"/>
    <x v="1"/>
    <n v="5"/>
    <x v="4"/>
    <n v="2"/>
    <x v="0"/>
    <x v="0"/>
    <x v="2"/>
    <x v="2"/>
    <x v="3"/>
    <x v="4"/>
  </r>
  <r>
    <x v="0"/>
    <n v="16"/>
    <x v="10"/>
    <x v="0"/>
    <x v="1"/>
    <n v="3"/>
    <x v="3"/>
    <n v="3"/>
    <x v="0"/>
    <x v="0"/>
    <x v="1"/>
    <x v="3"/>
    <x v="1"/>
    <x v="2"/>
  </r>
  <r>
    <x v="0"/>
    <n v="14"/>
    <x v="10"/>
    <x v="2"/>
    <x v="0"/>
    <n v="1"/>
    <x v="0"/>
    <n v="1"/>
    <x v="0"/>
    <x v="0"/>
    <x v="4"/>
    <x v="6"/>
    <x v="0"/>
    <x v="7"/>
  </r>
  <r>
    <x v="0"/>
    <n v="16"/>
    <x v="5"/>
    <x v="3"/>
    <x v="1"/>
    <n v="5"/>
    <x v="4"/>
    <n v="1"/>
    <x v="0"/>
    <x v="0"/>
    <x v="5"/>
    <x v="6"/>
    <x v="1"/>
    <x v="2"/>
  </r>
  <r>
    <x v="0"/>
    <n v="1"/>
    <x v="6"/>
    <x v="2"/>
    <x v="1"/>
    <n v="1"/>
    <x v="0"/>
    <n v="2"/>
    <x v="0"/>
    <x v="0"/>
    <x v="1"/>
    <x v="3"/>
    <x v="1"/>
    <x v="2"/>
  </r>
  <r>
    <x v="0"/>
    <n v="11"/>
    <x v="6"/>
    <x v="2"/>
    <x v="3"/>
    <n v="2"/>
    <x v="2"/>
    <n v="2"/>
    <x v="0"/>
    <x v="0"/>
    <x v="1"/>
    <x v="4"/>
    <x v="0"/>
    <x v="10"/>
  </r>
  <r>
    <x v="0"/>
    <n v="11"/>
    <x v="6"/>
    <x v="0"/>
    <x v="1"/>
    <n v="3"/>
    <x v="3"/>
    <n v="1"/>
    <x v="0"/>
    <x v="0"/>
    <x v="4"/>
    <x v="6"/>
    <x v="3"/>
    <x v="4"/>
  </r>
  <r>
    <x v="0"/>
    <n v="1"/>
    <x v="0"/>
    <x v="0"/>
    <x v="0"/>
    <n v="1"/>
    <x v="6"/>
    <n v="1"/>
    <x v="0"/>
    <x v="1"/>
    <x v="4"/>
    <x v="5"/>
    <x v="0"/>
    <x v="12"/>
  </r>
  <r>
    <x v="0"/>
    <n v="1"/>
    <x v="0"/>
    <x v="3"/>
    <x v="1"/>
    <n v="4"/>
    <x v="5"/>
    <n v="3"/>
    <x v="0"/>
    <x v="2"/>
    <x v="4"/>
    <x v="6"/>
    <x v="3"/>
    <x v="13"/>
  </r>
  <r>
    <x v="0"/>
    <n v="1"/>
    <x v="0"/>
    <x v="0"/>
    <x v="2"/>
    <n v="3"/>
    <x v="3"/>
    <n v="1"/>
    <x v="0"/>
    <x v="0"/>
    <x v="7"/>
    <x v="7"/>
    <x v="2"/>
    <x v="3"/>
  </r>
  <r>
    <x v="0"/>
    <n v="1"/>
    <x v="8"/>
    <x v="0"/>
    <x v="0"/>
    <n v="4"/>
    <x v="5"/>
    <n v="4"/>
    <x v="0"/>
    <x v="2"/>
    <x v="4"/>
    <x v="1"/>
    <x v="0"/>
    <x v="9"/>
  </r>
  <r>
    <x v="0"/>
    <n v="4"/>
    <x v="8"/>
    <x v="5"/>
    <x v="0"/>
    <n v="3"/>
    <x v="3"/>
    <n v="1"/>
    <x v="0"/>
    <x v="0"/>
    <x v="3"/>
    <x v="5"/>
    <x v="1"/>
    <x v="2"/>
  </r>
  <r>
    <x v="0"/>
    <n v="11"/>
    <x v="8"/>
    <x v="3"/>
    <x v="1"/>
    <n v="5"/>
    <x v="4"/>
    <n v="4"/>
    <x v="0"/>
    <x v="0"/>
    <x v="2"/>
    <x v="5"/>
    <x v="1"/>
    <x v="6"/>
  </r>
  <r>
    <x v="0"/>
    <n v="12"/>
    <x v="11"/>
    <x v="3"/>
    <x v="1"/>
    <n v="2"/>
    <x v="2"/>
    <n v="4"/>
    <x v="0"/>
    <x v="0"/>
    <x v="3"/>
    <x v="1"/>
    <x v="2"/>
    <x v="8"/>
  </r>
  <r>
    <x v="0"/>
    <n v="31"/>
    <x v="1"/>
    <x v="0"/>
    <x v="1"/>
    <n v="1"/>
    <x v="6"/>
    <n v="3"/>
    <x v="0"/>
    <x v="1"/>
    <x v="7"/>
    <x v="1"/>
    <x v="1"/>
    <x v="6"/>
  </r>
  <r>
    <x v="0"/>
    <n v="2"/>
    <x v="1"/>
    <x v="1"/>
    <x v="3"/>
    <n v="2"/>
    <x v="2"/>
    <n v="2"/>
    <x v="0"/>
    <x v="0"/>
    <x v="7"/>
    <x v="2"/>
    <x v="0"/>
    <x v="12"/>
  </r>
  <r>
    <x v="0"/>
    <n v="9"/>
    <x v="1"/>
    <x v="0"/>
    <x v="2"/>
    <n v="3"/>
    <x v="2"/>
    <n v="5"/>
    <x v="0"/>
    <x v="0"/>
    <x v="8"/>
    <x v="4"/>
    <x v="1"/>
    <x v="6"/>
  </r>
  <r>
    <x v="0"/>
    <n v="25"/>
    <x v="1"/>
    <x v="2"/>
    <x v="2"/>
    <n v="2"/>
    <x v="8"/>
    <n v="4"/>
    <x v="0"/>
    <x v="0"/>
    <x v="8"/>
    <x v="3"/>
    <x v="1"/>
    <x v="2"/>
  </r>
  <r>
    <x v="1"/>
    <n v="8"/>
    <x v="11"/>
    <x v="1"/>
    <x v="0"/>
    <n v="0"/>
    <x v="9"/>
    <n v="3"/>
    <x v="0"/>
    <x v="3"/>
    <x v="9"/>
    <x v="2"/>
    <x v="1"/>
    <x v="6"/>
  </r>
  <r>
    <x v="1"/>
    <n v="5"/>
    <x v="11"/>
    <x v="3"/>
    <x v="2"/>
    <n v="0"/>
    <x v="9"/>
    <n v="1"/>
    <x v="0"/>
    <x v="3"/>
    <x v="9"/>
    <x v="3"/>
    <x v="0"/>
    <x v="5"/>
  </r>
  <r>
    <x v="1"/>
    <n v="2"/>
    <x v="2"/>
    <x v="4"/>
    <x v="2"/>
    <n v="0"/>
    <x v="9"/>
    <n v="2"/>
    <x v="0"/>
    <x v="3"/>
    <x v="9"/>
    <x v="2"/>
    <x v="2"/>
    <x v="11"/>
  </r>
  <r>
    <x v="1"/>
    <n v="20"/>
    <x v="2"/>
    <x v="3"/>
    <x v="2"/>
    <n v="0"/>
    <x v="9"/>
    <n v="1"/>
    <x v="0"/>
    <x v="3"/>
    <x v="9"/>
    <x v="4"/>
    <x v="1"/>
    <x v="2"/>
  </r>
  <r>
    <x v="1"/>
    <n v="22"/>
    <x v="2"/>
    <x v="0"/>
    <x v="1"/>
    <n v="0"/>
    <x v="9"/>
    <n v="3"/>
    <x v="0"/>
    <x v="3"/>
    <x v="9"/>
    <x v="5"/>
    <x v="1"/>
    <x v="2"/>
  </r>
  <r>
    <x v="1"/>
    <n v="15"/>
    <x v="2"/>
    <x v="0"/>
    <x v="1"/>
    <n v="0"/>
    <x v="9"/>
    <n v="3"/>
    <x v="0"/>
    <x v="3"/>
    <x v="9"/>
    <x v="7"/>
    <x v="3"/>
    <x v="13"/>
  </r>
  <r>
    <x v="1"/>
    <n v="21"/>
    <x v="2"/>
    <x v="3"/>
    <x v="2"/>
    <n v="0"/>
    <x v="9"/>
    <n v="2"/>
    <x v="0"/>
    <x v="3"/>
    <x v="9"/>
    <x v="7"/>
    <x v="2"/>
    <x v="3"/>
  </r>
  <r>
    <x v="1"/>
    <n v="24"/>
    <x v="3"/>
    <x v="3"/>
    <x v="1"/>
    <n v="0"/>
    <x v="9"/>
    <n v="1"/>
    <x v="0"/>
    <x v="3"/>
    <x v="9"/>
    <x v="3"/>
    <x v="3"/>
    <x v="13"/>
  </r>
  <r>
    <x v="1"/>
    <n v="5"/>
    <x v="3"/>
    <x v="2"/>
    <x v="0"/>
    <n v="0"/>
    <x v="9"/>
    <n v="5"/>
    <x v="0"/>
    <x v="3"/>
    <x v="9"/>
    <x v="6"/>
    <x v="0"/>
    <x v="12"/>
  </r>
  <r>
    <x v="1"/>
    <n v="15"/>
    <x v="4"/>
    <x v="0"/>
    <x v="1"/>
    <n v="0"/>
    <x v="9"/>
    <n v="1"/>
    <x v="0"/>
    <x v="3"/>
    <x v="9"/>
    <x v="2"/>
    <x v="1"/>
    <x v="2"/>
  </r>
  <r>
    <x v="1"/>
    <n v="29"/>
    <x v="4"/>
    <x v="2"/>
    <x v="0"/>
    <n v="0"/>
    <x v="9"/>
    <n v="4"/>
    <x v="0"/>
    <x v="3"/>
    <x v="9"/>
    <x v="4"/>
    <x v="0"/>
    <x v="10"/>
  </r>
  <r>
    <x v="1"/>
    <n v="11"/>
    <x v="4"/>
    <x v="2"/>
    <x v="1"/>
    <n v="0"/>
    <x v="9"/>
    <n v="3"/>
    <x v="0"/>
    <x v="3"/>
    <x v="9"/>
    <x v="3"/>
    <x v="0"/>
    <x v="7"/>
  </r>
  <r>
    <x v="1"/>
    <n v="26"/>
    <x v="4"/>
    <x v="1"/>
    <x v="1"/>
    <n v="0"/>
    <x v="9"/>
    <n v="6"/>
    <x v="0"/>
    <x v="3"/>
    <x v="9"/>
    <x v="7"/>
    <x v="1"/>
    <x v="2"/>
  </r>
  <r>
    <x v="1"/>
    <n v="31"/>
    <x v="10"/>
    <x v="3"/>
    <x v="0"/>
    <n v="0"/>
    <x v="9"/>
    <n v="1"/>
    <x v="0"/>
    <x v="3"/>
    <x v="9"/>
    <x v="2"/>
    <x v="0"/>
    <x v="10"/>
  </r>
  <r>
    <x v="1"/>
    <n v="30"/>
    <x v="10"/>
    <x v="4"/>
    <x v="2"/>
    <n v="0"/>
    <x v="9"/>
    <n v="4"/>
    <x v="0"/>
    <x v="3"/>
    <x v="9"/>
    <x v="4"/>
    <x v="3"/>
    <x v="4"/>
  </r>
  <r>
    <x v="1"/>
    <n v="14"/>
    <x v="10"/>
    <x v="2"/>
    <x v="2"/>
    <n v="0"/>
    <x v="9"/>
    <n v="1"/>
    <x v="0"/>
    <x v="3"/>
    <x v="9"/>
    <x v="1"/>
    <x v="0"/>
    <x v="5"/>
  </r>
  <r>
    <x v="1"/>
    <n v="30"/>
    <x v="10"/>
    <x v="2"/>
    <x v="0"/>
    <n v="0"/>
    <x v="9"/>
    <n v="4"/>
    <x v="0"/>
    <x v="3"/>
    <x v="9"/>
    <x v="6"/>
    <x v="1"/>
    <x v="6"/>
  </r>
  <r>
    <x v="1"/>
    <n v="8"/>
    <x v="11"/>
    <x v="1"/>
    <x v="0"/>
    <n v="0"/>
    <x v="9"/>
    <n v="3"/>
    <x v="0"/>
    <x v="3"/>
    <x v="9"/>
    <x v="2"/>
    <x v="1"/>
    <x v="6"/>
  </r>
  <r>
    <x v="1"/>
    <n v="5"/>
    <x v="11"/>
    <x v="3"/>
    <x v="2"/>
    <n v="0"/>
    <x v="9"/>
    <n v="1"/>
    <x v="0"/>
    <x v="3"/>
    <x v="9"/>
    <x v="3"/>
    <x v="0"/>
    <x v="5"/>
  </r>
  <r>
    <x v="0"/>
    <n v="11"/>
    <x v="6"/>
    <x v="5"/>
    <x v="0"/>
    <n v="2"/>
    <x v="7"/>
    <n v="3"/>
    <x v="0"/>
    <x v="1"/>
    <x v="4"/>
    <x v="3"/>
    <x v="0"/>
    <x v="7"/>
  </r>
  <r>
    <x v="0"/>
    <n v="13"/>
    <x v="2"/>
    <x v="2"/>
    <x v="4"/>
    <n v="1"/>
    <x v="6"/>
    <n v="6"/>
    <x v="0"/>
    <x v="1"/>
    <x v="3"/>
    <x v="0"/>
    <x v="0"/>
    <x v="9"/>
  </r>
  <r>
    <x v="0"/>
    <n v="25"/>
    <x v="2"/>
    <x v="2"/>
    <x v="2"/>
    <n v="3"/>
    <x v="3"/>
    <n v="4"/>
    <x v="0"/>
    <x v="0"/>
    <x v="0"/>
    <x v="2"/>
    <x v="3"/>
    <x v="13"/>
  </r>
  <r>
    <x v="0"/>
    <n v="30"/>
    <x v="2"/>
    <x v="5"/>
    <x v="1"/>
    <n v="2"/>
    <x v="2"/>
    <n v="4"/>
    <x v="0"/>
    <x v="0"/>
    <x v="0"/>
    <x v="2"/>
    <x v="1"/>
    <x v="1"/>
  </r>
  <r>
    <x v="0"/>
    <n v="26"/>
    <x v="3"/>
    <x v="0"/>
    <x v="3"/>
    <n v="4"/>
    <x v="1"/>
    <n v="1"/>
    <x v="0"/>
    <x v="2"/>
    <x v="1"/>
    <x v="1"/>
    <x v="3"/>
    <x v="13"/>
  </r>
  <r>
    <x v="0"/>
    <n v="28"/>
    <x v="3"/>
    <x v="1"/>
    <x v="1"/>
    <n v="2"/>
    <x v="2"/>
    <n v="1"/>
    <x v="0"/>
    <x v="0"/>
    <x v="8"/>
    <x v="2"/>
    <x v="3"/>
    <x v="4"/>
  </r>
  <r>
    <x v="0"/>
    <n v="28"/>
    <x v="3"/>
    <x v="4"/>
    <x v="1"/>
    <n v="1"/>
    <x v="0"/>
    <n v="3"/>
    <x v="0"/>
    <x v="0"/>
    <x v="4"/>
    <x v="7"/>
    <x v="0"/>
    <x v="7"/>
  </r>
  <r>
    <x v="0"/>
    <n v="24"/>
    <x v="4"/>
    <x v="1"/>
    <x v="3"/>
    <n v="4"/>
    <x v="5"/>
    <n v="7"/>
    <x v="0"/>
    <x v="0"/>
    <x v="2"/>
    <x v="2"/>
    <x v="1"/>
    <x v="15"/>
  </r>
  <r>
    <x v="0"/>
    <n v="26"/>
    <x v="4"/>
    <x v="0"/>
    <x v="2"/>
    <n v="5"/>
    <x v="4"/>
    <n v="3"/>
    <x v="0"/>
    <x v="0"/>
    <x v="7"/>
    <x v="4"/>
    <x v="0"/>
    <x v="12"/>
  </r>
  <r>
    <x v="0"/>
    <n v="1"/>
    <x v="4"/>
    <x v="0"/>
    <x v="2"/>
    <n v="3"/>
    <x v="3"/>
    <n v="2"/>
    <x v="0"/>
    <x v="0"/>
    <x v="3"/>
    <x v="5"/>
    <x v="1"/>
    <x v="1"/>
  </r>
  <r>
    <x v="0"/>
    <n v="30"/>
    <x v="4"/>
    <x v="3"/>
    <x v="1"/>
    <n v="5"/>
    <x v="10"/>
    <n v="3"/>
    <x v="0"/>
    <x v="0"/>
    <x v="7"/>
    <x v="6"/>
    <x v="1"/>
    <x v="6"/>
  </r>
  <r>
    <x v="0"/>
    <n v="11"/>
    <x v="6"/>
    <x v="5"/>
    <x v="0"/>
    <n v="2"/>
    <x v="7"/>
    <n v="3"/>
    <x v="0"/>
    <x v="1"/>
    <x v="4"/>
    <x v="3"/>
    <x v="0"/>
    <x v="7"/>
  </r>
  <r>
    <x v="1"/>
    <n v="11"/>
    <x v="4"/>
    <x v="4"/>
    <x v="2"/>
    <n v="0"/>
    <x v="9"/>
    <n v="2"/>
    <x v="0"/>
    <x v="3"/>
    <x v="9"/>
    <x v="1"/>
    <x v="2"/>
    <x v="3"/>
  </r>
  <r>
    <x v="1"/>
    <n v="29"/>
    <x v="4"/>
    <x v="0"/>
    <x v="2"/>
    <n v="0"/>
    <x v="9"/>
    <n v="3"/>
    <x v="0"/>
    <x v="3"/>
    <x v="9"/>
    <x v="6"/>
    <x v="1"/>
    <x v="6"/>
  </r>
  <r>
    <x v="0"/>
    <n v="12"/>
    <x v="6"/>
    <x v="2"/>
    <x v="0"/>
    <n v="1"/>
    <x v="6"/>
    <n v="5"/>
    <x v="0"/>
    <x v="1"/>
    <x v="3"/>
    <x v="6"/>
    <x v="3"/>
    <x v="13"/>
  </r>
  <r>
    <x v="0"/>
    <n v="11"/>
    <x v="7"/>
    <x v="0"/>
    <x v="2"/>
    <n v="4"/>
    <x v="5"/>
    <n v="1"/>
    <x v="0"/>
    <x v="0"/>
    <x v="2"/>
    <x v="2"/>
    <x v="1"/>
    <x v="2"/>
  </r>
  <r>
    <x v="0"/>
    <n v="19"/>
    <x v="3"/>
    <x v="4"/>
    <x v="1"/>
    <n v="4"/>
    <x v="1"/>
    <n v="1"/>
    <x v="0"/>
    <x v="2"/>
    <x v="7"/>
    <x v="3"/>
    <x v="0"/>
    <x v="0"/>
  </r>
  <r>
    <x v="0"/>
    <n v="5"/>
    <x v="3"/>
    <x v="4"/>
    <x v="1"/>
    <n v="5"/>
    <x v="4"/>
    <n v="2"/>
    <x v="0"/>
    <x v="0"/>
    <x v="7"/>
    <x v="2"/>
    <x v="2"/>
    <x v="8"/>
  </r>
  <r>
    <x v="0"/>
    <n v="22"/>
    <x v="3"/>
    <x v="5"/>
    <x v="1"/>
    <n v="2"/>
    <x v="2"/>
    <n v="2"/>
    <x v="0"/>
    <x v="0"/>
    <x v="7"/>
    <x v="4"/>
    <x v="0"/>
    <x v="5"/>
  </r>
  <r>
    <x v="0"/>
    <n v="8"/>
    <x v="3"/>
    <x v="4"/>
    <x v="2"/>
    <n v="2"/>
    <x v="2"/>
    <n v="3"/>
    <x v="0"/>
    <x v="0"/>
    <x v="0"/>
    <x v="5"/>
    <x v="1"/>
    <x v="2"/>
  </r>
  <r>
    <x v="0"/>
    <n v="22"/>
    <x v="4"/>
    <x v="3"/>
    <x v="2"/>
    <n v="3"/>
    <x v="3"/>
    <n v="1"/>
    <x v="0"/>
    <x v="0"/>
    <x v="6"/>
    <x v="4"/>
    <x v="0"/>
    <x v="9"/>
  </r>
  <r>
    <x v="0"/>
    <n v="11"/>
    <x v="4"/>
    <x v="1"/>
    <x v="3"/>
    <n v="5"/>
    <x v="10"/>
    <n v="4"/>
    <x v="0"/>
    <x v="0"/>
    <x v="0"/>
    <x v="0"/>
    <x v="1"/>
    <x v="1"/>
  </r>
  <r>
    <x v="0"/>
    <n v="17"/>
    <x v="4"/>
    <x v="0"/>
    <x v="2"/>
    <n v="3"/>
    <x v="3"/>
    <n v="1"/>
    <x v="0"/>
    <x v="0"/>
    <x v="2"/>
    <x v="6"/>
    <x v="1"/>
    <x v="2"/>
  </r>
  <r>
    <x v="0"/>
    <n v="12"/>
    <x v="6"/>
    <x v="2"/>
    <x v="0"/>
    <n v="1"/>
    <x v="6"/>
    <n v="5"/>
    <x v="0"/>
    <x v="1"/>
    <x v="3"/>
    <x v="6"/>
    <x v="3"/>
    <x v="13"/>
  </r>
  <r>
    <x v="0"/>
    <n v="11"/>
    <x v="7"/>
    <x v="0"/>
    <x v="2"/>
    <n v="4"/>
    <x v="5"/>
    <n v="1"/>
    <x v="0"/>
    <x v="0"/>
    <x v="2"/>
    <x v="2"/>
    <x v="1"/>
    <x v="2"/>
  </r>
  <r>
    <x v="1"/>
    <n v="5"/>
    <x v="8"/>
    <x v="0"/>
    <x v="1"/>
    <n v="0"/>
    <x v="9"/>
    <n v="1"/>
    <x v="0"/>
    <x v="3"/>
    <x v="9"/>
    <x v="5"/>
    <x v="0"/>
    <x v="10"/>
  </r>
  <r>
    <x v="1"/>
    <n v="29"/>
    <x v="2"/>
    <x v="0"/>
    <x v="2"/>
    <n v="0"/>
    <x v="9"/>
    <n v="4"/>
    <x v="0"/>
    <x v="3"/>
    <x v="9"/>
    <x v="6"/>
    <x v="0"/>
    <x v="9"/>
  </r>
  <r>
    <x v="1"/>
    <n v="11"/>
    <x v="3"/>
    <x v="1"/>
    <x v="2"/>
    <n v="0"/>
    <x v="9"/>
    <n v="1"/>
    <x v="0"/>
    <x v="3"/>
    <x v="9"/>
    <x v="7"/>
    <x v="2"/>
    <x v="11"/>
  </r>
  <r>
    <x v="1"/>
    <n v="23"/>
    <x v="4"/>
    <x v="3"/>
    <x v="1"/>
    <n v="0"/>
    <x v="9"/>
    <n v="1"/>
    <x v="0"/>
    <x v="3"/>
    <x v="9"/>
    <x v="2"/>
    <x v="1"/>
    <x v="2"/>
  </r>
  <r>
    <x v="1"/>
    <n v="5"/>
    <x v="8"/>
    <x v="0"/>
    <x v="1"/>
    <n v="0"/>
    <x v="9"/>
    <n v="1"/>
    <x v="0"/>
    <x v="3"/>
    <x v="9"/>
    <x v="5"/>
    <x v="0"/>
    <x v="10"/>
  </r>
  <r>
    <x v="0"/>
    <n v="2"/>
    <x v="5"/>
    <x v="2"/>
    <x v="2"/>
    <n v="4"/>
    <x v="3"/>
    <n v="3"/>
    <x v="0"/>
    <x v="0"/>
    <x v="1"/>
    <x v="1"/>
    <x v="0"/>
    <x v="5"/>
  </r>
  <r>
    <x v="0"/>
    <n v="11"/>
    <x v="6"/>
    <x v="3"/>
    <x v="2"/>
    <n v="2"/>
    <x v="2"/>
    <n v="1"/>
    <x v="0"/>
    <x v="0"/>
    <x v="0"/>
    <x v="1"/>
    <x v="0"/>
    <x v="7"/>
  </r>
  <r>
    <x v="0"/>
    <n v="1"/>
    <x v="8"/>
    <x v="2"/>
    <x v="3"/>
    <n v="1"/>
    <x v="6"/>
    <n v="2"/>
    <x v="0"/>
    <x v="1"/>
    <x v="4"/>
    <x v="2"/>
    <x v="2"/>
    <x v="11"/>
  </r>
  <r>
    <x v="0"/>
    <n v="1"/>
    <x v="9"/>
    <x v="4"/>
    <x v="1"/>
    <n v="3"/>
    <x v="3"/>
    <n v="2"/>
    <x v="0"/>
    <x v="0"/>
    <x v="7"/>
    <x v="7"/>
    <x v="1"/>
    <x v="2"/>
  </r>
  <r>
    <x v="0"/>
    <n v="12"/>
    <x v="2"/>
    <x v="5"/>
    <x v="2"/>
    <n v="2"/>
    <x v="7"/>
    <n v="6"/>
    <x v="0"/>
    <x v="1"/>
    <x v="3"/>
    <x v="2"/>
    <x v="0"/>
    <x v="10"/>
  </r>
  <r>
    <x v="0"/>
    <n v="7"/>
    <x v="2"/>
    <x v="0"/>
    <x v="1"/>
    <n v="5"/>
    <x v="10"/>
    <n v="5"/>
    <x v="0"/>
    <x v="0"/>
    <x v="1"/>
    <x v="5"/>
    <x v="1"/>
    <x v="1"/>
  </r>
  <r>
    <x v="0"/>
    <n v="11"/>
    <x v="2"/>
    <x v="1"/>
    <x v="2"/>
    <n v="5"/>
    <x v="4"/>
    <n v="5"/>
    <x v="0"/>
    <x v="0"/>
    <x v="4"/>
    <x v="3"/>
    <x v="1"/>
    <x v="2"/>
  </r>
  <r>
    <x v="0"/>
    <n v="29"/>
    <x v="2"/>
    <x v="4"/>
    <x v="2"/>
    <n v="1"/>
    <x v="0"/>
    <n v="2"/>
    <x v="0"/>
    <x v="0"/>
    <x v="5"/>
    <x v="4"/>
    <x v="3"/>
    <x v="13"/>
  </r>
  <r>
    <x v="0"/>
    <n v="3"/>
    <x v="3"/>
    <x v="3"/>
    <x v="2"/>
    <n v="2"/>
    <x v="7"/>
    <n v="3"/>
    <x v="0"/>
    <x v="1"/>
    <x v="2"/>
    <x v="2"/>
    <x v="2"/>
    <x v="11"/>
  </r>
  <r>
    <x v="0"/>
    <n v="6"/>
    <x v="3"/>
    <x v="3"/>
    <x v="2"/>
    <n v="1"/>
    <x v="6"/>
    <n v="1"/>
    <x v="0"/>
    <x v="1"/>
    <x v="0"/>
    <x v="4"/>
    <x v="3"/>
    <x v="4"/>
  </r>
  <r>
    <x v="0"/>
    <n v="26"/>
    <x v="3"/>
    <x v="0"/>
    <x v="1"/>
    <n v="4"/>
    <x v="5"/>
    <n v="3"/>
    <x v="0"/>
    <x v="2"/>
    <x v="0"/>
    <x v="6"/>
    <x v="0"/>
    <x v="10"/>
  </r>
  <r>
    <x v="0"/>
    <n v="1"/>
    <x v="3"/>
    <x v="0"/>
    <x v="0"/>
    <n v="1"/>
    <x v="0"/>
    <n v="4"/>
    <x v="0"/>
    <x v="0"/>
    <x v="2"/>
    <x v="2"/>
    <x v="1"/>
    <x v="2"/>
  </r>
  <r>
    <x v="0"/>
    <n v="1"/>
    <x v="3"/>
    <x v="2"/>
    <x v="1"/>
    <n v="2"/>
    <x v="2"/>
    <n v="4"/>
    <x v="0"/>
    <x v="0"/>
    <x v="7"/>
    <x v="2"/>
    <x v="0"/>
    <x v="12"/>
  </r>
  <r>
    <x v="0"/>
    <n v="30"/>
    <x v="3"/>
    <x v="3"/>
    <x v="2"/>
    <n v="3"/>
    <x v="3"/>
    <n v="2"/>
    <x v="0"/>
    <x v="0"/>
    <x v="6"/>
    <x v="6"/>
    <x v="1"/>
    <x v="1"/>
  </r>
  <r>
    <x v="0"/>
    <n v="3"/>
    <x v="4"/>
    <x v="2"/>
    <x v="1"/>
    <n v="4"/>
    <x v="5"/>
    <n v="6"/>
    <x v="0"/>
    <x v="2"/>
    <x v="2"/>
    <x v="3"/>
    <x v="2"/>
    <x v="8"/>
  </r>
  <r>
    <x v="0"/>
    <n v="3"/>
    <x v="4"/>
    <x v="3"/>
    <x v="3"/>
    <n v="5"/>
    <x v="4"/>
    <n v="2"/>
    <x v="0"/>
    <x v="0"/>
    <x v="8"/>
    <x v="5"/>
    <x v="0"/>
    <x v="7"/>
  </r>
  <r>
    <x v="0"/>
    <n v="10"/>
    <x v="4"/>
    <x v="2"/>
    <x v="2"/>
    <n v="2"/>
    <x v="2"/>
    <n v="1"/>
    <x v="0"/>
    <x v="0"/>
    <x v="5"/>
    <x v="5"/>
    <x v="0"/>
    <x v="12"/>
  </r>
  <r>
    <x v="0"/>
    <n v="2"/>
    <x v="4"/>
    <x v="1"/>
    <x v="1"/>
    <n v="5"/>
    <x v="4"/>
    <n v="1"/>
    <x v="0"/>
    <x v="0"/>
    <x v="2"/>
    <x v="6"/>
    <x v="1"/>
    <x v="6"/>
  </r>
  <r>
    <x v="0"/>
    <n v="16"/>
    <x v="10"/>
    <x v="0"/>
    <x v="1"/>
    <n v="3"/>
    <x v="2"/>
    <n v="3"/>
    <x v="0"/>
    <x v="0"/>
    <x v="3"/>
    <x v="3"/>
    <x v="3"/>
    <x v="4"/>
  </r>
  <r>
    <x v="0"/>
    <n v="1"/>
    <x v="10"/>
    <x v="1"/>
    <x v="2"/>
    <n v="2"/>
    <x v="8"/>
    <n v="2"/>
    <x v="0"/>
    <x v="0"/>
    <x v="4"/>
    <x v="7"/>
    <x v="2"/>
    <x v="11"/>
  </r>
  <r>
    <x v="0"/>
    <n v="2"/>
    <x v="5"/>
    <x v="2"/>
    <x v="2"/>
    <n v="4"/>
    <x v="3"/>
    <n v="3"/>
    <x v="0"/>
    <x v="0"/>
    <x v="1"/>
    <x v="1"/>
    <x v="0"/>
    <x v="5"/>
  </r>
  <r>
    <x v="0"/>
    <n v="11"/>
    <x v="6"/>
    <x v="3"/>
    <x v="2"/>
    <n v="2"/>
    <x v="2"/>
    <n v="1"/>
    <x v="0"/>
    <x v="0"/>
    <x v="0"/>
    <x v="1"/>
    <x v="0"/>
    <x v="7"/>
  </r>
  <r>
    <x v="0"/>
    <n v="1"/>
    <x v="8"/>
    <x v="2"/>
    <x v="3"/>
    <n v="1"/>
    <x v="6"/>
    <n v="2"/>
    <x v="0"/>
    <x v="1"/>
    <x v="4"/>
    <x v="2"/>
    <x v="2"/>
    <x v="11"/>
  </r>
  <r>
    <x v="0"/>
    <n v="1"/>
    <x v="9"/>
    <x v="4"/>
    <x v="1"/>
    <n v="3"/>
    <x v="3"/>
    <n v="2"/>
    <x v="0"/>
    <x v="0"/>
    <x v="7"/>
    <x v="7"/>
    <x v="1"/>
    <x v="2"/>
  </r>
  <r>
    <x v="1"/>
    <n v="23"/>
    <x v="2"/>
    <x v="5"/>
    <x v="1"/>
    <n v="0"/>
    <x v="9"/>
    <n v="1"/>
    <x v="0"/>
    <x v="3"/>
    <x v="9"/>
    <x v="6"/>
    <x v="2"/>
    <x v="8"/>
  </r>
  <r>
    <x v="1"/>
    <n v="9"/>
    <x v="3"/>
    <x v="2"/>
    <x v="4"/>
    <n v="0"/>
    <x v="9"/>
    <n v="1"/>
    <x v="0"/>
    <x v="3"/>
    <x v="9"/>
    <x v="3"/>
    <x v="2"/>
    <x v="8"/>
  </r>
  <r>
    <x v="1"/>
    <n v="23"/>
    <x v="3"/>
    <x v="2"/>
    <x v="3"/>
    <n v="0"/>
    <x v="9"/>
    <n v="1"/>
    <x v="0"/>
    <x v="3"/>
    <x v="9"/>
    <x v="0"/>
    <x v="3"/>
    <x v="4"/>
  </r>
  <r>
    <x v="1"/>
    <n v="4"/>
    <x v="3"/>
    <x v="0"/>
    <x v="2"/>
    <n v="0"/>
    <x v="9"/>
    <n v="2"/>
    <x v="0"/>
    <x v="3"/>
    <x v="9"/>
    <x v="5"/>
    <x v="1"/>
    <x v="6"/>
  </r>
  <r>
    <x v="1"/>
    <n v="8"/>
    <x v="10"/>
    <x v="0"/>
    <x v="0"/>
    <n v="0"/>
    <x v="9"/>
    <n v="6"/>
    <x v="0"/>
    <x v="3"/>
    <x v="9"/>
    <x v="5"/>
    <x v="1"/>
    <x v="15"/>
  </r>
  <r>
    <x v="1"/>
    <n v="10"/>
    <x v="10"/>
    <x v="2"/>
    <x v="2"/>
    <n v="0"/>
    <x v="9"/>
    <n v="1"/>
    <x v="0"/>
    <x v="3"/>
    <x v="9"/>
    <x v="7"/>
    <x v="3"/>
    <x v="4"/>
  </r>
  <r>
    <x v="0"/>
    <n v="11"/>
    <x v="6"/>
    <x v="0"/>
    <x v="1"/>
    <n v="4"/>
    <x v="5"/>
    <n v="1"/>
    <x v="0"/>
    <x v="0"/>
    <x v="5"/>
    <x v="1"/>
    <x v="3"/>
    <x v="13"/>
  </r>
  <r>
    <x v="0"/>
    <n v="1"/>
    <x v="0"/>
    <x v="4"/>
    <x v="2"/>
    <n v="2"/>
    <x v="2"/>
    <n v="1"/>
    <x v="0"/>
    <x v="0"/>
    <x v="2"/>
    <x v="3"/>
    <x v="1"/>
    <x v="14"/>
  </r>
  <r>
    <x v="0"/>
    <n v="13"/>
    <x v="9"/>
    <x v="0"/>
    <x v="1"/>
    <n v="5"/>
    <x v="10"/>
    <n v="4"/>
    <x v="0"/>
    <x v="0"/>
    <x v="6"/>
    <x v="4"/>
    <x v="3"/>
    <x v="4"/>
  </r>
  <r>
    <x v="0"/>
    <n v="28"/>
    <x v="1"/>
    <x v="3"/>
    <x v="2"/>
    <n v="4"/>
    <x v="1"/>
    <n v="2"/>
    <x v="0"/>
    <x v="2"/>
    <x v="0"/>
    <x v="4"/>
    <x v="2"/>
    <x v="8"/>
  </r>
  <r>
    <x v="0"/>
    <n v="27"/>
    <x v="3"/>
    <x v="0"/>
    <x v="2"/>
    <n v="1"/>
    <x v="6"/>
    <n v="2"/>
    <x v="0"/>
    <x v="1"/>
    <x v="7"/>
    <x v="5"/>
    <x v="0"/>
    <x v="7"/>
  </r>
  <r>
    <x v="0"/>
    <n v="9"/>
    <x v="3"/>
    <x v="0"/>
    <x v="0"/>
    <n v="3"/>
    <x v="3"/>
    <n v="1"/>
    <x v="0"/>
    <x v="0"/>
    <x v="5"/>
    <x v="7"/>
    <x v="1"/>
    <x v="1"/>
  </r>
  <r>
    <x v="0"/>
    <n v="19"/>
    <x v="3"/>
    <x v="0"/>
    <x v="2"/>
    <n v="5"/>
    <x v="4"/>
    <n v="3"/>
    <x v="0"/>
    <x v="0"/>
    <x v="0"/>
    <x v="6"/>
    <x v="1"/>
    <x v="1"/>
  </r>
  <r>
    <x v="0"/>
    <n v="3"/>
    <x v="4"/>
    <x v="0"/>
    <x v="2"/>
    <n v="2"/>
    <x v="2"/>
    <n v="4"/>
    <x v="0"/>
    <x v="0"/>
    <x v="0"/>
    <x v="0"/>
    <x v="2"/>
    <x v="11"/>
  </r>
  <r>
    <x v="0"/>
    <n v="12"/>
    <x v="4"/>
    <x v="4"/>
    <x v="0"/>
    <n v="3"/>
    <x v="3"/>
    <n v="2"/>
    <x v="0"/>
    <x v="0"/>
    <x v="8"/>
    <x v="5"/>
    <x v="2"/>
    <x v="3"/>
  </r>
  <r>
    <x v="0"/>
    <n v="15"/>
    <x v="10"/>
    <x v="0"/>
    <x v="1"/>
    <n v="2"/>
    <x v="7"/>
    <n v="1"/>
    <x v="0"/>
    <x v="1"/>
    <x v="2"/>
    <x v="3"/>
    <x v="1"/>
    <x v="14"/>
  </r>
  <r>
    <x v="0"/>
    <n v="11"/>
    <x v="6"/>
    <x v="0"/>
    <x v="1"/>
    <n v="4"/>
    <x v="5"/>
    <n v="1"/>
    <x v="0"/>
    <x v="0"/>
    <x v="5"/>
    <x v="1"/>
    <x v="3"/>
    <x v="13"/>
  </r>
  <r>
    <x v="0"/>
    <n v="1"/>
    <x v="0"/>
    <x v="4"/>
    <x v="2"/>
    <n v="2"/>
    <x v="2"/>
    <n v="1"/>
    <x v="0"/>
    <x v="0"/>
    <x v="2"/>
    <x v="3"/>
    <x v="1"/>
    <x v="14"/>
  </r>
  <r>
    <x v="0"/>
    <n v="13"/>
    <x v="9"/>
    <x v="0"/>
    <x v="1"/>
    <n v="5"/>
    <x v="10"/>
    <n v="4"/>
    <x v="0"/>
    <x v="0"/>
    <x v="6"/>
    <x v="4"/>
    <x v="3"/>
    <x v="4"/>
  </r>
  <r>
    <x v="0"/>
    <n v="28"/>
    <x v="1"/>
    <x v="3"/>
    <x v="2"/>
    <n v="4"/>
    <x v="1"/>
    <n v="2"/>
    <x v="0"/>
    <x v="2"/>
    <x v="0"/>
    <x v="4"/>
    <x v="2"/>
    <x v="8"/>
  </r>
  <r>
    <x v="1"/>
    <n v="12"/>
    <x v="5"/>
    <x v="0"/>
    <x v="1"/>
    <n v="0"/>
    <x v="9"/>
    <n v="1"/>
    <x v="0"/>
    <x v="3"/>
    <x v="9"/>
    <x v="3"/>
    <x v="1"/>
    <x v="15"/>
  </r>
  <r>
    <x v="1"/>
    <n v="30"/>
    <x v="10"/>
    <x v="1"/>
    <x v="3"/>
    <n v="0"/>
    <x v="9"/>
    <n v="5"/>
    <x v="0"/>
    <x v="3"/>
    <x v="9"/>
    <x v="2"/>
    <x v="0"/>
    <x v="12"/>
  </r>
  <r>
    <x v="1"/>
    <n v="30"/>
    <x v="10"/>
    <x v="1"/>
    <x v="2"/>
    <n v="0"/>
    <x v="9"/>
    <n v="3"/>
    <x v="0"/>
    <x v="3"/>
    <x v="9"/>
    <x v="7"/>
    <x v="0"/>
    <x v="7"/>
  </r>
  <r>
    <x v="1"/>
    <n v="12"/>
    <x v="5"/>
    <x v="0"/>
    <x v="1"/>
    <n v="0"/>
    <x v="9"/>
    <n v="1"/>
    <x v="0"/>
    <x v="3"/>
    <x v="9"/>
    <x v="3"/>
    <x v="1"/>
    <x v="15"/>
  </r>
  <r>
    <x v="0"/>
    <n v="11"/>
    <x v="6"/>
    <x v="3"/>
    <x v="2"/>
    <n v="2"/>
    <x v="7"/>
    <n v="5"/>
    <x v="0"/>
    <x v="1"/>
    <x v="6"/>
    <x v="3"/>
    <x v="1"/>
    <x v="1"/>
  </r>
  <r>
    <x v="0"/>
    <n v="15"/>
    <x v="1"/>
    <x v="0"/>
    <x v="1"/>
    <n v="3"/>
    <x v="3"/>
    <n v="2"/>
    <x v="0"/>
    <x v="0"/>
    <x v="7"/>
    <x v="5"/>
    <x v="0"/>
    <x v="7"/>
  </r>
  <r>
    <x v="0"/>
    <n v="30"/>
    <x v="2"/>
    <x v="3"/>
    <x v="1"/>
    <n v="1"/>
    <x v="6"/>
    <n v="4"/>
    <x v="0"/>
    <x v="1"/>
    <x v="2"/>
    <x v="7"/>
    <x v="0"/>
    <x v="0"/>
  </r>
  <r>
    <x v="0"/>
    <n v="23"/>
    <x v="2"/>
    <x v="0"/>
    <x v="1"/>
    <n v="2"/>
    <x v="2"/>
    <n v="2"/>
    <x v="0"/>
    <x v="0"/>
    <x v="4"/>
    <x v="1"/>
    <x v="2"/>
    <x v="8"/>
  </r>
  <r>
    <x v="0"/>
    <n v="30"/>
    <x v="2"/>
    <x v="3"/>
    <x v="2"/>
    <n v="4"/>
    <x v="5"/>
    <n v="4"/>
    <x v="0"/>
    <x v="0"/>
    <x v="0"/>
    <x v="2"/>
    <x v="0"/>
    <x v="5"/>
  </r>
  <r>
    <x v="0"/>
    <n v="11"/>
    <x v="2"/>
    <x v="3"/>
    <x v="1"/>
    <n v="3"/>
    <x v="3"/>
    <n v="3"/>
    <x v="0"/>
    <x v="0"/>
    <x v="2"/>
    <x v="4"/>
    <x v="1"/>
    <x v="6"/>
  </r>
  <r>
    <x v="0"/>
    <n v="4"/>
    <x v="2"/>
    <x v="0"/>
    <x v="0"/>
    <n v="3"/>
    <x v="1"/>
    <n v="2"/>
    <x v="0"/>
    <x v="0"/>
    <x v="2"/>
    <x v="6"/>
    <x v="3"/>
    <x v="13"/>
  </r>
  <r>
    <x v="0"/>
    <n v="12"/>
    <x v="2"/>
    <x v="0"/>
    <x v="1"/>
    <n v="2"/>
    <x v="2"/>
    <n v="1"/>
    <x v="0"/>
    <x v="0"/>
    <x v="7"/>
    <x v="6"/>
    <x v="1"/>
    <x v="6"/>
  </r>
  <r>
    <x v="0"/>
    <n v="9"/>
    <x v="2"/>
    <x v="3"/>
    <x v="4"/>
    <n v="5"/>
    <x v="10"/>
    <n v="1"/>
    <x v="0"/>
    <x v="0"/>
    <x v="3"/>
    <x v="7"/>
    <x v="1"/>
    <x v="6"/>
  </r>
  <r>
    <x v="0"/>
    <n v="26"/>
    <x v="3"/>
    <x v="2"/>
    <x v="2"/>
    <n v="2"/>
    <x v="7"/>
    <n v="3"/>
    <x v="0"/>
    <x v="1"/>
    <x v="4"/>
    <x v="6"/>
    <x v="0"/>
    <x v="7"/>
  </r>
  <r>
    <x v="0"/>
    <n v="18"/>
    <x v="3"/>
    <x v="4"/>
    <x v="2"/>
    <n v="4"/>
    <x v="1"/>
    <n v="2"/>
    <x v="0"/>
    <x v="2"/>
    <x v="8"/>
    <x v="0"/>
    <x v="3"/>
    <x v="4"/>
  </r>
  <r>
    <x v="0"/>
    <n v="29"/>
    <x v="3"/>
    <x v="4"/>
    <x v="1"/>
    <n v="3"/>
    <x v="3"/>
    <n v="2"/>
    <x v="0"/>
    <x v="0"/>
    <x v="0"/>
    <x v="3"/>
    <x v="2"/>
    <x v="3"/>
  </r>
  <r>
    <x v="0"/>
    <n v="27"/>
    <x v="3"/>
    <x v="4"/>
    <x v="2"/>
    <n v="5"/>
    <x v="4"/>
    <n v="4"/>
    <x v="0"/>
    <x v="0"/>
    <x v="7"/>
    <x v="5"/>
    <x v="1"/>
    <x v="2"/>
  </r>
  <r>
    <x v="0"/>
    <n v="15"/>
    <x v="4"/>
    <x v="3"/>
    <x v="0"/>
    <n v="4"/>
    <x v="3"/>
    <n v="1"/>
    <x v="0"/>
    <x v="0"/>
    <x v="7"/>
    <x v="2"/>
    <x v="1"/>
    <x v="6"/>
  </r>
  <r>
    <x v="0"/>
    <n v="16"/>
    <x v="4"/>
    <x v="5"/>
    <x v="1"/>
    <n v="2"/>
    <x v="2"/>
    <n v="3"/>
    <x v="0"/>
    <x v="0"/>
    <x v="6"/>
    <x v="5"/>
    <x v="3"/>
    <x v="4"/>
  </r>
  <r>
    <x v="0"/>
    <n v="27"/>
    <x v="4"/>
    <x v="4"/>
    <x v="0"/>
    <n v="5"/>
    <x v="5"/>
    <n v="1"/>
    <x v="0"/>
    <x v="0"/>
    <x v="0"/>
    <x v="2"/>
    <x v="0"/>
    <x v="10"/>
  </r>
  <r>
    <x v="0"/>
    <n v="3"/>
    <x v="4"/>
    <x v="2"/>
    <x v="1"/>
    <n v="2"/>
    <x v="2"/>
    <n v="4"/>
    <x v="0"/>
    <x v="0"/>
    <x v="0"/>
    <x v="5"/>
    <x v="3"/>
    <x v="13"/>
  </r>
  <r>
    <x v="0"/>
    <n v="26"/>
    <x v="4"/>
    <x v="3"/>
    <x v="1"/>
    <n v="3"/>
    <x v="2"/>
    <n v="1"/>
    <x v="0"/>
    <x v="0"/>
    <x v="0"/>
    <x v="7"/>
    <x v="2"/>
    <x v="11"/>
  </r>
  <r>
    <x v="0"/>
    <n v="22"/>
    <x v="10"/>
    <x v="0"/>
    <x v="2"/>
    <n v="2"/>
    <x v="2"/>
    <n v="4"/>
    <x v="0"/>
    <x v="0"/>
    <x v="8"/>
    <x v="3"/>
    <x v="0"/>
    <x v="7"/>
  </r>
  <r>
    <x v="0"/>
    <n v="24"/>
    <x v="10"/>
    <x v="0"/>
    <x v="2"/>
    <n v="1"/>
    <x v="0"/>
    <n v="2"/>
    <x v="0"/>
    <x v="0"/>
    <x v="7"/>
    <x v="3"/>
    <x v="2"/>
    <x v="11"/>
  </r>
  <r>
    <x v="0"/>
    <n v="24"/>
    <x v="10"/>
    <x v="0"/>
    <x v="4"/>
    <n v="5"/>
    <x v="4"/>
    <n v="2"/>
    <x v="0"/>
    <x v="0"/>
    <x v="0"/>
    <x v="5"/>
    <x v="3"/>
    <x v="4"/>
  </r>
  <r>
    <x v="0"/>
    <n v="11"/>
    <x v="6"/>
    <x v="3"/>
    <x v="2"/>
    <n v="2"/>
    <x v="7"/>
    <n v="5"/>
    <x v="0"/>
    <x v="1"/>
    <x v="6"/>
    <x v="3"/>
    <x v="1"/>
    <x v="1"/>
  </r>
  <r>
    <x v="0"/>
    <n v="15"/>
    <x v="1"/>
    <x v="0"/>
    <x v="1"/>
    <n v="3"/>
    <x v="3"/>
    <n v="2"/>
    <x v="0"/>
    <x v="0"/>
    <x v="7"/>
    <x v="5"/>
    <x v="0"/>
    <x v="7"/>
  </r>
  <r>
    <x v="1"/>
    <n v="17"/>
    <x v="7"/>
    <x v="1"/>
    <x v="1"/>
    <n v="0"/>
    <x v="9"/>
    <n v="2"/>
    <x v="0"/>
    <x v="3"/>
    <x v="9"/>
    <x v="2"/>
    <x v="1"/>
    <x v="2"/>
  </r>
  <r>
    <x v="1"/>
    <n v="6"/>
    <x v="1"/>
    <x v="0"/>
    <x v="0"/>
    <n v="0"/>
    <x v="9"/>
    <n v="1"/>
    <x v="0"/>
    <x v="3"/>
    <x v="9"/>
    <x v="5"/>
    <x v="2"/>
    <x v="11"/>
  </r>
  <r>
    <x v="1"/>
    <n v="18"/>
    <x v="2"/>
    <x v="0"/>
    <x v="1"/>
    <n v="0"/>
    <x v="9"/>
    <n v="1"/>
    <x v="0"/>
    <x v="3"/>
    <x v="9"/>
    <x v="7"/>
    <x v="2"/>
    <x v="8"/>
  </r>
  <r>
    <x v="1"/>
    <n v="11"/>
    <x v="4"/>
    <x v="5"/>
    <x v="2"/>
    <n v="0"/>
    <x v="9"/>
    <n v="4"/>
    <x v="0"/>
    <x v="3"/>
    <x v="9"/>
    <x v="6"/>
    <x v="1"/>
    <x v="1"/>
  </r>
  <r>
    <x v="1"/>
    <n v="21"/>
    <x v="10"/>
    <x v="4"/>
    <x v="1"/>
    <n v="0"/>
    <x v="9"/>
    <n v="1"/>
    <x v="0"/>
    <x v="3"/>
    <x v="9"/>
    <x v="4"/>
    <x v="0"/>
    <x v="10"/>
  </r>
  <r>
    <x v="1"/>
    <n v="17"/>
    <x v="7"/>
    <x v="1"/>
    <x v="1"/>
    <n v="0"/>
    <x v="9"/>
    <n v="2"/>
    <x v="0"/>
    <x v="3"/>
    <x v="9"/>
    <x v="2"/>
    <x v="1"/>
    <x v="2"/>
  </r>
  <r>
    <x v="0"/>
    <n v="12"/>
    <x v="5"/>
    <x v="1"/>
    <x v="1"/>
    <n v="2"/>
    <x v="2"/>
    <n v="1"/>
    <x v="0"/>
    <x v="0"/>
    <x v="2"/>
    <x v="3"/>
    <x v="1"/>
    <x v="14"/>
  </r>
  <r>
    <x v="0"/>
    <n v="1"/>
    <x v="0"/>
    <x v="2"/>
    <x v="2"/>
    <n v="4"/>
    <x v="5"/>
    <n v="1"/>
    <x v="0"/>
    <x v="0"/>
    <x v="3"/>
    <x v="3"/>
    <x v="1"/>
    <x v="15"/>
  </r>
  <r>
    <x v="0"/>
    <n v="27"/>
    <x v="1"/>
    <x v="0"/>
    <x v="1"/>
    <n v="4"/>
    <x v="1"/>
    <n v="1"/>
    <x v="0"/>
    <x v="2"/>
    <x v="5"/>
    <x v="1"/>
    <x v="2"/>
    <x v="8"/>
  </r>
  <r>
    <x v="0"/>
    <n v="26"/>
    <x v="1"/>
    <x v="5"/>
    <x v="0"/>
    <n v="3"/>
    <x v="3"/>
    <n v="1"/>
    <x v="0"/>
    <x v="0"/>
    <x v="8"/>
    <x v="5"/>
    <x v="1"/>
    <x v="2"/>
  </r>
  <r>
    <x v="0"/>
    <n v="30"/>
    <x v="2"/>
    <x v="2"/>
    <x v="2"/>
    <n v="3"/>
    <x v="3"/>
    <n v="1"/>
    <x v="0"/>
    <x v="0"/>
    <x v="2"/>
    <x v="5"/>
    <x v="2"/>
    <x v="11"/>
  </r>
  <r>
    <x v="0"/>
    <n v="11"/>
    <x v="2"/>
    <x v="2"/>
    <x v="0"/>
    <n v="2"/>
    <x v="2"/>
    <n v="5"/>
    <x v="0"/>
    <x v="0"/>
    <x v="1"/>
    <x v="6"/>
    <x v="0"/>
    <x v="9"/>
  </r>
  <r>
    <x v="0"/>
    <n v="28"/>
    <x v="3"/>
    <x v="0"/>
    <x v="0"/>
    <n v="5"/>
    <x v="10"/>
    <n v="3"/>
    <x v="0"/>
    <x v="0"/>
    <x v="4"/>
    <x v="1"/>
    <x v="1"/>
    <x v="6"/>
  </r>
  <r>
    <x v="0"/>
    <n v="8"/>
    <x v="3"/>
    <x v="4"/>
    <x v="0"/>
    <n v="2"/>
    <x v="2"/>
    <n v="2"/>
    <x v="0"/>
    <x v="0"/>
    <x v="4"/>
    <x v="3"/>
    <x v="0"/>
    <x v="12"/>
  </r>
  <r>
    <x v="0"/>
    <n v="25"/>
    <x v="3"/>
    <x v="0"/>
    <x v="1"/>
    <n v="5"/>
    <x v="4"/>
    <n v="1"/>
    <x v="0"/>
    <x v="0"/>
    <x v="0"/>
    <x v="6"/>
    <x v="3"/>
    <x v="4"/>
  </r>
  <r>
    <x v="0"/>
    <n v="2"/>
    <x v="3"/>
    <x v="2"/>
    <x v="1"/>
    <n v="3"/>
    <x v="3"/>
    <n v="3"/>
    <x v="0"/>
    <x v="0"/>
    <x v="0"/>
    <x v="7"/>
    <x v="0"/>
    <x v="12"/>
  </r>
  <r>
    <x v="0"/>
    <n v="29"/>
    <x v="3"/>
    <x v="0"/>
    <x v="1"/>
    <n v="2"/>
    <x v="2"/>
    <n v="1"/>
    <x v="0"/>
    <x v="0"/>
    <x v="7"/>
    <x v="7"/>
    <x v="1"/>
    <x v="2"/>
  </r>
  <r>
    <x v="0"/>
    <n v="6"/>
    <x v="4"/>
    <x v="1"/>
    <x v="1"/>
    <n v="3"/>
    <x v="3"/>
    <n v="1"/>
    <x v="0"/>
    <x v="0"/>
    <x v="0"/>
    <x v="2"/>
    <x v="1"/>
    <x v="6"/>
  </r>
  <r>
    <x v="0"/>
    <n v="19"/>
    <x v="4"/>
    <x v="0"/>
    <x v="1"/>
    <n v="3"/>
    <x v="3"/>
    <n v="5"/>
    <x v="0"/>
    <x v="0"/>
    <x v="7"/>
    <x v="2"/>
    <x v="1"/>
    <x v="6"/>
  </r>
  <r>
    <x v="0"/>
    <n v="22"/>
    <x v="4"/>
    <x v="4"/>
    <x v="1"/>
    <n v="2"/>
    <x v="2"/>
    <n v="2"/>
    <x v="0"/>
    <x v="0"/>
    <x v="2"/>
    <x v="1"/>
    <x v="0"/>
    <x v="7"/>
  </r>
  <r>
    <x v="0"/>
    <n v="3"/>
    <x v="4"/>
    <x v="1"/>
    <x v="2"/>
    <n v="5"/>
    <x v="4"/>
    <n v="3"/>
    <x v="0"/>
    <x v="0"/>
    <x v="4"/>
    <x v="4"/>
    <x v="0"/>
    <x v="5"/>
  </r>
  <r>
    <x v="0"/>
    <n v="2"/>
    <x v="4"/>
    <x v="1"/>
    <x v="2"/>
    <n v="5"/>
    <x v="4"/>
    <n v="1"/>
    <x v="0"/>
    <x v="0"/>
    <x v="7"/>
    <x v="7"/>
    <x v="0"/>
    <x v="12"/>
  </r>
  <r>
    <x v="0"/>
    <n v="1"/>
    <x v="10"/>
    <x v="2"/>
    <x v="2"/>
    <n v="4"/>
    <x v="5"/>
    <n v="4"/>
    <x v="0"/>
    <x v="0"/>
    <x v="1"/>
    <x v="7"/>
    <x v="1"/>
    <x v="6"/>
  </r>
  <r>
    <x v="0"/>
    <n v="17"/>
    <x v="10"/>
    <x v="5"/>
    <x v="0"/>
    <n v="3"/>
    <x v="3"/>
    <n v="5"/>
    <x v="0"/>
    <x v="0"/>
    <x v="4"/>
    <x v="7"/>
    <x v="2"/>
    <x v="8"/>
  </r>
  <r>
    <x v="0"/>
    <n v="2"/>
    <x v="10"/>
    <x v="2"/>
    <x v="0"/>
    <n v="2"/>
    <x v="2"/>
    <n v="2"/>
    <x v="0"/>
    <x v="0"/>
    <x v="7"/>
    <x v="0"/>
    <x v="0"/>
    <x v="5"/>
  </r>
  <r>
    <x v="0"/>
    <n v="12"/>
    <x v="5"/>
    <x v="1"/>
    <x v="1"/>
    <n v="2"/>
    <x v="2"/>
    <n v="1"/>
    <x v="0"/>
    <x v="0"/>
    <x v="2"/>
    <x v="3"/>
    <x v="1"/>
    <x v="14"/>
  </r>
  <r>
    <x v="0"/>
    <n v="1"/>
    <x v="0"/>
    <x v="2"/>
    <x v="2"/>
    <n v="4"/>
    <x v="5"/>
    <n v="1"/>
    <x v="0"/>
    <x v="0"/>
    <x v="3"/>
    <x v="3"/>
    <x v="1"/>
    <x v="15"/>
  </r>
  <r>
    <x v="0"/>
    <n v="27"/>
    <x v="1"/>
    <x v="0"/>
    <x v="1"/>
    <n v="4"/>
    <x v="1"/>
    <n v="1"/>
    <x v="0"/>
    <x v="2"/>
    <x v="5"/>
    <x v="1"/>
    <x v="2"/>
    <x v="8"/>
  </r>
  <r>
    <x v="1"/>
    <n v="6"/>
    <x v="5"/>
    <x v="0"/>
    <x v="0"/>
    <n v="0"/>
    <x v="9"/>
    <n v="4"/>
    <x v="0"/>
    <x v="3"/>
    <x v="9"/>
    <x v="7"/>
    <x v="0"/>
    <x v="7"/>
  </r>
  <r>
    <x v="1"/>
    <n v="28"/>
    <x v="8"/>
    <x v="3"/>
    <x v="0"/>
    <n v="0"/>
    <x v="9"/>
    <n v="1"/>
    <x v="0"/>
    <x v="3"/>
    <x v="9"/>
    <x v="6"/>
    <x v="0"/>
    <x v="5"/>
  </r>
  <r>
    <x v="1"/>
    <n v="5"/>
    <x v="3"/>
    <x v="2"/>
    <x v="2"/>
    <n v="0"/>
    <x v="9"/>
    <n v="3"/>
    <x v="0"/>
    <x v="3"/>
    <x v="9"/>
    <x v="2"/>
    <x v="3"/>
    <x v="4"/>
  </r>
  <r>
    <x v="1"/>
    <n v="4"/>
    <x v="10"/>
    <x v="3"/>
    <x v="4"/>
    <n v="0"/>
    <x v="9"/>
    <n v="4"/>
    <x v="0"/>
    <x v="3"/>
    <x v="9"/>
    <x v="3"/>
    <x v="2"/>
    <x v="8"/>
  </r>
  <r>
    <x v="1"/>
    <n v="28"/>
    <x v="10"/>
    <x v="3"/>
    <x v="3"/>
    <n v="0"/>
    <x v="9"/>
    <n v="2"/>
    <x v="0"/>
    <x v="3"/>
    <x v="9"/>
    <x v="3"/>
    <x v="1"/>
    <x v="2"/>
  </r>
  <r>
    <x v="1"/>
    <n v="10"/>
    <x v="10"/>
    <x v="0"/>
    <x v="1"/>
    <n v="0"/>
    <x v="9"/>
    <n v="1"/>
    <x v="0"/>
    <x v="3"/>
    <x v="9"/>
    <x v="4"/>
    <x v="1"/>
    <x v="1"/>
  </r>
  <r>
    <x v="1"/>
    <n v="30"/>
    <x v="10"/>
    <x v="3"/>
    <x v="1"/>
    <n v="0"/>
    <x v="9"/>
    <n v="2"/>
    <x v="0"/>
    <x v="3"/>
    <x v="9"/>
    <x v="0"/>
    <x v="0"/>
    <x v="9"/>
  </r>
  <r>
    <x v="1"/>
    <n v="6"/>
    <x v="5"/>
    <x v="0"/>
    <x v="0"/>
    <n v="0"/>
    <x v="9"/>
    <n v="4"/>
    <x v="0"/>
    <x v="3"/>
    <x v="9"/>
    <x v="7"/>
    <x v="0"/>
    <x v="7"/>
  </r>
  <r>
    <x v="1"/>
    <n v="28"/>
    <x v="8"/>
    <x v="3"/>
    <x v="0"/>
    <n v="0"/>
    <x v="9"/>
    <n v="1"/>
    <x v="0"/>
    <x v="3"/>
    <x v="9"/>
    <x v="6"/>
    <x v="0"/>
    <x v="5"/>
  </r>
  <r>
    <x v="0"/>
    <n v="4"/>
    <x v="0"/>
    <x v="1"/>
    <x v="2"/>
    <n v="5"/>
    <x v="5"/>
    <n v="1"/>
    <x v="0"/>
    <x v="0"/>
    <x v="3"/>
    <x v="7"/>
    <x v="2"/>
    <x v="8"/>
  </r>
  <r>
    <x v="0"/>
    <n v="6"/>
    <x v="8"/>
    <x v="1"/>
    <x v="4"/>
    <n v="2"/>
    <x v="2"/>
    <n v="1"/>
    <x v="0"/>
    <x v="0"/>
    <x v="3"/>
    <x v="3"/>
    <x v="1"/>
    <x v="6"/>
  </r>
  <r>
    <x v="0"/>
    <n v="12"/>
    <x v="9"/>
    <x v="2"/>
    <x v="3"/>
    <n v="2"/>
    <x v="2"/>
    <n v="5"/>
    <x v="0"/>
    <x v="0"/>
    <x v="4"/>
    <x v="2"/>
    <x v="3"/>
    <x v="13"/>
  </r>
  <r>
    <x v="0"/>
    <n v="11"/>
    <x v="1"/>
    <x v="3"/>
    <x v="2"/>
    <n v="2"/>
    <x v="2"/>
    <n v="1"/>
    <x v="0"/>
    <x v="0"/>
    <x v="1"/>
    <x v="5"/>
    <x v="1"/>
    <x v="1"/>
  </r>
  <r>
    <x v="0"/>
    <n v="2"/>
    <x v="3"/>
    <x v="0"/>
    <x v="1"/>
    <n v="3"/>
    <x v="3"/>
    <n v="1"/>
    <x v="0"/>
    <x v="0"/>
    <x v="4"/>
    <x v="0"/>
    <x v="0"/>
    <x v="12"/>
  </r>
  <r>
    <x v="0"/>
    <n v="8"/>
    <x v="3"/>
    <x v="0"/>
    <x v="2"/>
    <n v="3"/>
    <x v="3"/>
    <n v="4"/>
    <x v="0"/>
    <x v="0"/>
    <x v="5"/>
    <x v="7"/>
    <x v="2"/>
    <x v="8"/>
  </r>
  <r>
    <x v="0"/>
    <n v="17"/>
    <x v="4"/>
    <x v="2"/>
    <x v="1"/>
    <n v="4"/>
    <x v="1"/>
    <n v="2"/>
    <x v="0"/>
    <x v="2"/>
    <x v="0"/>
    <x v="7"/>
    <x v="0"/>
    <x v="0"/>
  </r>
  <r>
    <x v="0"/>
    <n v="10"/>
    <x v="10"/>
    <x v="2"/>
    <x v="1"/>
    <n v="4"/>
    <x v="5"/>
    <n v="1"/>
    <x v="0"/>
    <x v="0"/>
    <x v="0"/>
    <x v="6"/>
    <x v="3"/>
    <x v="13"/>
  </r>
  <r>
    <x v="0"/>
    <n v="17"/>
    <x v="10"/>
    <x v="4"/>
    <x v="0"/>
    <n v="1"/>
    <x v="0"/>
    <n v="5"/>
    <x v="0"/>
    <x v="0"/>
    <x v="8"/>
    <x v="6"/>
    <x v="3"/>
    <x v="4"/>
  </r>
  <r>
    <x v="0"/>
    <n v="4"/>
    <x v="0"/>
    <x v="1"/>
    <x v="2"/>
    <n v="5"/>
    <x v="5"/>
    <n v="1"/>
    <x v="0"/>
    <x v="0"/>
    <x v="3"/>
    <x v="7"/>
    <x v="2"/>
    <x v="8"/>
  </r>
  <r>
    <x v="0"/>
    <n v="6"/>
    <x v="8"/>
    <x v="1"/>
    <x v="4"/>
    <n v="2"/>
    <x v="2"/>
    <n v="1"/>
    <x v="0"/>
    <x v="0"/>
    <x v="3"/>
    <x v="3"/>
    <x v="1"/>
    <x v="6"/>
  </r>
  <r>
    <x v="0"/>
    <n v="12"/>
    <x v="9"/>
    <x v="2"/>
    <x v="3"/>
    <n v="2"/>
    <x v="2"/>
    <n v="5"/>
    <x v="0"/>
    <x v="0"/>
    <x v="4"/>
    <x v="2"/>
    <x v="3"/>
    <x v="13"/>
  </r>
  <r>
    <x v="1"/>
    <n v="2"/>
    <x v="8"/>
    <x v="0"/>
    <x v="2"/>
    <n v="0"/>
    <x v="9"/>
    <n v="1"/>
    <x v="0"/>
    <x v="3"/>
    <x v="9"/>
    <x v="1"/>
    <x v="2"/>
    <x v="11"/>
  </r>
  <r>
    <x v="1"/>
    <n v="30"/>
    <x v="2"/>
    <x v="0"/>
    <x v="1"/>
    <n v="0"/>
    <x v="9"/>
    <n v="2"/>
    <x v="0"/>
    <x v="3"/>
    <x v="9"/>
    <x v="5"/>
    <x v="1"/>
    <x v="2"/>
  </r>
  <r>
    <x v="1"/>
    <n v="8"/>
    <x v="3"/>
    <x v="3"/>
    <x v="1"/>
    <n v="0"/>
    <x v="9"/>
    <n v="1"/>
    <x v="0"/>
    <x v="3"/>
    <x v="9"/>
    <x v="2"/>
    <x v="0"/>
    <x v="9"/>
  </r>
  <r>
    <x v="1"/>
    <n v="20"/>
    <x v="4"/>
    <x v="2"/>
    <x v="0"/>
    <n v="0"/>
    <x v="9"/>
    <n v="2"/>
    <x v="0"/>
    <x v="3"/>
    <x v="9"/>
    <x v="3"/>
    <x v="0"/>
    <x v="9"/>
  </r>
  <r>
    <x v="1"/>
    <n v="2"/>
    <x v="8"/>
    <x v="0"/>
    <x v="2"/>
    <n v="0"/>
    <x v="9"/>
    <n v="1"/>
    <x v="0"/>
    <x v="3"/>
    <x v="9"/>
    <x v="1"/>
    <x v="2"/>
    <x v="11"/>
  </r>
  <r>
    <x v="0"/>
    <n v="10"/>
    <x v="5"/>
    <x v="2"/>
    <x v="2"/>
    <n v="2"/>
    <x v="2"/>
    <n v="1"/>
    <x v="0"/>
    <x v="0"/>
    <x v="0"/>
    <x v="0"/>
    <x v="2"/>
    <x v="3"/>
  </r>
  <r>
    <x v="0"/>
    <n v="1"/>
    <x v="5"/>
    <x v="2"/>
    <x v="2"/>
    <n v="3"/>
    <x v="1"/>
    <n v="2"/>
    <x v="0"/>
    <x v="0"/>
    <x v="8"/>
    <x v="0"/>
    <x v="0"/>
    <x v="10"/>
  </r>
  <r>
    <x v="0"/>
    <n v="11"/>
    <x v="6"/>
    <x v="0"/>
    <x v="0"/>
    <n v="2"/>
    <x v="8"/>
    <n v="2"/>
    <x v="0"/>
    <x v="0"/>
    <x v="7"/>
    <x v="6"/>
    <x v="3"/>
    <x v="4"/>
  </r>
  <r>
    <x v="0"/>
    <n v="3"/>
    <x v="8"/>
    <x v="4"/>
    <x v="2"/>
    <n v="2"/>
    <x v="7"/>
    <n v="1"/>
    <x v="0"/>
    <x v="1"/>
    <x v="0"/>
    <x v="2"/>
    <x v="2"/>
    <x v="11"/>
  </r>
  <r>
    <x v="0"/>
    <n v="20"/>
    <x v="11"/>
    <x v="1"/>
    <x v="2"/>
    <n v="1"/>
    <x v="6"/>
    <n v="5"/>
    <x v="0"/>
    <x v="1"/>
    <x v="2"/>
    <x v="5"/>
    <x v="3"/>
    <x v="13"/>
  </r>
  <r>
    <x v="0"/>
    <n v="11"/>
    <x v="1"/>
    <x v="0"/>
    <x v="2"/>
    <n v="3"/>
    <x v="3"/>
    <n v="4"/>
    <x v="0"/>
    <x v="0"/>
    <x v="2"/>
    <x v="7"/>
    <x v="3"/>
    <x v="13"/>
  </r>
  <r>
    <x v="0"/>
    <n v="28"/>
    <x v="2"/>
    <x v="2"/>
    <x v="1"/>
    <n v="1"/>
    <x v="6"/>
    <n v="4"/>
    <x v="0"/>
    <x v="4"/>
    <x v="3"/>
    <x v="5"/>
    <x v="3"/>
    <x v="4"/>
  </r>
  <r>
    <x v="0"/>
    <n v="30"/>
    <x v="2"/>
    <x v="2"/>
    <x v="2"/>
    <n v="2"/>
    <x v="7"/>
    <n v="1"/>
    <x v="0"/>
    <x v="1"/>
    <x v="4"/>
    <x v="2"/>
    <x v="2"/>
    <x v="8"/>
  </r>
  <r>
    <x v="0"/>
    <n v="11"/>
    <x v="2"/>
    <x v="2"/>
    <x v="2"/>
    <n v="5"/>
    <x v="4"/>
    <n v="2"/>
    <x v="0"/>
    <x v="0"/>
    <x v="2"/>
    <x v="2"/>
    <x v="1"/>
    <x v="15"/>
  </r>
  <r>
    <x v="0"/>
    <n v="12"/>
    <x v="2"/>
    <x v="2"/>
    <x v="2"/>
    <n v="5"/>
    <x v="4"/>
    <n v="5"/>
    <x v="0"/>
    <x v="0"/>
    <x v="7"/>
    <x v="2"/>
    <x v="0"/>
    <x v="10"/>
  </r>
  <r>
    <x v="0"/>
    <n v="17"/>
    <x v="2"/>
    <x v="1"/>
    <x v="2"/>
    <n v="2"/>
    <x v="2"/>
    <n v="4"/>
    <x v="0"/>
    <x v="0"/>
    <x v="4"/>
    <x v="6"/>
    <x v="2"/>
    <x v="8"/>
  </r>
  <r>
    <x v="0"/>
    <n v="29"/>
    <x v="2"/>
    <x v="2"/>
    <x v="1"/>
    <n v="4"/>
    <x v="3"/>
    <n v="3"/>
    <x v="0"/>
    <x v="0"/>
    <x v="1"/>
    <x v="7"/>
    <x v="0"/>
    <x v="7"/>
  </r>
  <r>
    <x v="0"/>
    <n v="8"/>
    <x v="3"/>
    <x v="1"/>
    <x v="1"/>
    <n v="1"/>
    <x v="0"/>
    <n v="1"/>
    <x v="0"/>
    <x v="0"/>
    <x v="7"/>
    <x v="6"/>
    <x v="0"/>
    <x v="5"/>
  </r>
  <r>
    <x v="0"/>
    <n v="27"/>
    <x v="3"/>
    <x v="3"/>
    <x v="1"/>
    <n v="1"/>
    <x v="0"/>
    <n v="1"/>
    <x v="0"/>
    <x v="0"/>
    <x v="0"/>
    <x v="1"/>
    <x v="2"/>
    <x v="8"/>
  </r>
  <r>
    <x v="0"/>
    <n v="2"/>
    <x v="4"/>
    <x v="3"/>
    <x v="1"/>
    <n v="4"/>
    <x v="5"/>
    <n v="1"/>
    <x v="0"/>
    <x v="2"/>
    <x v="1"/>
    <x v="4"/>
    <x v="1"/>
    <x v="6"/>
  </r>
  <r>
    <x v="0"/>
    <n v="1"/>
    <x v="4"/>
    <x v="1"/>
    <x v="3"/>
    <n v="4"/>
    <x v="5"/>
    <n v="1"/>
    <x v="0"/>
    <x v="0"/>
    <x v="5"/>
    <x v="7"/>
    <x v="0"/>
    <x v="5"/>
  </r>
  <r>
    <x v="0"/>
    <n v="31"/>
    <x v="10"/>
    <x v="4"/>
    <x v="2"/>
    <n v="3"/>
    <x v="2"/>
    <n v="1"/>
    <x v="0"/>
    <x v="0"/>
    <x v="0"/>
    <x v="3"/>
    <x v="0"/>
    <x v="7"/>
  </r>
  <r>
    <x v="0"/>
    <n v="30"/>
    <x v="10"/>
    <x v="1"/>
    <x v="1"/>
    <n v="2"/>
    <x v="2"/>
    <n v="1"/>
    <x v="0"/>
    <x v="0"/>
    <x v="0"/>
    <x v="7"/>
    <x v="0"/>
    <x v="10"/>
  </r>
  <r>
    <x v="0"/>
    <n v="10"/>
    <x v="5"/>
    <x v="2"/>
    <x v="2"/>
    <n v="2"/>
    <x v="2"/>
    <n v="1"/>
    <x v="0"/>
    <x v="0"/>
    <x v="0"/>
    <x v="0"/>
    <x v="2"/>
    <x v="3"/>
  </r>
  <r>
    <x v="0"/>
    <n v="1"/>
    <x v="5"/>
    <x v="2"/>
    <x v="2"/>
    <n v="3"/>
    <x v="1"/>
    <n v="2"/>
    <x v="0"/>
    <x v="0"/>
    <x v="8"/>
    <x v="0"/>
    <x v="0"/>
    <x v="10"/>
  </r>
  <r>
    <x v="0"/>
    <n v="11"/>
    <x v="6"/>
    <x v="0"/>
    <x v="0"/>
    <n v="2"/>
    <x v="8"/>
    <n v="2"/>
    <x v="0"/>
    <x v="0"/>
    <x v="7"/>
    <x v="6"/>
    <x v="3"/>
    <x v="4"/>
  </r>
  <r>
    <x v="0"/>
    <n v="3"/>
    <x v="8"/>
    <x v="4"/>
    <x v="2"/>
    <n v="2"/>
    <x v="7"/>
    <n v="1"/>
    <x v="0"/>
    <x v="1"/>
    <x v="0"/>
    <x v="2"/>
    <x v="2"/>
    <x v="11"/>
  </r>
  <r>
    <x v="0"/>
    <n v="20"/>
    <x v="11"/>
    <x v="1"/>
    <x v="2"/>
    <n v="1"/>
    <x v="6"/>
    <n v="5"/>
    <x v="0"/>
    <x v="1"/>
    <x v="2"/>
    <x v="5"/>
    <x v="3"/>
    <x v="13"/>
  </r>
  <r>
    <x v="0"/>
    <n v="11"/>
    <x v="1"/>
    <x v="0"/>
    <x v="2"/>
    <n v="3"/>
    <x v="3"/>
    <n v="4"/>
    <x v="0"/>
    <x v="0"/>
    <x v="2"/>
    <x v="7"/>
    <x v="3"/>
    <x v="13"/>
  </r>
  <r>
    <x v="1"/>
    <n v="5"/>
    <x v="0"/>
    <x v="2"/>
    <x v="0"/>
    <n v="0"/>
    <x v="9"/>
    <n v="2"/>
    <x v="0"/>
    <x v="3"/>
    <x v="9"/>
    <x v="6"/>
    <x v="1"/>
    <x v="6"/>
  </r>
  <r>
    <x v="1"/>
    <n v="22"/>
    <x v="3"/>
    <x v="2"/>
    <x v="0"/>
    <n v="0"/>
    <x v="9"/>
    <n v="1"/>
    <x v="0"/>
    <x v="3"/>
    <x v="9"/>
    <x v="5"/>
    <x v="1"/>
    <x v="2"/>
  </r>
  <r>
    <x v="1"/>
    <n v="26"/>
    <x v="3"/>
    <x v="1"/>
    <x v="2"/>
    <n v="0"/>
    <x v="9"/>
    <n v="1"/>
    <x v="0"/>
    <x v="3"/>
    <x v="9"/>
    <x v="4"/>
    <x v="0"/>
    <x v="5"/>
  </r>
  <r>
    <x v="1"/>
    <n v="8"/>
    <x v="3"/>
    <x v="2"/>
    <x v="1"/>
    <n v="0"/>
    <x v="9"/>
    <n v="5"/>
    <x v="0"/>
    <x v="3"/>
    <x v="9"/>
    <x v="6"/>
    <x v="0"/>
    <x v="10"/>
  </r>
  <r>
    <x v="1"/>
    <n v="17"/>
    <x v="4"/>
    <x v="0"/>
    <x v="2"/>
    <n v="0"/>
    <x v="9"/>
    <n v="4"/>
    <x v="0"/>
    <x v="3"/>
    <x v="9"/>
    <x v="6"/>
    <x v="3"/>
    <x v="13"/>
  </r>
  <r>
    <x v="1"/>
    <n v="11"/>
    <x v="10"/>
    <x v="1"/>
    <x v="1"/>
    <n v="0"/>
    <x v="9"/>
    <n v="2"/>
    <x v="0"/>
    <x v="3"/>
    <x v="9"/>
    <x v="7"/>
    <x v="1"/>
    <x v="6"/>
  </r>
  <r>
    <x v="1"/>
    <n v="22"/>
    <x v="10"/>
    <x v="0"/>
    <x v="3"/>
    <n v="0"/>
    <x v="9"/>
    <n v="2"/>
    <x v="0"/>
    <x v="3"/>
    <x v="9"/>
    <x v="3"/>
    <x v="1"/>
    <x v="15"/>
  </r>
  <r>
    <x v="1"/>
    <n v="1"/>
    <x v="10"/>
    <x v="1"/>
    <x v="1"/>
    <n v="0"/>
    <x v="9"/>
    <n v="3"/>
    <x v="0"/>
    <x v="3"/>
    <x v="9"/>
    <x v="0"/>
    <x v="0"/>
    <x v="7"/>
  </r>
  <r>
    <x v="1"/>
    <n v="5"/>
    <x v="0"/>
    <x v="2"/>
    <x v="0"/>
    <n v="0"/>
    <x v="9"/>
    <n v="2"/>
    <x v="0"/>
    <x v="3"/>
    <x v="9"/>
    <x v="6"/>
    <x v="1"/>
    <x v="6"/>
  </r>
  <r>
    <x v="0"/>
    <n v="11"/>
    <x v="6"/>
    <x v="0"/>
    <x v="0"/>
    <n v="2"/>
    <x v="2"/>
    <n v="3"/>
    <x v="1"/>
    <x v="0"/>
    <x v="7"/>
    <x v="6"/>
    <x v="0"/>
    <x v="10"/>
  </r>
  <r>
    <x v="0"/>
    <n v="28"/>
    <x v="11"/>
    <x v="4"/>
    <x v="2"/>
    <n v="2"/>
    <x v="2"/>
    <n v="1"/>
    <x v="1"/>
    <x v="0"/>
    <x v="0"/>
    <x v="6"/>
    <x v="2"/>
    <x v="8"/>
  </r>
  <r>
    <x v="0"/>
    <n v="12"/>
    <x v="1"/>
    <x v="1"/>
    <x v="1"/>
    <n v="2"/>
    <x v="7"/>
    <n v="4"/>
    <x v="1"/>
    <x v="1"/>
    <x v="3"/>
    <x v="3"/>
    <x v="1"/>
    <x v="6"/>
  </r>
  <r>
    <x v="0"/>
    <n v="30"/>
    <x v="2"/>
    <x v="5"/>
    <x v="2"/>
    <n v="2"/>
    <x v="2"/>
    <n v="5"/>
    <x v="1"/>
    <x v="0"/>
    <x v="4"/>
    <x v="2"/>
    <x v="1"/>
    <x v="6"/>
  </r>
  <r>
    <x v="0"/>
    <n v="14"/>
    <x v="2"/>
    <x v="5"/>
    <x v="2"/>
    <n v="1"/>
    <x v="0"/>
    <n v="1"/>
    <x v="1"/>
    <x v="0"/>
    <x v="5"/>
    <x v="1"/>
    <x v="1"/>
    <x v="2"/>
  </r>
  <r>
    <x v="0"/>
    <n v="26"/>
    <x v="2"/>
    <x v="4"/>
    <x v="1"/>
    <n v="4"/>
    <x v="5"/>
    <n v="2"/>
    <x v="1"/>
    <x v="0"/>
    <x v="7"/>
    <x v="7"/>
    <x v="0"/>
    <x v="10"/>
  </r>
  <r>
    <x v="0"/>
    <n v="5"/>
    <x v="3"/>
    <x v="1"/>
    <x v="2"/>
    <n v="1"/>
    <x v="6"/>
    <n v="1"/>
    <x v="1"/>
    <x v="1"/>
    <x v="4"/>
    <x v="5"/>
    <x v="0"/>
    <x v="10"/>
  </r>
  <r>
    <x v="0"/>
    <n v="29"/>
    <x v="3"/>
    <x v="1"/>
    <x v="1"/>
    <n v="3"/>
    <x v="3"/>
    <n v="3"/>
    <x v="1"/>
    <x v="0"/>
    <x v="8"/>
    <x v="4"/>
    <x v="3"/>
    <x v="13"/>
  </r>
  <r>
    <x v="0"/>
    <n v="2"/>
    <x v="4"/>
    <x v="0"/>
    <x v="2"/>
    <n v="4"/>
    <x v="5"/>
    <n v="4"/>
    <x v="1"/>
    <x v="2"/>
    <x v="5"/>
    <x v="4"/>
    <x v="1"/>
    <x v="6"/>
  </r>
  <r>
    <x v="0"/>
    <n v="25"/>
    <x v="4"/>
    <x v="0"/>
    <x v="0"/>
    <n v="5"/>
    <x v="4"/>
    <n v="4"/>
    <x v="1"/>
    <x v="0"/>
    <x v="0"/>
    <x v="6"/>
    <x v="0"/>
    <x v="7"/>
  </r>
  <r>
    <x v="0"/>
    <n v="17"/>
    <x v="4"/>
    <x v="2"/>
    <x v="0"/>
    <n v="5"/>
    <x v="10"/>
    <n v="1"/>
    <x v="1"/>
    <x v="0"/>
    <x v="8"/>
    <x v="7"/>
    <x v="3"/>
    <x v="4"/>
  </r>
  <r>
    <x v="0"/>
    <n v="11"/>
    <x v="6"/>
    <x v="0"/>
    <x v="0"/>
    <n v="2"/>
    <x v="2"/>
    <n v="3"/>
    <x v="1"/>
    <x v="0"/>
    <x v="7"/>
    <x v="6"/>
    <x v="0"/>
    <x v="10"/>
  </r>
  <r>
    <x v="0"/>
    <n v="28"/>
    <x v="11"/>
    <x v="4"/>
    <x v="2"/>
    <n v="2"/>
    <x v="2"/>
    <n v="1"/>
    <x v="1"/>
    <x v="0"/>
    <x v="0"/>
    <x v="6"/>
    <x v="2"/>
    <x v="8"/>
  </r>
  <r>
    <x v="0"/>
    <n v="12"/>
    <x v="1"/>
    <x v="1"/>
    <x v="1"/>
    <n v="2"/>
    <x v="7"/>
    <n v="4"/>
    <x v="1"/>
    <x v="1"/>
    <x v="3"/>
    <x v="3"/>
    <x v="1"/>
    <x v="6"/>
  </r>
  <r>
    <x v="1"/>
    <n v="30"/>
    <x v="4"/>
    <x v="0"/>
    <x v="3"/>
    <n v="0"/>
    <x v="9"/>
    <n v="2"/>
    <x v="1"/>
    <x v="3"/>
    <x v="9"/>
    <x v="3"/>
    <x v="3"/>
    <x v="4"/>
  </r>
  <r>
    <x v="1"/>
    <n v="11"/>
    <x v="4"/>
    <x v="3"/>
    <x v="1"/>
    <n v="0"/>
    <x v="9"/>
    <n v="3"/>
    <x v="1"/>
    <x v="3"/>
    <x v="9"/>
    <x v="0"/>
    <x v="1"/>
    <x v="6"/>
  </r>
  <r>
    <x v="0"/>
    <n v="11"/>
    <x v="5"/>
    <x v="4"/>
    <x v="0"/>
    <n v="5"/>
    <x v="4"/>
    <n v="3"/>
    <x v="2"/>
    <x v="0"/>
    <x v="5"/>
    <x v="0"/>
    <x v="3"/>
    <x v="4"/>
  </r>
  <r>
    <x v="0"/>
    <n v="15"/>
    <x v="5"/>
    <x v="2"/>
    <x v="2"/>
    <n v="2"/>
    <x v="2"/>
    <n v="1"/>
    <x v="2"/>
    <x v="0"/>
    <x v="2"/>
    <x v="5"/>
    <x v="1"/>
    <x v="2"/>
  </r>
  <r>
    <x v="0"/>
    <n v="14"/>
    <x v="6"/>
    <x v="1"/>
    <x v="1"/>
    <n v="2"/>
    <x v="2"/>
    <n v="1"/>
    <x v="2"/>
    <x v="0"/>
    <x v="5"/>
    <x v="2"/>
    <x v="2"/>
    <x v="11"/>
  </r>
  <r>
    <x v="0"/>
    <n v="11"/>
    <x v="6"/>
    <x v="0"/>
    <x v="2"/>
    <n v="1"/>
    <x v="0"/>
    <n v="1"/>
    <x v="2"/>
    <x v="0"/>
    <x v="4"/>
    <x v="3"/>
    <x v="1"/>
    <x v="2"/>
  </r>
  <r>
    <x v="0"/>
    <n v="1"/>
    <x v="8"/>
    <x v="1"/>
    <x v="0"/>
    <n v="4"/>
    <x v="5"/>
    <n v="2"/>
    <x v="2"/>
    <x v="2"/>
    <x v="2"/>
    <x v="1"/>
    <x v="0"/>
    <x v="7"/>
  </r>
  <r>
    <x v="0"/>
    <n v="7"/>
    <x v="8"/>
    <x v="1"/>
    <x v="2"/>
    <n v="3"/>
    <x v="3"/>
    <n v="1"/>
    <x v="2"/>
    <x v="0"/>
    <x v="5"/>
    <x v="5"/>
    <x v="0"/>
    <x v="5"/>
  </r>
  <r>
    <x v="0"/>
    <n v="1"/>
    <x v="8"/>
    <x v="2"/>
    <x v="1"/>
    <n v="3"/>
    <x v="3"/>
    <n v="2"/>
    <x v="2"/>
    <x v="0"/>
    <x v="0"/>
    <x v="7"/>
    <x v="1"/>
    <x v="6"/>
  </r>
  <r>
    <x v="0"/>
    <n v="6"/>
    <x v="11"/>
    <x v="4"/>
    <x v="2"/>
    <n v="2"/>
    <x v="7"/>
    <n v="1"/>
    <x v="2"/>
    <x v="1"/>
    <x v="2"/>
    <x v="0"/>
    <x v="0"/>
    <x v="9"/>
  </r>
  <r>
    <x v="0"/>
    <n v="31"/>
    <x v="1"/>
    <x v="1"/>
    <x v="1"/>
    <n v="1"/>
    <x v="6"/>
    <n v="2"/>
    <x v="2"/>
    <x v="1"/>
    <x v="0"/>
    <x v="2"/>
    <x v="1"/>
    <x v="6"/>
  </r>
  <r>
    <x v="0"/>
    <n v="12"/>
    <x v="1"/>
    <x v="1"/>
    <x v="2"/>
    <n v="2"/>
    <x v="8"/>
    <n v="4"/>
    <x v="2"/>
    <x v="0"/>
    <x v="1"/>
    <x v="4"/>
    <x v="3"/>
    <x v="4"/>
  </r>
  <r>
    <x v="0"/>
    <n v="28"/>
    <x v="2"/>
    <x v="5"/>
    <x v="4"/>
    <n v="5"/>
    <x v="10"/>
    <n v="3"/>
    <x v="2"/>
    <x v="0"/>
    <x v="7"/>
    <x v="4"/>
    <x v="1"/>
    <x v="15"/>
  </r>
  <r>
    <x v="0"/>
    <n v="2"/>
    <x v="2"/>
    <x v="0"/>
    <x v="3"/>
    <n v="2"/>
    <x v="8"/>
    <n v="2"/>
    <x v="2"/>
    <x v="0"/>
    <x v="5"/>
    <x v="2"/>
    <x v="1"/>
    <x v="2"/>
  </r>
  <r>
    <x v="0"/>
    <n v="21"/>
    <x v="2"/>
    <x v="2"/>
    <x v="1"/>
    <n v="2"/>
    <x v="2"/>
    <n v="3"/>
    <x v="2"/>
    <x v="0"/>
    <x v="0"/>
    <x v="2"/>
    <x v="2"/>
    <x v="8"/>
  </r>
  <r>
    <x v="0"/>
    <n v="30"/>
    <x v="2"/>
    <x v="1"/>
    <x v="0"/>
    <n v="4"/>
    <x v="3"/>
    <n v="1"/>
    <x v="2"/>
    <x v="0"/>
    <x v="4"/>
    <x v="1"/>
    <x v="1"/>
    <x v="15"/>
  </r>
  <r>
    <x v="0"/>
    <n v="24"/>
    <x v="2"/>
    <x v="5"/>
    <x v="2"/>
    <n v="5"/>
    <x v="4"/>
    <n v="2"/>
    <x v="2"/>
    <x v="0"/>
    <x v="0"/>
    <x v="3"/>
    <x v="3"/>
    <x v="4"/>
  </r>
  <r>
    <x v="0"/>
    <n v="24"/>
    <x v="2"/>
    <x v="3"/>
    <x v="1"/>
    <n v="3"/>
    <x v="3"/>
    <n v="2"/>
    <x v="2"/>
    <x v="0"/>
    <x v="6"/>
    <x v="4"/>
    <x v="1"/>
    <x v="1"/>
  </r>
  <r>
    <x v="0"/>
    <n v="30"/>
    <x v="2"/>
    <x v="4"/>
    <x v="0"/>
    <n v="2"/>
    <x v="2"/>
    <n v="2"/>
    <x v="2"/>
    <x v="0"/>
    <x v="5"/>
    <x v="0"/>
    <x v="2"/>
    <x v="11"/>
  </r>
  <r>
    <x v="0"/>
    <n v="22"/>
    <x v="2"/>
    <x v="4"/>
    <x v="0"/>
    <n v="3"/>
    <x v="2"/>
    <n v="2"/>
    <x v="2"/>
    <x v="0"/>
    <x v="0"/>
    <x v="5"/>
    <x v="2"/>
    <x v="8"/>
  </r>
  <r>
    <x v="0"/>
    <n v="26"/>
    <x v="2"/>
    <x v="2"/>
    <x v="4"/>
    <n v="5"/>
    <x v="4"/>
    <n v="3"/>
    <x v="2"/>
    <x v="0"/>
    <x v="7"/>
    <x v="6"/>
    <x v="1"/>
    <x v="6"/>
  </r>
  <r>
    <x v="0"/>
    <n v="29"/>
    <x v="3"/>
    <x v="2"/>
    <x v="2"/>
    <n v="1"/>
    <x v="6"/>
    <n v="4"/>
    <x v="2"/>
    <x v="1"/>
    <x v="3"/>
    <x v="6"/>
    <x v="0"/>
    <x v="7"/>
  </r>
  <r>
    <x v="0"/>
    <n v="20"/>
    <x v="3"/>
    <x v="1"/>
    <x v="2"/>
    <n v="2"/>
    <x v="7"/>
    <n v="5"/>
    <x v="2"/>
    <x v="1"/>
    <x v="0"/>
    <x v="7"/>
    <x v="0"/>
    <x v="5"/>
  </r>
  <r>
    <x v="0"/>
    <n v="4"/>
    <x v="3"/>
    <x v="2"/>
    <x v="0"/>
    <n v="5"/>
    <x v="5"/>
    <n v="2"/>
    <x v="2"/>
    <x v="0"/>
    <x v="1"/>
    <x v="2"/>
    <x v="0"/>
    <x v="10"/>
  </r>
  <r>
    <x v="0"/>
    <n v="20"/>
    <x v="3"/>
    <x v="2"/>
    <x v="1"/>
    <n v="2"/>
    <x v="2"/>
    <n v="2"/>
    <x v="2"/>
    <x v="0"/>
    <x v="0"/>
    <x v="2"/>
    <x v="3"/>
    <x v="13"/>
  </r>
  <r>
    <x v="0"/>
    <n v="22"/>
    <x v="3"/>
    <x v="4"/>
    <x v="2"/>
    <n v="1"/>
    <x v="0"/>
    <n v="1"/>
    <x v="2"/>
    <x v="0"/>
    <x v="4"/>
    <x v="3"/>
    <x v="0"/>
    <x v="5"/>
  </r>
  <r>
    <x v="0"/>
    <n v="30"/>
    <x v="3"/>
    <x v="3"/>
    <x v="1"/>
    <n v="3"/>
    <x v="3"/>
    <n v="2"/>
    <x v="2"/>
    <x v="0"/>
    <x v="7"/>
    <x v="6"/>
    <x v="1"/>
    <x v="1"/>
  </r>
  <r>
    <x v="0"/>
    <n v="3"/>
    <x v="3"/>
    <x v="0"/>
    <x v="0"/>
    <n v="3"/>
    <x v="3"/>
    <n v="2"/>
    <x v="2"/>
    <x v="0"/>
    <x v="0"/>
    <x v="1"/>
    <x v="0"/>
    <x v="9"/>
  </r>
  <r>
    <x v="0"/>
    <n v="8"/>
    <x v="3"/>
    <x v="0"/>
    <x v="3"/>
    <n v="4"/>
    <x v="5"/>
    <n v="3"/>
    <x v="2"/>
    <x v="0"/>
    <x v="2"/>
    <x v="6"/>
    <x v="2"/>
    <x v="8"/>
  </r>
  <r>
    <x v="0"/>
    <n v="23"/>
    <x v="3"/>
    <x v="0"/>
    <x v="2"/>
    <n v="3"/>
    <x v="3"/>
    <n v="1"/>
    <x v="2"/>
    <x v="0"/>
    <x v="2"/>
    <x v="7"/>
    <x v="3"/>
    <x v="13"/>
  </r>
  <r>
    <x v="0"/>
    <n v="22"/>
    <x v="4"/>
    <x v="2"/>
    <x v="2"/>
    <n v="2"/>
    <x v="7"/>
    <n v="3"/>
    <x v="2"/>
    <x v="1"/>
    <x v="8"/>
    <x v="1"/>
    <x v="0"/>
    <x v="9"/>
  </r>
  <r>
    <x v="0"/>
    <n v="3"/>
    <x v="4"/>
    <x v="2"/>
    <x v="1"/>
    <n v="1"/>
    <x v="6"/>
    <n v="3"/>
    <x v="2"/>
    <x v="1"/>
    <x v="2"/>
    <x v="6"/>
    <x v="1"/>
    <x v="2"/>
  </r>
  <r>
    <x v="0"/>
    <n v="6"/>
    <x v="4"/>
    <x v="2"/>
    <x v="1"/>
    <n v="3"/>
    <x v="1"/>
    <n v="5"/>
    <x v="2"/>
    <x v="0"/>
    <x v="6"/>
    <x v="2"/>
    <x v="3"/>
    <x v="13"/>
  </r>
  <r>
    <x v="0"/>
    <n v="22"/>
    <x v="4"/>
    <x v="2"/>
    <x v="2"/>
    <n v="5"/>
    <x v="4"/>
    <n v="2"/>
    <x v="2"/>
    <x v="0"/>
    <x v="4"/>
    <x v="5"/>
    <x v="0"/>
    <x v="5"/>
  </r>
  <r>
    <x v="0"/>
    <n v="22"/>
    <x v="4"/>
    <x v="4"/>
    <x v="0"/>
    <n v="2"/>
    <x v="2"/>
    <n v="1"/>
    <x v="2"/>
    <x v="0"/>
    <x v="8"/>
    <x v="3"/>
    <x v="0"/>
    <x v="9"/>
  </r>
  <r>
    <x v="0"/>
    <n v="11"/>
    <x v="4"/>
    <x v="1"/>
    <x v="2"/>
    <n v="3"/>
    <x v="3"/>
    <n v="1"/>
    <x v="2"/>
    <x v="0"/>
    <x v="6"/>
    <x v="6"/>
    <x v="0"/>
    <x v="5"/>
  </r>
  <r>
    <x v="0"/>
    <n v="17"/>
    <x v="4"/>
    <x v="0"/>
    <x v="1"/>
    <n v="3"/>
    <x v="3"/>
    <n v="5"/>
    <x v="2"/>
    <x v="0"/>
    <x v="4"/>
    <x v="6"/>
    <x v="1"/>
    <x v="1"/>
  </r>
  <r>
    <x v="0"/>
    <n v="1"/>
    <x v="4"/>
    <x v="1"/>
    <x v="2"/>
    <n v="4"/>
    <x v="5"/>
    <n v="1"/>
    <x v="2"/>
    <x v="0"/>
    <x v="2"/>
    <x v="7"/>
    <x v="1"/>
    <x v="6"/>
  </r>
  <r>
    <x v="0"/>
    <n v="11"/>
    <x v="10"/>
    <x v="4"/>
    <x v="1"/>
    <n v="4"/>
    <x v="5"/>
    <n v="3"/>
    <x v="2"/>
    <x v="2"/>
    <x v="8"/>
    <x v="3"/>
    <x v="2"/>
    <x v="11"/>
  </r>
  <r>
    <x v="0"/>
    <n v="25"/>
    <x v="10"/>
    <x v="4"/>
    <x v="2"/>
    <n v="2"/>
    <x v="2"/>
    <n v="2"/>
    <x v="2"/>
    <x v="0"/>
    <x v="2"/>
    <x v="3"/>
    <x v="2"/>
    <x v="11"/>
  </r>
  <r>
    <x v="0"/>
    <n v="24"/>
    <x v="10"/>
    <x v="0"/>
    <x v="0"/>
    <n v="3"/>
    <x v="3"/>
    <n v="3"/>
    <x v="2"/>
    <x v="0"/>
    <x v="0"/>
    <x v="5"/>
    <x v="3"/>
    <x v="13"/>
  </r>
  <r>
    <x v="0"/>
    <n v="31"/>
    <x v="10"/>
    <x v="0"/>
    <x v="1"/>
    <n v="2"/>
    <x v="2"/>
    <n v="2"/>
    <x v="2"/>
    <x v="0"/>
    <x v="1"/>
    <x v="7"/>
    <x v="1"/>
    <x v="1"/>
  </r>
  <r>
    <x v="0"/>
    <n v="11"/>
    <x v="5"/>
    <x v="4"/>
    <x v="0"/>
    <n v="5"/>
    <x v="4"/>
    <n v="3"/>
    <x v="2"/>
    <x v="0"/>
    <x v="5"/>
    <x v="0"/>
    <x v="3"/>
    <x v="4"/>
  </r>
  <r>
    <x v="0"/>
    <n v="15"/>
    <x v="5"/>
    <x v="2"/>
    <x v="2"/>
    <n v="2"/>
    <x v="2"/>
    <n v="1"/>
    <x v="2"/>
    <x v="0"/>
    <x v="2"/>
    <x v="5"/>
    <x v="1"/>
    <x v="2"/>
  </r>
  <r>
    <x v="0"/>
    <n v="14"/>
    <x v="6"/>
    <x v="1"/>
    <x v="1"/>
    <n v="2"/>
    <x v="2"/>
    <n v="1"/>
    <x v="2"/>
    <x v="0"/>
    <x v="5"/>
    <x v="2"/>
    <x v="2"/>
    <x v="11"/>
  </r>
  <r>
    <x v="0"/>
    <n v="11"/>
    <x v="6"/>
    <x v="0"/>
    <x v="2"/>
    <n v="1"/>
    <x v="0"/>
    <n v="1"/>
    <x v="2"/>
    <x v="0"/>
    <x v="4"/>
    <x v="3"/>
    <x v="1"/>
    <x v="2"/>
  </r>
  <r>
    <x v="0"/>
    <n v="1"/>
    <x v="8"/>
    <x v="1"/>
    <x v="0"/>
    <n v="4"/>
    <x v="5"/>
    <n v="2"/>
    <x v="2"/>
    <x v="2"/>
    <x v="2"/>
    <x v="1"/>
    <x v="0"/>
    <x v="7"/>
  </r>
  <r>
    <x v="0"/>
    <n v="7"/>
    <x v="8"/>
    <x v="1"/>
    <x v="2"/>
    <n v="3"/>
    <x v="3"/>
    <n v="1"/>
    <x v="2"/>
    <x v="0"/>
    <x v="5"/>
    <x v="5"/>
    <x v="0"/>
    <x v="5"/>
  </r>
  <r>
    <x v="0"/>
    <n v="1"/>
    <x v="8"/>
    <x v="2"/>
    <x v="1"/>
    <n v="3"/>
    <x v="3"/>
    <n v="2"/>
    <x v="2"/>
    <x v="0"/>
    <x v="0"/>
    <x v="7"/>
    <x v="1"/>
    <x v="6"/>
  </r>
  <r>
    <x v="0"/>
    <n v="6"/>
    <x v="11"/>
    <x v="4"/>
    <x v="2"/>
    <n v="2"/>
    <x v="7"/>
    <n v="1"/>
    <x v="2"/>
    <x v="1"/>
    <x v="2"/>
    <x v="0"/>
    <x v="0"/>
    <x v="9"/>
  </r>
  <r>
    <x v="0"/>
    <n v="31"/>
    <x v="1"/>
    <x v="1"/>
    <x v="1"/>
    <n v="1"/>
    <x v="6"/>
    <n v="2"/>
    <x v="2"/>
    <x v="1"/>
    <x v="0"/>
    <x v="2"/>
    <x v="1"/>
    <x v="6"/>
  </r>
  <r>
    <x v="1"/>
    <n v="14"/>
    <x v="7"/>
    <x v="3"/>
    <x v="2"/>
    <n v="0"/>
    <x v="9"/>
    <n v="4"/>
    <x v="2"/>
    <x v="3"/>
    <x v="9"/>
    <x v="3"/>
    <x v="1"/>
    <x v="6"/>
  </r>
  <r>
    <x v="1"/>
    <n v="3"/>
    <x v="8"/>
    <x v="0"/>
    <x v="3"/>
    <n v="0"/>
    <x v="9"/>
    <n v="1"/>
    <x v="2"/>
    <x v="3"/>
    <x v="9"/>
    <x v="7"/>
    <x v="1"/>
    <x v="1"/>
  </r>
  <r>
    <x v="1"/>
    <n v="8"/>
    <x v="9"/>
    <x v="0"/>
    <x v="3"/>
    <n v="0"/>
    <x v="9"/>
    <n v="2"/>
    <x v="2"/>
    <x v="3"/>
    <x v="9"/>
    <x v="3"/>
    <x v="0"/>
    <x v="10"/>
  </r>
  <r>
    <x v="1"/>
    <n v="30"/>
    <x v="1"/>
    <x v="2"/>
    <x v="2"/>
    <n v="0"/>
    <x v="9"/>
    <n v="1"/>
    <x v="2"/>
    <x v="3"/>
    <x v="9"/>
    <x v="5"/>
    <x v="0"/>
    <x v="7"/>
  </r>
  <r>
    <x v="1"/>
    <n v="27"/>
    <x v="2"/>
    <x v="0"/>
    <x v="2"/>
    <n v="0"/>
    <x v="9"/>
    <n v="3"/>
    <x v="2"/>
    <x v="3"/>
    <x v="9"/>
    <x v="5"/>
    <x v="3"/>
    <x v="13"/>
  </r>
  <r>
    <x v="1"/>
    <n v="16"/>
    <x v="2"/>
    <x v="1"/>
    <x v="3"/>
    <n v="0"/>
    <x v="9"/>
    <n v="5"/>
    <x v="2"/>
    <x v="3"/>
    <x v="9"/>
    <x v="1"/>
    <x v="0"/>
    <x v="10"/>
  </r>
  <r>
    <x v="1"/>
    <n v="9"/>
    <x v="3"/>
    <x v="1"/>
    <x v="1"/>
    <n v="0"/>
    <x v="9"/>
    <n v="5"/>
    <x v="2"/>
    <x v="3"/>
    <x v="9"/>
    <x v="2"/>
    <x v="2"/>
    <x v="11"/>
  </r>
  <r>
    <x v="1"/>
    <n v="9"/>
    <x v="3"/>
    <x v="3"/>
    <x v="1"/>
    <n v="0"/>
    <x v="9"/>
    <n v="2"/>
    <x v="2"/>
    <x v="3"/>
    <x v="9"/>
    <x v="2"/>
    <x v="0"/>
    <x v="7"/>
  </r>
  <r>
    <x v="1"/>
    <n v="29"/>
    <x v="3"/>
    <x v="0"/>
    <x v="0"/>
    <n v="0"/>
    <x v="9"/>
    <n v="4"/>
    <x v="2"/>
    <x v="3"/>
    <x v="9"/>
    <x v="5"/>
    <x v="0"/>
    <x v="5"/>
  </r>
  <r>
    <x v="1"/>
    <n v="29"/>
    <x v="3"/>
    <x v="5"/>
    <x v="2"/>
    <n v="0"/>
    <x v="9"/>
    <n v="2"/>
    <x v="2"/>
    <x v="3"/>
    <x v="9"/>
    <x v="5"/>
    <x v="0"/>
    <x v="12"/>
  </r>
  <r>
    <x v="1"/>
    <n v="21"/>
    <x v="4"/>
    <x v="4"/>
    <x v="2"/>
    <n v="0"/>
    <x v="9"/>
    <n v="2"/>
    <x v="2"/>
    <x v="3"/>
    <x v="9"/>
    <x v="5"/>
    <x v="2"/>
    <x v="8"/>
  </r>
  <r>
    <x v="1"/>
    <n v="21"/>
    <x v="10"/>
    <x v="0"/>
    <x v="2"/>
    <n v="0"/>
    <x v="9"/>
    <n v="1"/>
    <x v="2"/>
    <x v="3"/>
    <x v="9"/>
    <x v="5"/>
    <x v="0"/>
    <x v="7"/>
  </r>
  <r>
    <x v="1"/>
    <n v="14"/>
    <x v="7"/>
    <x v="3"/>
    <x v="2"/>
    <n v="0"/>
    <x v="9"/>
    <n v="4"/>
    <x v="2"/>
    <x v="3"/>
    <x v="9"/>
    <x v="3"/>
    <x v="1"/>
    <x v="6"/>
  </r>
  <r>
    <x v="1"/>
    <n v="3"/>
    <x v="8"/>
    <x v="0"/>
    <x v="3"/>
    <n v="0"/>
    <x v="9"/>
    <n v="1"/>
    <x v="2"/>
    <x v="3"/>
    <x v="9"/>
    <x v="7"/>
    <x v="1"/>
    <x v="1"/>
  </r>
  <r>
    <x v="1"/>
    <n v="8"/>
    <x v="9"/>
    <x v="0"/>
    <x v="3"/>
    <n v="0"/>
    <x v="9"/>
    <n v="2"/>
    <x v="2"/>
    <x v="3"/>
    <x v="9"/>
    <x v="3"/>
    <x v="0"/>
    <x v="10"/>
  </r>
  <r>
    <x v="0"/>
    <n v="11"/>
    <x v="5"/>
    <x v="3"/>
    <x v="4"/>
    <n v="3"/>
    <x v="3"/>
    <n v="2"/>
    <x v="3"/>
    <x v="0"/>
    <x v="0"/>
    <x v="7"/>
    <x v="2"/>
    <x v="8"/>
  </r>
  <r>
    <x v="0"/>
    <n v="30"/>
    <x v="2"/>
    <x v="4"/>
    <x v="2"/>
    <n v="5"/>
    <x v="4"/>
    <n v="2"/>
    <x v="3"/>
    <x v="0"/>
    <x v="4"/>
    <x v="2"/>
    <x v="1"/>
    <x v="2"/>
  </r>
  <r>
    <x v="0"/>
    <n v="1"/>
    <x v="3"/>
    <x v="4"/>
    <x v="2"/>
    <n v="4"/>
    <x v="1"/>
    <n v="2"/>
    <x v="3"/>
    <x v="2"/>
    <x v="3"/>
    <x v="7"/>
    <x v="0"/>
    <x v="10"/>
  </r>
  <r>
    <x v="0"/>
    <n v="28"/>
    <x v="3"/>
    <x v="4"/>
    <x v="2"/>
    <n v="2"/>
    <x v="2"/>
    <n v="1"/>
    <x v="3"/>
    <x v="0"/>
    <x v="8"/>
    <x v="2"/>
    <x v="0"/>
    <x v="9"/>
  </r>
  <r>
    <x v="0"/>
    <n v="4"/>
    <x v="4"/>
    <x v="0"/>
    <x v="2"/>
    <n v="2"/>
    <x v="2"/>
    <n v="5"/>
    <x v="3"/>
    <x v="0"/>
    <x v="5"/>
    <x v="7"/>
    <x v="0"/>
    <x v="0"/>
  </r>
  <r>
    <x v="0"/>
    <n v="19"/>
    <x v="4"/>
    <x v="4"/>
    <x v="2"/>
    <n v="5"/>
    <x v="10"/>
    <n v="1"/>
    <x v="3"/>
    <x v="0"/>
    <x v="4"/>
    <x v="3"/>
    <x v="1"/>
    <x v="6"/>
  </r>
  <r>
    <x v="0"/>
    <n v="8"/>
    <x v="4"/>
    <x v="0"/>
    <x v="0"/>
    <n v="4"/>
    <x v="5"/>
    <n v="1"/>
    <x v="3"/>
    <x v="0"/>
    <x v="7"/>
    <x v="6"/>
    <x v="3"/>
    <x v="4"/>
  </r>
  <r>
    <x v="0"/>
    <n v="13"/>
    <x v="10"/>
    <x v="2"/>
    <x v="2"/>
    <n v="1"/>
    <x v="6"/>
    <n v="3"/>
    <x v="3"/>
    <x v="1"/>
    <x v="0"/>
    <x v="1"/>
    <x v="3"/>
    <x v="4"/>
  </r>
  <r>
    <x v="0"/>
    <n v="16"/>
    <x v="10"/>
    <x v="0"/>
    <x v="0"/>
    <n v="3"/>
    <x v="3"/>
    <n v="3"/>
    <x v="3"/>
    <x v="0"/>
    <x v="8"/>
    <x v="4"/>
    <x v="0"/>
    <x v="0"/>
  </r>
  <r>
    <x v="0"/>
    <n v="11"/>
    <x v="5"/>
    <x v="3"/>
    <x v="4"/>
    <n v="3"/>
    <x v="3"/>
    <n v="2"/>
    <x v="3"/>
    <x v="0"/>
    <x v="0"/>
    <x v="7"/>
    <x v="2"/>
    <x v="8"/>
  </r>
  <r>
    <x v="1"/>
    <n v="11"/>
    <x v="5"/>
    <x v="5"/>
    <x v="2"/>
    <n v="0"/>
    <x v="9"/>
    <n v="4"/>
    <x v="3"/>
    <x v="3"/>
    <x v="9"/>
    <x v="3"/>
    <x v="0"/>
    <x v="10"/>
  </r>
  <r>
    <x v="1"/>
    <n v="12"/>
    <x v="7"/>
    <x v="0"/>
    <x v="4"/>
    <n v="0"/>
    <x v="9"/>
    <n v="4"/>
    <x v="3"/>
    <x v="3"/>
    <x v="9"/>
    <x v="0"/>
    <x v="1"/>
    <x v="6"/>
  </r>
  <r>
    <x v="1"/>
    <n v="30"/>
    <x v="8"/>
    <x v="1"/>
    <x v="2"/>
    <n v="0"/>
    <x v="9"/>
    <n v="3"/>
    <x v="3"/>
    <x v="3"/>
    <x v="9"/>
    <x v="5"/>
    <x v="2"/>
    <x v="11"/>
  </r>
  <r>
    <x v="1"/>
    <n v="6"/>
    <x v="10"/>
    <x v="1"/>
    <x v="2"/>
    <n v="0"/>
    <x v="9"/>
    <n v="2"/>
    <x v="3"/>
    <x v="3"/>
    <x v="9"/>
    <x v="6"/>
    <x v="1"/>
    <x v="14"/>
  </r>
  <r>
    <x v="1"/>
    <n v="11"/>
    <x v="5"/>
    <x v="5"/>
    <x v="2"/>
    <n v="0"/>
    <x v="9"/>
    <n v="4"/>
    <x v="3"/>
    <x v="3"/>
    <x v="9"/>
    <x v="3"/>
    <x v="0"/>
    <x v="10"/>
  </r>
  <r>
    <x v="1"/>
    <n v="12"/>
    <x v="7"/>
    <x v="0"/>
    <x v="4"/>
    <n v="0"/>
    <x v="9"/>
    <n v="4"/>
    <x v="3"/>
    <x v="3"/>
    <x v="9"/>
    <x v="0"/>
    <x v="1"/>
    <x v="6"/>
  </r>
  <r>
    <x v="1"/>
    <n v="30"/>
    <x v="8"/>
    <x v="1"/>
    <x v="2"/>
    <n v="0"/>
    <x v="9"/>
    <n v="3"/>
    <x v="3"/>
    <x v="3"/>
    <x v="9"/>
    <x v="5"/>
    <x v="2"/>
    <x v="11"/>
  </r>
  <r>
    <x v="0"/>
    <n v="15"/>
    <x v="5"/>
    <x v="3"/>
    <x v="2"/>
    <n v="4"/>
    <x v="5"/>
    <n v="3"/>
    <x v="4"/>
    <x v="2"/>
    <x v="3"/>
    <x v="7"/>
    <x v="0"/>
    <x v="5"/>
  </r>
  <r>
    <x v="0"/>
    <n v="1"/>
    <x v="8"/>
    <x v="3"/>
    <x v="2"/>
    <n v="2"/>
    <x v="7"/>
    <n v="2"/>
    <x v="4"/>
    <x v="1"/>
    <x v="1"/>
    <x v="2"/>
    <x v="2"/>
    <x v="3"/>
  </r>
  <r>
    <x v="0"/>
    <n v="1"/>
    <x v="8"/>
    <x v="2"/>
    <x v="1"/>
    <n v="2"/>
    <x v="2"/>
    <n v="3"/>
    <x v="4"/>
    <x v="0"/>
    <x v="2"/>
    <x v="6"/>
    <x v="0"/>
    <x v="7"/>
  </r>
  <r>
    <x v="0"/>
    <n v="20"/>
    <x v="8"/>
    <x v="2"/>
    <x v="3"/>
    <n v="3"/>
    <x v="3"/>
    <n v="2"/>
    <x v="4"/>
    <x v="0"/>
    <x v="4"/>
    <x v="7"/>
    <x v="0"/>
    <x v="5"/>
  </r>
  <r>
    <x v="0"/>
    <n v="10"/>
    <x v="2"/>
    <x v="2"/>
    <x v="2"/>
    <n v="1"/>
    <x v="6"/>
    <n v="3"/>
    <x v="4"/>
    <x v="1"/>
    <x v="7"/>
    <x v="1"/>
    <x v="1"/>
    <x v="6"/>
  </r>
  <r>
    <x v="0"/>
    <n v="14"/>
    <x v="2"/>
    <x v="3"/>
    <x v="0"/>
    <n v="3"/>
    <x v="1"/>
    <n v="2"/>
    <x v="4"/>
    <x v="0"/>
    <x v="2"/>
    <x v="3"/>
    <x v="0"/>
    <x v="12"/>
  </r>
  <r>
    <x v="0"/>
    <n v="1"/>
    <x v="3"/>
    <x v="2"/>
    <x v="1"/>
    <n v="1"/>
    <x v="6"/>
    <n v="1"/>
    <x v="4"/>
    <x v="1"/>
    <x v="4"/>
    <x v="2"/>
    <x v="1"/>
    <x v="14"/>
  </r>
  <r>
    <x v="0"/>
    <n v="11"/>
    <x v="3"/>
    <x v="0"/>
    <x v="1"/>
    <n v="5"/>
    <x v="10"/>
    <n v="1"/>
    <x v="4"/>
    <x v="0"/>
    <x v="0"/>
    <x v="2"/>
    <x v="0"/>
    <x v="12"/>
  </r>
  <r>
    <x v="0"/>
    <n v="15"/>
    <x v="3"/>
    <x v="0"/>
    <x v="2"/>
    <n v="2"/>
    <x v="8"/>
    <n v="4"/>
    <x v="4"/>
    <x v="0"/>
    <x v="5"/>
    <x v="7"/>
    <x v="3"/>
    <x v="13"/>
  </r>
  <r>
    <x v="0"/>
    <n v="29"/>
    <x v="3"/>
    <x v="0"/>
    <x v="2"/>
    <n v="3"/>
    <x v="3"/>
    <n v="1"/>
    <x v="4"/>
    <x v="0"/>
    <x v="4"/>
    <x v="0"/>
    <x v="0"/>
    <x v="12"/>
  </r>
  <r>
    <x v="0"/>
    <n v="8"/>
    <x v="3"/>
    <x v="2"/>
    <x v="2"/>
    <n v="2"/>
    <x v="2"/>
    <n v="5"/>
    <x v="4"/>
    <x v="0"/>
    <x v="6"/>
    <x v="1"/>
    <x v="1"/>
    <x v="6"/>
  </r>
  <r>
    <x v="0"/>
    <n v="8"/>
    <x v="3"/>
    <x v="3"/>
    <x v="0"/>
    <n v="5"/>
    <x v="4"/>
    <n v="3"/>
    <x v="4"/>
    <x v="0"/>
    <x v="4"/>
    <x v="6"/>
    <x v="1"/>
    <x v="6"/>
  </r>
  <r>
    <x v="0"/>
    <n v="10"/>
    <x v="4"/>
    <x v="3"/>
    <x v="1"/>
    <n v="1"/>
    <x v="0"/>
    <n v="6"/>
    <x v="4"/>
    <x v="0"/>
    <x v="0"/>
    <x v="5"/>
    <x v="2"/>
    <x v="11"/>
  </r>
  <r>
    <x v="0"/>
    <n v="11"/>
    <x v="4"/>
    <x v="1"/>
    <x v="1"/>
    <n v="4"/>
    <x v="5"/>
    <n v="2"/>
    <x v="4"/>
    <x v="0"/>
    <x v="5"/>
    <x v="3"/>
    <x v="1"/>
    <x v="2"/>
  </r>
  <r>
    <x v="0"/>
    <n v="22"/>
    <x v="4"/>
    <x v="5"/>
    <x v="0"/>
    <n v="2"/>
    <x v="2"/>
    <n v="2"/>
    <x v="4"/>
    <x v="0"/>
    <x v="7"/>
    <x v="3"/>
    <x v="1"/>
    <x v="1"/>
  </r>
  <r>
    <x v="0"/>
    <n v="18"/>
    <x v="4"/>
    <x v="2"/>
    <x v="4"/>
    <n v="5"/>
    <x v="4"/>
    <n v="4"/>
    <x v="4"/>
    <x v="0"/>
    <x v="0"/>
    <x v="5"/>
    <x v="2"/>
    <x v="8"/>
  </r>
  <r>
    <x v="0"/>
    <n v="15"/>
    <x v="5"/>
    <x v="3"/>
    <x v="2"/>
    <n v="4"/>
    <x v="5"/>
    <n v="3"/>
    <x v="4"/>
    <x v="2"/>
    <x v="3"/>
    <x v="7"/>
    <x v="0"/>
    <x v="5"/>
  </r>
  <r>
    <x v="0"/>
    <n v="1"/>
    <x v="8"/>
    <x v="3"/>
    <x v="2"/>
    <n v="2"/>
    <x v="7"/>
    <n v="2"/>
    <x v="4"/>
    <x v="1"/>
    <x v="1"/>
    <x v="2"/>
    <x v="2"/>
    <x v="3"/>
  </r>
  <r>
    <x v="0"/>
    <n v="1"/>
    <x v="8"/>
    <x v="2"/>
    <x v="1"/>
    <n v="2"/>
    <x v="2"/>
    <n v="3"/>
    <x v="4"/>
    <x v="0"/>
    <x v="2"/>
    <x v="6"/>
    <x v="0"/>
    <x v="7"/>
  </r>
  <r>
    <x v="0"/>
    <n v="20"/>
    <x v="8"/>
    <x v="2"/>
    <x v="3"/>
    <n v="3"/>
    <x v="3"/>
    <n v="2"/>
    <x v="4"/>
    <x v="0"/>
    <x v="4"/>
    <x v="7"/>
    <x v="0"/>
    <x v="5"/>
  </r>
  <r>
    <x v="1"/>
    <n v="12"/>
    <x v="8"/>
    <x v="0"/>
    <x v="1"/>
    <n v="0"/>
    <x v="9"/>
    <n v="2"/>
    <x v="4"/>
    <x v="3"/>
    <x v="9"/>
    <x v="5"/>
    <x v="3"/>
    <x v="13"/>
  </r>
  <r>
    <x v="1"/>
    <n v="14"/>
    <x v="9"/>
    <x v="0"/>
    <x v="2"/>
    <n v="0"/>
    <x v="9"/>
    <n v="1"/>
    <x v="4"/>
    <x v="3"/>
    <x v="9"/>
    <x v="7"/>
    <x v="1"/>
    <x v="2"/>
  </r>
  <r>
    <x v="1"/>
    <n v="15"/>
    <x v="1"/>
    <x v="0"/>
    <x v="1"/>
    <n v="0"/>
    <x v="9"/>
    <n v="2"/>
    <x v="4"/>
    <x v="3"/>
    <x v="9"/>
    <x v="4"/>
    <x v="0"/>
    <x v="9"/>
  </r>
  <r>
    <x v="1"/>
    <n v="20"/>
    <x v="2"/>
    <x v="4"/>
    <x v="1"/>
    <n v="0"/>
    <x v="9"/>
    <n v="1"/>
    <x v="4"/>
    <x v="3"/>
    <x v="9"/>
    <x v="1"/>
    <x v="2"/>
    <x v="8"/>
  </r>
  <r>
    <x v="1"/>
    <n v="2"/>
    <x v="3"/>
    <x v="0"/>
    <x v="1"/>
    <n v="0"/>
    <x v="9"/>
    <n v="2"/>
    <x v="4"/>
    <x v="3"/>
    <x v="9"/>
    <x v="2"/>
    <x v="1"/>
    <x v="15"/>
  </r>
  <r>
    <x v="1"/>
    <n v="21"/>
    <x v="3"/>
    <x v="2"/>
    <x v="2"/>
    <n v="0"/>
    <x v="9"/>
    <n v="3"/>
    <x v="4"/>
    <x v="3"/>
    <x v="9"/>
    <x v="2"/>
    <x v="0"/>
    <x v="9"/>
  </r>
  <r>
    <x v="1"/>
    <n v="23"/>
    <x v="3"/>
    <x v="4"/>
    <x v="2"/>
    <n v="0"/>
    <x v="9"/>
    <n v="3"/>
    <x v="4"/>
    <x v="3"/>
    <x v="9"/>
    <x v="6"/>
    <x v="3"/>
    <x v="13"/>
  </r>
  <r>
    <x v="1"/>
    <n v="14"/>
    <x v="4"/>
    <x v="0"/>
    <x v="2"/>
    <n v="0"/>
    <x v="9"/>
    <n v="2"/>
    <x v="4"/>
    <x v="3"/>
    <x v="9"/>
    <x v="5"/>
    <x v="1"/>
    <x v="6"/>
  </r>
  <r>
    <x v="1"/>
    <n v="16"/>
    <x v="4"/>
    <x v="3"/>
    <x v="2"/>
    <n v="0"/>
    <x v="9"/>
    <n v="3"/>
    <x v="4"/>
    <x v="3"/>
    <x v="9"/>
    <x v="5"/>
    <x v="2"/>
    <x v="11"/>
  </r>
  <r>
    <x v="1"/>
    <n v="12"/>
    <x v="8"/>
    <x v="0"/>
    <x v="1"/>
    <n v="0"/>
    <x v="9"/>
    <n v="2"/>
    <x v="4"/>
    <x v="3"/>
    <x v="9"/>
    <x v="5"/>
    <x v="3"/>
    <x v="13"/>
  </r>
  <r>
    <x v="1"/>
    <n v="14"/>
    <x v="9"/>
    <x v="0"/>
    <x v="2"/>
    <n v="0"/>
    <x v="9"/>
    <n v="1"/>
    <x v="4"/>
    <x v="3"/>
    <x v="9"/>
    <x v="7"/>
    <x v="1"/>
    <x v="2"/>
  </r>
  <r>
    <x v="0"/>
    <n v="11"/>
    <x v="5"/>
    <x v="3"/>
    <x v="2"/>
    <n v="5"/>
    <x v="5"/>
    <n v="1"/>
    <x v="5"/>
    <x v="0"/>
    <x v="2"/>
    <x v="6"/>
    <x v="2"/>
    <x v="8"/>
  </r>
  <r>
    <x v="0"/>
    <n v="14"/>
    <x v="6"/>
    <x v="4"/>
    <x v="2"/>
    <n v="2"/>
    <x v="8"/>
    <n v="7"/>
    <x v="5"/>
    <x v="0"/>
    <x v="2"/>
    <x v="5"/>
    <x v="0"/>
    <x v="7"/>
  </r>
  <r>
    <x v="0"/>
    <n v="10"/>
    <x v="11"/>
    <x v="2"/>
    <x v="1"/>
    <n v="1"/>
    <x v="0"/>
    <n v="1"/>
    <x v="5"/>
    <x v="0"/>
    <x v="5"/>
    <x v="2"/>
    <x v="0"/>
    <x v="7"/>
  </r>
  <r>
    <x v="0"/>
    <n v="12"/>
    <x v="11"/>
    <x v="1"/>
    <x v="1"/>
    <n v="5"/>
    <x v="4"/>
    <n v="2"/>
    <x v="5"/>
    <x v="0"/>
    <x v="0"/>
    <x v="0"/>
    <x v="2"/>
    <x v="11"/>
  </r>
  <r>
    <x v="0"/>
    <n v="22"/>
    <x v="2"/>
    <x v="2"/>
    <x v="2"/>
    <n v="1"/>
    <x v="6"/>
    <n v="2"/>
    <x v="5"/>
    <x v="1"/>
    <x v="4"/>
    <x v="7"/>
    <x v="3"/>
    <x v="13"/>
  </r>
  <r>
    <x v="0"/>
    <n v="27"/>
    <x v="2"/>
    <x v="0"/>
    <x v="2"/>
    <n v="5"/>
    <x v="10"/>
    <n v="3"/>
    <x v="5"/>
    <x v="0"/>
    <x v="4"/>
    <x v="5"/>
    <x v="1"/>
    <x v="6"/>
  </r>
  <r>
    <x v="0"/>
    <n v="21"/>
    <x v="3"/>
    <x v="3"/>
    <x v="0"/>
    <n v="2"/>
    <x v="7"/>
    <n v="3"/>
    <x v="5"/>
    <x v="1"/>
    <x v="3"/>
    <x v="2"/>
    <x v="2"/>
    <x v="8"/>
  </r>
  <r>
    <x v="0"/>
    <n v="24"/>
    <x v="3"/>
    <x v="0"/>
    <x v="1"/>
    <n v="4"/>
    <x v="5"/>
    <n v="2"/>
    <x v="5"/>
    <x v="2"/>
    <x v="5"/>
    <x v="2"/>
    <x v="2"/>
    <x v="8"/>
  </r>
  <r>
    <x v="0"/>
    <n v="5"/>
    <x v="3"/>
    <x v="0"/>
    <x v="0"/>
    <n v="4"/>
    <x v="1"/>
    <n v="4"/>
    <x v="5"/>
    <x v="2"/>
    <x v="0"/>
    <x v="4"/>
    <x v="1"/>
    <x v="1"/>
  </r>
  <r>
    <x v="0"/>
    <n v="1"/>
    <x v="3"/>
    <x v="2"/>
    <x v="1"/>
    <n v="2"/>
    <x v="2"/>
    <n v="1"/>
    <x v="5"/>
    <x v="0"/>
    <x v="2"/>
    <x v="2"/>
    <x v="1"/>
    <x v="2"/>
  </r>
  <r>
    <x v="0"/>
    <n v="8"/>
    <x v="3"/>
    <x v="3"/>
    <x v="2"/>
    <n v="3"/>
    <x v="3"/>
    <n v="1"/>
    <x v="5"/>
    <x v="0"/>
    <x v="4"/>
    <x v="3"/>
    <x v="1"/>
    <x v="1"/>
  </r>
  <r>
    <x v="0"/>
    <n v="28"/>
    <x v="3"/>
    <x v="2"/>
    <x v="2"/>
    <n v="3"/>
    <x v="3"/>
    <n v="2"/>
    <x v="5"/>
    <x v="0"/>
    <x v="6"/>
    <x v="3"/>
    <x v="0"/>
    <x v="7"/>
  </r>
  <r>
    <x v="0"/>
    <n v="7"/>
    <x v="3"/>
    <x v="3"/>
    <x v="4"/>
    <n v="2"/>
    <x v="2"/>
    <n v="1"/>
    <x v="5"/>
    <x v="0"/>
    <x v="3"/>
    <x v="6"/>
    <x v="1"/>
    <x v="2"/>
  </r>
  <r>
    <x v="0"/>
    <n v="30"/>
    <x v="4"/>
    <x v="2"/>
    <x v="0"/>
    <n v="3"/>
    <x v="3"/>
    <n v="1"/>
    <x v="5"/>
    <x v="0"/>
    <x v="2"/>
    <x v="5"/>
    <x v="2"/>
    <x v="8"/>
  </r>
  <r>
    <x v="0"/>
    <n v="1"/>
    <x v="4"/>
    <x v="1"/>
    <x v="2"/>
    <n v="4"/>
    <x v="5"/>
    <n v="3"/>
    <x v="5"/>
    <x v="0"/>
    <x v="7"/>
    <x v="1"/>
    <x v="3"/>
    <x v="4"/>
  </r>
  <r>
    <x v="0"/>
    <n v="5"/>
    <x v="4"/>
    <x v="3"/>
    <x v="0"/>
    <n v="2"/>
    <x v="2"/>
    <n v="3"/>
    <x v="5"/>
    <x v="0"/>
    <x v="0"/>
    <x v="7"/>
    <x v="0"/>
    <x v="7"/>
  </r>
  <r>
    <x v="0"/>
    <n v="1"/>
    <x v="10"/>
    <x v="2"/>
    <x v="1"/>
    <n v="2"/>
    <x v="2"/>
    <n v="4"/>
    <x v="5"/>
    <x v="0"/>
    <x v="0"/>
    <x v="0"/>
    <x v="3"/>
    <x v="13"/>
  </r>
  <r>
    <x v="0"/>
    <n v="2"/>
    <x v="10"/>
    <x v="0"/>
    <x v="2"/>
    <n v="2"/>
    <x v="2"/>
    <n v="1"/>
    <x v="5"/>
    <x v="0"/>
    <x v="8"/>
    <x v="7"/>
    <x v="3"/>
    <x v="13"/>
  </r>
  <r>
    <x v="0"/>
    <n v="11"/>
    <x v="5"/>
    <x v="3"/>
    <x v="2"/>
    <n v="5"/>
    <x v="5"/>
    <n v="1"/>
    <x v="5"/>
    <x v="0"/>
    <x v="2"/>
    <x v="6"/>
    <x v="2"/>
    <x v="8"/>
  </r>
  <r>
    <x v="0"/>
    <n v="14"/>
    <x v="6"/>
    <x v="4"/>
    <x v="2"/>
    <n v="2"/>
    <x v="8"/>
    <n v="7"/>
    <x v="5"/>
    <x v="0"/>
    <x v="2"/>
    <x v="5"/>
    <x v="0"/>
    <x v="7"/>
  </r>
  <r>
    <x v="0"/>
    <n v="10"/>
    <x v="11"/>
    <x v="2"/>
    <x v="1"/>
    <n v="1"/>
    <x v="0"/>
    <n v="1"/>
    <x v="5"/>
    <x v="0"/>
    <x v="5"/>
    <x v="2"/>
    <x v="0"/>
    <x v="7"/>
  </r>
  <r>
    <x v="0"/>
    <n v="12"/>
    <x v="11"/>
    <x v="1"/>
    <x v="1"/>
    <n v="5"/>
    <x v="4"/>
    <n v="2"/>
    <x v="5"/>
    <x v="0"/>
    <x v="0"/>
    <x v="0"/>
    <x v="2"/>
    <x v="11"/>
  </r>
  <r>
    <x v="1"/>
    <n v="11"/>
    <x v="8"/>
    <x v="0"/>
    <x v="1"/>
    <n v="0"/>
    <x v="9"/>
    <n v="2"/>
    <x v="5"/>
    <x v="3"/>
    <x v="9"/>
    <x v="6"/>
    <x v="3"/>
    <x v="13"/>
  </r>
  <r>
    <x v="1"/>
    <n v="27"/>
    <x v="8"/>
    <x v="3"/>
    <x v="2"/>
    <n v="0"/>
    <x v="9"/>
    <n v="3"/>
    <x v="5"/>
    <x v="3"/>
    <x v="9"/>
    <x v="2"/>
    <x v="0"/>
    <x v="5"/>
  </r>
  <r>
    <x v="1"/>
    <n v="20"/>
    <x v="2"/>
    <x v="0"/>
    <x v="1"/>
    <n v="0"/>
    <x v="9"/>
    <n v="2"/>
    <x v="5"/>
    <x v="3"/>
    <x v="9"/>
    <x v="5"/>
    <x v="1"/>
    <x v="1"/>
  </r>
  <r>
    <x v="1"/>
    <n v="1"/>
    <x v="3"/>
    <x v="2"/>
    <x v="1"/>
    <n v="0"/>
    <x v="9"/>
    <n v="4"/>
    <x v="5"/>
    <x v="3"/>
    <x v="9"/>
    <x v="6"/>
    <x v="0"/>
    <x v="7"/>
  </r>
  <r>
    <x v="1"/>
    <n v="1"/>
    <x v="4"/>
    <x v="0"/>
    <x v="2"/>
    <n v="0"/>
    <x v="9"/>
    <n v="4"/>
    <x v="5"/>
    <x v="3"/>
    <x v="9"/>
    <x v="3"/>
    <x v="1"/>
    <x v="2"/>
  </r>
  <r>
    <x v="1"/>
    <n v="25"/>
    <x v="4"/>
    <x v="1"/>
    <x v="0"/>
    <n v="0"/>
    <x v="9"/>
    <n v="3"/>
    <x v="5"/>
    <x v="3"/>
    <x v="9"/>
    <x v="1"/>
    <x v="0"/>
    <x v="7"/>
  </r>
  <r>
    <x v="1"/>
    <n v="3"/>
    <x v="10"/>
    <x v="3"/>
    <x v="1"/>
    <n v="0"/>
    <x v="9"/>
    <n v="1"/>
    <x v="5"/>
    <x v="3"/>
    <x v="9"/>
    <x v="2"/>
    <x v="2"/>
    <x v="11"/>
  </r>
  <r>
    <x v="1"/>
    <n v="10"/>
    <x v="10"/>
    <x v="2"/>
    <x v="1"/>
    <n v="0"/>
    <x v="9"/>
    <n v="1"/>
    <x v="5"/>
    <x v="3"/>
    <x v="9"/>
    <x v="3"/>
    <x v="1"/>
    <x v="2"/>
  </r>
  <r>
    <x v="1"/>
    <n v="11"/>
    <x v="8"/>
    <x v="0"/>
    <x v="1"/>
    <n v="0"/>
    <x v="9"/>
    <n v="2"/>
    <x v="5"/>
    <x v="3"/>
    <x v="9"/>
    <x v="6"/>
    <x v="3"/>
    <x v="13"/>
  </r>
  <r>
    <x v="1"/>
    <n v="27"/>
    <x v="8"/>
    <x v="3"/>
    <x v="2"/>
    <n v="0"/>
    <x v="9"/>
    <n v="3"/>
    <x v="5"/>
    <x v="3"/>
    <x v="9"/>
    <x v="2"/>
    <x v="0"/>
    <x v="5"/>
  </r>
  <r>
    <x v="0"/>
    <n v="11"/>
    <x v="6"/>
    <x v="0"/>
    <x v="2"/>
    <n v="4"/>
    <x v="5"/>
    <n v="2"/>
    <x v="6"/>
    <x v="0"/>
    <x v="0"/>
    <x v="5"/>
    <x v="0"/>
    <x v="10"/>
  </r>
  <r>
    <x v="0"/>
    <n v="12"/>
    <x v="2"/>
    <x v="2"/>
    <x v="3"/>
    <n v="2"/>
    <x v="7"/>
    <n v="1"/>
    <x v="6"/>
    <x v="1"/>
    <x v="7"/>
    <x v="2"/>
    <x v="1"/>
    <x v="14"/>
  </r>
  <r>
    <x v="0"/>
    <n v="30"/>
    <x v="2"/>
    <x v="2"/>
    <x v="1"/>
    <n v="5"/>
    <x v="4"/>
    <n v="2"/>
    <x v="6"/>
    <x v="0"/>
    <x v="2"/>
    <x v="2"/>
    <x v="0"/>
    <x v="12"/>
  </r>
  <r>
    <x v="0"/>
    <n v="27"/>
    <x v="3"/>
    <x v="2"/>
    <x v="2"/>
    <n v="1"/>
    <x v="6"/>
    <n v="1"/>
    <x v="6"/>
    <x v="1"/>
    <x v="4"/>
    <x v="3"/>
    <x v="0"/>
    <x v="5"/>
  </r>
  <r>
    <x v="0"/>
    <n v="31"/>
    <x v="3"/>
    <x v="1"/>
    <x v="1"/>
    <n v="2"/>
    <x v="2"/>
    <n v="2"/>
    <x v="6"/>
    <x v="0"/>
    <x v="7"/>
    <x v="3"/>
    <x v="2"/>
    <x v="3"/>
  </r>
  <r>
    <x v="0"/>
    <n v="25"/>
    <x v="3"/>
    <x v="0"/>
    <x v="2"/>
    <n v="3"/>
    <x v="3"/>
    <n v="2"/>
    <x v="6"/>
    <x v="0"/>
    <x v="2"/>
    <x v="0"/>
    <x v="1"/>
    <x v="6"/>
  </r>
  <r>
    <x v="0"/>
    <n v="27"/>
    <x v="3"/>
    <x v="3"/>
    <x v="0"/>
    <n v="2"/>
    <x v="2"/>
    <n v="2"/>
    <x v="6"/>
    <x v="0"/>
    <x v="1"/>
    <x v="7"/>
    <x v="1"/>
    <x v="2"/>
  </r>
  <r>
    <x v="0"/>
    <n v="29"/>
    <x v="4"/>
    <x v="3"/>
    <x v="4"/>
    <n v="4"/>
    <x v="1"/>
    <n v="3"/>
    <x v="6"/>
    <x v="2"/>
    <x v="7"/>
    <x v="7"/>
    <x v="2"/>
    <x v="8"/>
  </r>
  <r>
    <x v="0"/>
    <n v="18"/>
    <x v="4"/>
    <x v="2"/>
    <x v="0"/>
    <n v="5"/>
    <x v="10"/>
    <n v="1"/>
    <x v="6"/>
    <x v="0"/>
    <x v="0"/>
    <x v="6"/>
    <x v="3"/>
    <x v="4"/>
  </r>
  <r>
    <x v="0"/>
    <n v="16"/>
    <x v="10"/>
    <x v="1"/>
    <x v="2"/>
    <n v="3"/>
    <x v="3"/>
    <n v="6"/>
    <x v="6"/>
    <x v="0"/>
    <x v="2"/>
    <x v="6"/>
    <x v="1"/>
    <x v="6"/>
  </r>
  <r>
    <x v="0"/>
    <n v="11"/>
    <x v="6"/>
    <x v="0"/>
    <x v="2"/>
    <n v="4"/>
    <x v="5"/>
    <n v="2"/>
    <x v="6"/>
    <x v="0"/>
    <x v="0"/>
    <x v="5"/>
    <x v="0"/>
    <x v="10"/>
  </r>
  <r>
    <x v="1"/>
    <n v="24"/>
    <x v="2"/>
    <x v="2"/>
    <x v="2"/>
    <n v="0"/>
    <x v="9"/>
    <n v="2"/>
    <x v="6"/>
    <x v="3"/>
    <x v="9"/>
    <x v="7"/>
    <x v="3"/>
    <x v="4"/>
  </r>
  <r>
    <x v="1"/>
    <n v="28"/>
    <x v="4"/>
    <x v="0"/>
    <x v="2"/>
    <n v="0"/>
    <x v="9"/>
    <n v="2"/>
    <x v="6"/>
    <x v="3"/>
    <x v="9"/>
    <x v="3"/>
    <x v="1"/>
    <x v="2"/>
  </r>
  <r>
    <x v="1"/>
    <n v="11"/>
    <x v="4"/>
    <x v="4"/>
    <x v="1"/>
    <n v="0"/>
    <x v="9"/>
    <n v="3"/>
    <x v="6"/>
    <x v="3"/>
    <x v="9"/>
    <x v="4"/>
    <x v="2"/>
    <x v="11"/>
  </r>
  <r>
    <x v="0"/>
    <n v="12"/>
    <x v="5"/>
    <x v="0"/>
    <x v="1"/>
    <n v="2"/>
    <x v="2"/>
    <n v="3"/>
    <x v="7"/>
    <x v="0"/>
    <x v="4"/>
    <x v="3"/>
    <x v="1"/>
    <x v="14"/>
  </r>
  <r>
    <x v="0"/>
    <n v="17"/>
    <x v="9"/>
    <x v="0"/>
    <x v="2"/>
    <n v="4"/>
    <x v="5"/>
    <n v="1"/>
    <x v="7"/>
    <x v="2"/>
    <x v="1"/>
    <x v="6"/>
    <x v="0"/>
    <x v="12"/>
  </r>
  <r>
    <x v="0"/>
    <n v="27"/>
    <x v="2"/>
    <x v="4"/>
    <x v="1"/>
    <n v="5"/>
    <x v="4"/>
    <n v="1"/>
    <x v="7"/>
    <x v="0"/>
    <x v="7"/>
    <x v="6"/>
    <x v="0"/>
    <x v="9"/>
  </r>
  <r>
    <x v="0"/>
    <n v="15"/>
    <x v="2"/>
    <x v="5"/>
    <x v="0"/>
    <n v="2"/>
    <x v="8"/>
    <n v="2"/>
    <x v="7"/>
    <x v="0"/>
    <x v="2"/>
    <x v="7"/>
    <x v="1"/>
    <x v="1"/>
  </r>
  <r>
    <x v="0"/>
    <n v="30"/>
    <x v="2"/>
    <x v="5"/>
    <x v="0"/>
    <n v="3"/>
    <x v="3"/>
    <n v="4"/>
    <x v="7"/>
    <x v="0"/>
    <x v="4"/>
    <x v="7"/>
    <x v="3"/>
    <x v="13"/>
  </r>
  <r>
    <x v="0"/>
    <n v="8"/>
    <x v="3"/>
    <x v="1"/>
    <x v="0"/>
    <n v="1"/>
    <x v="6"/>
    <n v="2"/>
    <x v="7"/>
    <x v="1"/>
    <x v="5"/>
    <x v="5"/>
    <x v="0"/>
    <x v="7"/>
  </r>
  <r>
    <x v="0"/>
    <n v="6"/>
    <x v="3"/>
    <x v="0"/>
    <x v="1"/>
    <n v="1"/>
    <x v="0"/>
    <n v="2"/>
    <x v="7"/>
    <x v="0"/>
    <x v="0"/>
    <x v="2"/>
    <x v="0"/>
    <x v="10"/>
  </r>
  <r>
    <x v="0"/>
    <n v="29"/>
    <x v="3"/>
    <x v="4"/>
    <x v="1"/>
    <n v="2"/>
    <x v="2"/>
    <n v="1"/>
    <x v="7"/>
    <x v="0"/>
    <x v="3"/>
    <x v="0"/>
    <x v="2"/>
    <x v="8"/>
  </r>
  <r>
    <x v="0"/>
    <n v="3"/>
    <x v="4"/>
    <x v="0"/>
    <x v="1"/>
    <n v="5"/>
    <x v="4"/>
    <n v="2"/>
    <x v="7"/>
    <x v="0"/>
    <x v="2"/>
    <x v="0"/>
    <x v="0"/>
    <x v="7"/>
  </r>
  <r>
    <x v="0"/>
    <n v="30"/>
    <x v="10"/>
    <x v="2"/>
    <x v="2"/>
    <n v="2"/>
    <x v="7"/>
    <n v="2"/>
    <x v="7"/>
    <x v="1"/>
    <x v="8"/>
    <x v="2"/>
    <x v="0"/>
    <x v="10"/>
  </r>
  <r>
    <x v="0"/>
    <n v="21"/>
    <x v="10"/>
    <x v="3"/>
    <x v="1"/>
    <n v="3"/>
    <x v="3"/>
    <n v="3"/>
    <x v="7"/>
    <x v="0"/>
    <x v="0"/>
    <x v="3"/>
    <x v="2"/>
    <x v="11"/>
  </r>
  <r>
    <x v="0"/>
    <n v="12"/>
    <x v="5"/>
    <x v="0"/>
    <x v="1"/>
    <n v="2"/>
    <x v="2"/>
    <n v="3"/>
    <x v="7"/>
    <x v="0"/>
    <x v="4"/>
    <x v="3"/>
    <x v="1"/>
    <x v="14"/>
  </r>
  <r>
    <x v="0"/>
    <n v="17"/>
    <x v="9"/>
    <x v="0"/>
    <x v="2"/>
    <n v="4"/>
    <x v="5"/>
    <n v="1"/>
    <x v="7"/>
    <x v="2"/>
    <x v="1"/>
    <x v="6"/>
    <x v="0"/>
    <x v="12"/>
  </r>
  <r>
    <x v="1"/>
    <n v="11"/>
    <x v="4"/>
    <x v="3"/>
    <x v="1"/>
    <n v="0"/>
    <x v="9"/>
    <n v="2"/>
    <x v="7"/>
    <x v="3"/>
    <x v="9"/>
    <x v="1"/>
    <x v="1"/>
    <x v="2"/>
  </r>
  <r>
    <x v="1"/>
    <n v="1"/>
    <x v="10"/>
    <x v="0"/>
    <x v="1"/>
    <n v="0"/>
    <x v="9"/>
    <n v="2"/>
    <x v="7"/>
    <x v="3"/>
    <x v="9"/>
    <x v="5"/>
    <x v="3"/>
    <x v="13"/>
  </r>
  <r>
    <x v="0"/>
    <n v="15"/>
    <x v="6"/>
    <x v="0"/>
    <x v="1"/>
    <n v="2"/>
    <x v="2"/>
    <n v="2"/>
    <x v="8"/>
    <x v="0"/>
    <x v="2"/>
    <x v="7"/>
    <x v="1"/>
    <x v="1"/>
  </r>
  <r>
    <x v="0"/>
    <n v="8"/>
    <x v="8"/>
    <x v="0"/>
    <x v="2"/>
    <n v="3"/>
    <x v="3"/>
    <n v="3"/>
    <x v="8"/>
    <x v="0"/>
    <x v="2"/>
    <x v="4"/>
    <x v="1"/>
    <x v="1"/>
  </r>
  <r>
    <x v="0"/>
    <n v="16"/>
    <x v="1"/>
    <x v="1"/>
    <x v="1"/>
    <n v="4"/>
    <x v="1"/>
    <n v="3"/>
    <x v="8"/>
    <x v="2"/>
    <x v="2"/>
    <x v="3"/>
    <x v="0"/>
    <x v="7"/>
  </r>
  <r>
    <x v="0"/>
    <n v="8"/>
    <x v="3"/>
    <x v="0"/>
    <x v="0"/>
    <n v="5"/>
    <x v="4"/>
    <n v="2"/>
    <x v="8"/>
    <x v="0"/>
    <x v="2"/>
    <x v="3"/>
    <x v="1"/>
    <x v="6"/>
  </r>
  <r>
    <x v="0"/>
    <n v="21"/>
    <x v="3"/>
    <x v="5"/>
    <x v="2"/>
    <n v="2"/>
    <x v="2"/>
    <n v="4"/>
    <x v="8"/>
    <x v="0"/>
    <x v="7"/>
    <x v="5"/>
    <x v="0"/>
    <x v="5"/>
  </r>
  <r>
    <x v="0"/>
    <n v="20"/>
    <x v="3"/>
    <x v="4"/>
    <x v="0"/>
    <n v="3"/>
    <x v="3"/>
    <n v="6"/>
    <x v="8"/>
    <x v="0"/>
    <x v="0"/>
    <x v="6"/>
    <x v="0"/>
    <x v="12"/>
  </r>
  <r>
    <x v="0"/>
    <n v="4"/>
    <x v="3"/>
    <x v="0"/>
    <x v="4"/>
    <n v="4"/>
    <x v="5"/>
    <n v="3"/>
    <x v="8"/>
    <x v="0"/>
    <x v="0"/>
    <x v="7"/>
    <x v="2"/>
    <x v="11"/>
  </r>
  <r>
    <x v="0"/>
    <n v="22"/>
    <x v="4"/>
    <x v="3"/>
    <x v="2"/>
    <n v="3"/>
    <x v="3"/>
    <n v="6"/>
    <x v="8"/>
    <x v="0"/>
    <x v="1"/>
    <x v="5"/>
    <x v="0"/>
    <x v="12"/>
  </r>
  <r>
    <x v="0"/>
    <n v="31"/>
    <x v="10"/>
    <x v="2"/>
    <x v="4"/>
    <n v="2"/>
    <x v="7"/>
    <n v="4"/>
    <x v="8"/>
    <x v="1"/>
    <x v="7"/>
    <x v="2"/>
    <x v="1"/>
    <x v="14"/>
  </r>
  <r>
    <x v="0"/>
    <n v="15"/>
    <x v="6"/>
    <x v="0"/>
    <x v="1"/>
    <n v="2"/>
    <x v="2"/>
    <n v="2"/>
    <x v="8"/>
    <x v="0"/>
    <x v="2"/>
    <x v="7"/>
    <x v="1"/>
    <x v="1"/>
  </r>
  <r>
    <x v="0"/>
    <n v="8"/>
    <x v="8"/>
    <x v="0"/>
    <x v="2"/>
    <n v="3"/>
    <x v="3"/>
    <n v="3"/>
    <x v="8"/>
    <x v="0"/>
    <x v="2"/>
    <x v="4"/>
    <x v="1"/>
    <x v="1"/>
  </r>
  <r>
    <x v="0"/>
    <n v="16"/>
    <x v="1"/>
    <x v="1"/>
    <x v="1"/>
    <n v="4"/>
    <x v="1"/>
    <n v="3"/>
    <x v="8"/>
    <x v="2"/>
    <x v="2"/>
    <x v="3"/>
    <x v="0"/>
    <x v="7"/>
  </r>
  <r>
    <x v="1"/>
    <n v="4"/>
    <x v="8"/>
    <x v="0"/>
    <x v="0"/>
    <n v="0"/>
    <x v="9"/>
    <n v="3"/>
    <x v="8"/>
    <x v="3"/>
    <x v="9"/>
    <x v="2"/>
    <x v="1"/>
    <x v="1"/>
  </r>
  <r>
    <x v="1"/>
    <n v="28"/>
    <x v="2"/>
    <x v="0"/>
    <x v="0"/>
    <n v="0"/>
    <x v="9"/>
    <n v="3"/>
    <x v="8"/>
    <x v="3"/>
    <x v="9"/>
    <x v="7"/>
    <x v="3"/>
    <x v="4"/>
  </r>
  <r>
    <x v="1"/>
    <n v="10"/>
    <x v="3"/>
    <x v="1"/>
    <x v="2"/>
    <n v="0"/>
    <x v="9"/>
    <n v="3"/>
    <x v="8"/>
    <x v="3"/>
    <x v="9"/>
    <x v="2"/>
    <x v="0"/>
    <x v="12"/>
  </r>
  <r>
    <x v="1"/>
    <n v="22"/>
    <x v="4"/>
    <x v="4"/>
    <x v="1"/>
    <n v="0"/>
    <x v="9"/>
    <n v="1"/>
    <x v="8"/>
    <x v="3"/>
    <x v="9"/>
    <x v="4"/>
    <x v="2"/>
    <x v="8"/>
  </r>
  <r>
    <x v="1"/>
    <n v="4"/>
    <x v="8"/>
    <x v="0"/>
    <x v="0"/>
    <n v="0"/>
    <x v="9"/>
    <n v="3"/>
    <x v="8"/>
    <x v="3"/>
    <x v="9"/>
    <x v="2"/>
    <x v="1"/>
    <x v="1"/>
  </r>
  <r>
    <x v="0"/>
    <n v="4"/>
    <x v="8"/>
    <x v="3"/>
    <x v="2"/>
    <n v="1"/>
    <x v="6"/>
    <n v="1"/>
    <x v="9"/>
    <x v="1"/>
    <x v="7"/>
    <x v="3"/>
    <x v="2"/>
    <x v="3"/>
  </r>
  <r>
    <x v="0"/>
    <n v="17"/>
    <x v="1"/>
    <x v="0"/>
    <x v="2"/>
    <n v="3"/>
    <x v="3"/>
    <n v="2"/>
    <x v="9"/>
    <x v="0"/>
    <x v="4"/>
    <x v="5"/>
    <x v="1"/>
    <x v="15"/>
  </r>
  <r>
    <x v="0"/>
    <n v="30"/>
    <x v="2"/>
    <x v="0"/>
    <x v="0"/>
    <n v="1"/>
    <x v="0"/>
    <n v="2"/>
    <x v="9"/>
    <x v="0"/>
    <x v="0"/>
    <x v="4"/>
    <x v="3"/>
    <x v="4"/>
  </r>
  <r>
    <x v="0"/>
    <n v="18"/>
    <x v="2"/>
    <x v="0"/>
    <x v="2"/>
    <n v="2"/>
    <x v="2"/>
    <n v="2"/>
    <x v="9"/>
    <x v="0"/>
    <x v="4"/>
    <x v="0"/>
    <x v="1"/>
    <x v="6"/>
  </r>
  <r>
    <x v="0"/>
    <n v="27"/>
    <x v="2"/>
    <x v="3"/>
    <x v="2"/>
    <n v="3"/>
    <x v="1"/>
    <n v="4"/>
    <x v="9"/>
    <x v="0"/>
    <x v="7"/>
    <x v="5"/>
    <x v="0"/>
    <x v="7"/>
  </r>
  <r>
    <x v="0"/>
    <n v="12"/>
    <x v="3"/>
    <x v="2"/>
    <x v="0"/>
    <n v="2"/>
    <x v="7"/>
    <n v="4"/>
    <x v="9"/>
    <x v="1"/>
    <x v="2"/>
    <x v="6"/>
    <x v="1"/>
    <x v="14"/>
  </r>
  <r>
    <x v="0"/>
    <n v="8"/>
    <x v="3"/>
    <x v="0"/>
    <x v="1"/>
    <n v="2"/>
    <x v="2"/>
    <n v="2"/>
    <x v="9"/>
    <x v="0"/>
    <x v="7"/>
    <x v="1"/>
    <x v="0"/>
    <x v="12"/>
  </r>
  <r>
    <x v="0"/>
    <n v="11"/>
    <x v="4"/>
    <x v="4"/>
    <x v="2"/>
    <n v="5"/>
    <x v="5"/>
    <n v="4"/>
    <x v="9"/>
    <x v="0"/>
    <x v="8"/>
    <x v="6"/>
    <x v="2"/>
    <x v="8"/>
  </r>
  <r>
    <x v="0"/>
    <n v="2"/>
    <x v="10"/>
    <x v="0"/>
    <x v="0"/>
    <n v="4"/>
    <x v="3"/>
    <n v="1"/>
    <x v="9"/>
    <x v="0"/>
    <x v="0"/>
    <x v="1"/>
    <x v="1"/>
    <x v="2"/>
  </r>
  <r>
    <x v="0"/>
    <n v="4"/>
    <x v="8"/>
    <x v="3"/>
    <x v="2"/>
    <n v="1"/>
    <x v="6"/>
    <n v="1"/>
    <x v="9"/>
    <x v="1"/>
    <x v="7"/>
    <x v="3"/>
    <x v="2"/>
    <x v="3"/>
  </r>
  <r>
    <x v="0"/>
    <n v="17"/>
    <x v="1"/>
    <x v="0"/>
    <x v="2"/>
    <n v="3"/>
    <x v="3"/>
    <n v="2"/>
    <x v="9"/>
    <x v="0"/>
    <x v="4"/>
    <x v="5"/>
    <x v="1"/>
    <x v="15"/>
  </r>
  <r>
    <x v="1"/>
    <n v="13"/>
    <x v="0"/>
    <x v="1"/>
    <x v="2"/>
    <n v="0"/>
    <x v="9"/>
    <n v="4"/>
    <x v="9"/>
    <x v="3"/>
    <x v="9"/>
    <x v="6"/>
    <x v="0"/>
    <x v="12"/>
  </r>
  <r>
    <x v="1"/>
    <n v="27"/>
    <x v="3"/>
    <x v="1"/>
    <x v="2"/>
    <n v="0"/>
    <x v="9"/>
    <n v="2"/>
    <x v="9"/>
    <x v="3"/>
    <x v="9"/>
    <x v="5"/>
    <x v="0"/>
    <x v="9"/>
  </r>
  <r>
    <x v="1"/>
    <n v="20"/>
    <x v="3"/>
    <x v="4"/>
    <x v="2"/>
    <n v="0"/>
    <x v="9"/>
    <n v="1"/>
    <x v="9"/>
    <x v="3"/>
    <x v="9"/>
    <x v="3"/>
    <x v="3"/>
    <x v="13"/>
  </r>
  <r>
    <x v="1"/>
    <n v="18"/>
    <x v="4"/>
    <x v="2"/>
    <x v="2"/>
    <n v="0"/>
    <x v="9"/>
    <n v="5"/>
    <x v="9"/>
    <x v="3"/>
    <x v="9"/>
    <x v="7"/>
    <x v="0"/>
    <x v="9"/>
  </r>
  <r>
    <x v="1"/>
    <n v="13"/>
    <x v="0"/>
    <x v="1"/>
    <x v="2"/>
    <n v="0"/>
    <x v="9"/>
    <n v="4"/>
    <x v="9"/>
    <x v="3"/>
    <x v="9"/>
    <x v="6"/>
    <x v="0"/>
    <x v="12"/>
  </r>
  <r>
    <x v="0"/>
    <n v="17"/>
    <x v="5"/>
    <x v="4"/>
    <x v="4"/>
    <n v="3"/>
    <x v="3"/>
    <n v="1"/>
    <x v="10"/>
    <x v="0"/>
    <x v="1"/>
    <x v="2"/>
    <x v="3"/>
    <x v="13"/>
  </r>
  <r>
    <x v="0"/>
    <n v="11"/>
    <x v="6"/>
    <x v="0"/>
    <x v="2"/>
    <n v="3"/>
    <x v="3"/>
    <n v="5"/>
    <x v="10"/>
    <x v="0"/>
    <x v="0"/>
    <x v="7"/>
    <x v="3"/>
    <x v="4"/>
  </r>
  <r>
    <x v="0"/>
    <n v="1"/>
    <x v="8"/>
    <x v="4"/>
    <x v="2"/>
    <n v="4"/>
    <x v="5"/>
    <n v="3"/>
    <x v="10"/>
    <x v="0"/>
    <x v="7"/>
    <x v="3"/>
    <x v="1"/>
    <x v="6"/>
  </r>
  <r>
    <x v="0"/>
    <n v="10"/>
    <x v="11"/>
    <x v="2"/>
    <x v="2"/>
    <n v="1"/>
    <x v="0"/>
    <n v="4"/>
    <x v="10"/>
    <x v="0"/>
    <x v="0"/>
    <x v="7"/>
    <x v="0"/>
    <x v="7"/>
  </r>
  <r>
    <x v="0"/>
    <n v="30"/>
    <x v="2"/>
    <x v="0"/>
    <x v="2"/>
    <n v="1"/>
    <x v="6"/>
    <n v="1"/>
    <x v="10"/>
    <x v="1"/>
    <x v="2"/>
    <x v="0"/>
    <x v="1"/>
    <x v="2"/>
  </r>
  <r>
    <x v="0"/>
    <n v="28"/>
    <x v="2"/>
    <x v="4"/>
    <x v="3"/>
    <n v="4"/>
    <x v="1"/>
    <n v="2"/>
    <x v="10"/>
    <x v="2"/>
    <x v="7"/>
    <x v="0"/>
    <x v="1"/>
    <x v="1"/>
  </r>
  <r>
    <x v="0"/>
    <n v="22"/>
    <x v="2"/>
    <x v="0"/>
    <x v="2"/>
    <n v="5"/>
    <x v="4"/>
    <n v="3"/>
    <x v="10"/>
    <x v="0"/>
    <x v="0"/>
    <x v="5"/>
    <x v="2"/>
    <x v="11"/>
  </r>
  <r>
    <x v="0"/>
    <n v="11"/>
    <x v="2"/>
    <x v="0"/>
    <x v="0"/>
    <n v="2"/>
    <x v="2"/>
    <n v="3"/>
    <x v="10"/>
    <x v="0"/>
    <x v="0"/>
    <x v="7"/>
    <x v="1"/>
    <x v="14"/>
  </r>
  <r>
    <x v="0"/>
    <n v="30"/>
    <x v="2"/>
    <x v="3"/>
    <x v="1"/>
    <n v="3"/>
    <x v="3"/>
    <n v="5"/>
    <x v="10"/>
    <x v="0"/>
    <x v="2"/>
    <x v="7"/>
    <x v="1"/>
    <x v="6"/>
  </r>
  <r>
    <x v="0"/>
    <n v="2"/>
    <x v="3"/>
    <x v="4"/>
    <x v="2"/>
    <n v="5"/>
    <x v="10"/>
    <n v="1"/>
    <x v="10"/>
    <x v="0"/>
    <x v="5"/>
    <x v="2"/>
    <x v="2"/>
    <x v="8"/>
  </r>
  <r>
    <x v="0"/>
    <n v="25"/>
    <x v="3"/>
    <x v="2"/>
    <x v="0"/>
    <n v="5"/>
    <x v="4"/>
    <n v="2"/>
    <x v="10"/>
    <x v="0"/>
    <x v="4"/>
    <x v="2"/>
    <x v="0"/>
    <x v="10"/>
  </r>
  <r>
    <x v="0"/>
    <n v="28"/>
    <x v="3"/>
    <x v="5"/>
    <x v="1"/>
    <n v="1"/>
    <x v="0"/>
    <n v="2"/>
    <x v="10"/>
    <x v="0"/>
    <x v="1"/>
    <x v="7"/>
    <x v="1"/>
    <x v="1"/>
  </r>
  <r>
    <x v="0"/>
    <n v="22"/>
    <x v="3"/>
    <x v="2"/>
    <x v="1"/>
    <n v="3"/>
    <x v="3"/>
    <n v="2"/>
    <x v="10"/>
    <x v="0"/>
    <x v="2"/>
    <x v="6"/>
    <x v="2"/>
    <x v="8"/>
  </r>
  <r>
    <x v="0"/>
    <n v="25"/>
    <x v="3"/>
    <x v="4"/>
    <x v="2"/>
    <n v="2"/>
    <x v="2"/>
    <n v="1"/>
    <x v="10"/>
    <x v="0"/>
    <x v="2"/>
    <x v="6"/>
    <x v="2"/>
    <x v="11"/>
  </r>
  <r>
    <x v="0"/>
    <n v="29"/>
    <x v="3"/>
    <x v="4"/>
    <x v="2"/>
    <n v="2"/>
    <x v="2"/>
    <n v="1"/>
    <x v="10"/>
    <x v="0"/>
    <x v="1"/>
    <x v="7"/>
    <x v="1"/>
    <x v="1"/>
  </r>
  <r>
    <x v="0"/>
    <n v="20"/>
    <x v="4"/>
    <x v="3"/>
    <x v="2"/>
    <n v="2"/>
    <x v="7"/>
    <n v="4"/>
    <x v="10"/>
    <x v="4"/>
    <x v="0"/>
    <x v="5"/>
    <x v="3"/>
    <x v="13"/>
  </r>
  <r>
    <x v="0"/>
    <n v="9"/>
    <x v="4"/>
    <x v="2"/>
    <x v="2"/>
    <n v="5"/>
    <x v="4"/>
    <n v="2"/>
    <x v="10"/>
    <x v="0"/>
    <x v="3"/>
    <x v="3"/>
    <x v="3"/>
    <x v="4"/>
  </r>
  <r>
    <x v="0"/>
    <n v="17"/>
    <x v="10"/>
    <x v="0"/>
    <x v="1"/>
    <n v="4"/>
    <x v="1"/>
    <n v="1"/>
    <x v="10"/>
    <x v="2"/>
    <x v="8"/>
    <x v="0"/>
    <x v="1"/>
    <x v="1"/>
  </r>
  <r>
    <x v="0"/>
    <n v="10"/>
    <x v="10"/>
    <x v="4"/>
    <x v="2"/>
    <n v="2"/>
    <x v="2"/>
    <n v="4"/>
    <x v="10"/>
    <x v="0"/>
    <x v="4"/>
    <x v="0"/>
    <x v="1"/>
    <x v="6"/>
  </r>
  <r>
    <x v="0"/>
    <n v="24"/>
    <x v="10"/>
    <x v="4"/>
    <x v="2"/>
    <n v="2"/>
    <x v="2"/>
    <n v="2"/>
    <x v="10"/>
    <x v="0"/>
    <x v="2"/>
    <x v="5"/>
    <x v="2"/>
    <x v="8"/>
  </r>
  <r>
    <x v="0"/>
    <n v="20"/>
    <x v="10"/>
    <x v="3"/>
    <x v="1"/>
    <n v="4"/>
    <x v="5"/>
    <n v="4"/>
    <x v="10"/>
    <x v="0"/>
    <x v="4"/>
    <x v="6"/>
    <x v="2"/>
    <x v="11"/>
  </r>
  <r>
    <x v="0"/>
    <n v="17"/>
    <x v="5"/>
    <x v="4"/>
    <x v="4"/>
    <n v="3"/>
    <x v="3"/>
    <n v="1"/>
    <x v="10"/>
    <x v="0"/>
    <x v="1"/>
    <x v="2"/>
    <x v="3"/>
    <x v="13"/>
  </r>
  <r>
    <x v="0"/>
    <n v="11"/>
    <x v="6"/>
    <x v="0"/>
    <x v="2"/>
    <n v="3"/>
    <x v="3"/>
    <n v="5"/>
    <x v="10"/>
    <x v="0"/>
    <x v="0"/>
    <x v="7"/>
    <x v="3"/>
    <x v="4"/>
  </r>
  <r>
    <x v="0"/>
    <n v="1"/>
    <x v="8"/>
    <x v="4"/>
    <x v="2"/>
    <n v="4"/>
    <x v="5"/>
    <n v="3"/>
    <x v="10"/>
    <x v="0"/>
    <x v="7"/>
    <x v="3"/>
    <x v="1"/>
    <x v="6"/>
  </r>
  <r>
    <x v="0"/>
    <n v="10"/>
    <x v="11"/>
    <x v="2"/>
    <x v="2"/>
    <n v="1"/>
    <x v="0"/>
    <n v="4"/>
    <x v="10"/>
    <x v="0"/>
    <x v="0"/>
    <x v="7"/>
    <x v="0"/>
    <x v="7"/>
  </r>
  <r>
    <x v="1"/>
    <n v="21"/>
    <x v="6"/>
    <x v="5"/>
    <x v="2"/>
    <n v="0"/>
    <x v="9"/>
    <n v="2"/>
    <x v="10"/>
    <x v="3"/>
    <x v="9"/>
    <x v="5"/>
    <x v="0"/>
    <x v="7"/>
  </r>
  <r>
    <x v="1"/>
    <n v="16"/>
    <x v="7"/>
    <x v="1"/>
    <x v="0"/>
    <n v="0"/>
    <x v="9"/>
    <n v="5"/>
    <x v="10"/>
    <x v="3"/>
    <x v="9"/>
    <x v="4"/>
    <x v="0"/>
    <x v="7"/>
  </r>
  <r>
    <x v="1"/>
    <n v="25"/>
    <x v="2"/>
    <x v="1"/>
    <x v="2"/>
    <n v="0"/>
    <x v="9"/>
    <n v="1"/>
    <x v="10"/>
    <x v="3"/>
    <x v="9"/>
    <x v="2"/>
    <x v="0"/>
    <x v="10"/>
  </r>
  <r>
    <x v="1"/>
    <n v="7"/>
    <x v="10"/>
    <x v="0"/>
    <x v="0"/>
    <n v="0"/>
    <x v="9"/>
    <n v="1"/>
    <x v="10"/>
    <x v="3"/>
    <x v="9"/>
    <x v="3"/>
    <x v="0"/>
    <x v="5"/>
  </r>
  <r>
    <x v="1"/>
    <n v="23"/>
    <x v="10"/>
    <x v="2"/>
    <x v="2"/>
    <n v="0"/>
    <x v="9"/>
    <n v="5"/>
    <x v="10"/>
    <x v="3"/>
    <x v="9"/>
    <x v="1"/>
    <x v="1"/>
    <x v="2"/>
  </r>
  <r>
    <x v="1"/>
    <n v="21"/>
    <x v="6"/>
    <x v="5"/>
    <x v="2"/>
    <n v="0"/>
    <x v="9"/>
    <n v="2"/>
    <x v="10"/>
    <x v="3"/>
    <x v="9"/>
    <x v="5"/>
    <x v="0"/>
    <x v="7"/>
  </r>
  <r>
    <x v="1"/>
    <n v="16"/>
    <x v="7"/>
    <x v="1"/>
    <x v="0"/>
    <n v="0"/>
    <x v="9"/>
    <n v="5"/>
    <x v="10"/>
    <x v="3"/>
    <x v="9"/>
    <x v="4"/>
    <x v="0"/>
    <x v="7"/>
  </r>
  <r>
    <x v="0"/>
    <n v="30"/>
    <x v="1"/>
    <x v="1"/>
    <x v="1"/>
    <n v="5"/>
    <x v="4"/>
    <n v="1"/>
    <x v="11"/>
    <x v="0"/>
    <x v="8"/>
    <x v="1"/>
    <x v="1"/>
    <x v="1"/>
  </r>
  <r>
    <x v="0"/>
    <n v="25"/>
    <x v="2"/>
    <x v="0"/>
    <x v="1"/>
    <n v="4"/>
    <x v="5"/>
    <n v="2"/>
    <x v="11"/>
    <x v="2"/>
    <x v="0"/>
    <x v="7"/>
    <x v="0"/>
    <x v="10"/>
  </r>
  <r>
    <x v="0"/>
    <n v="9"/>
    <x v="2"/>
    <x v="1"/>
    <x v="1"/>
    <n v="1"/>
    <x v="0"/>
    <n v="2"/>
    <x v="11"/>
    <x v="0"/>
    <x v="2"/>
    <x v="5"/>
    <x v="1"/>
    <x v="1"/>
  </r>
  <r>
    <x v="0"/>
    <n v="29"/>
    <x v="3"/>
    <x v="4"/>
    <x v="2"/>
    <n v="2"/>
    <x v="2"/>
    <n v="1"/>
    <x v="11"/>
    <x v="0"/>
    <x v="7"/>
    <x v="2"/>
    <x v="2"/>
    <x v="3"/>
  </r>
  <r>
    <x v="0"/>
    <n v="13"/>
    <x v="3"/>
    <x v="1"/>
    <x v="1"/>
    <n v="2"/>
    <x v="2"/>
    <n v="2"/>
    <x v="11"/>
    <x v="0"/>
    <x v="0"/>
    <x v="3"/>
    <x v="3"/>
    <x v="4"/>
  </r>
  <r>
    <x v="0"/>
    <n v="29"/>
    <x v="3"/>
    <x v="2"/>
    <x v="4"/>
    <n v="2"/>
    <x v="2"/>
    <n v="1"/>
    <x v="11"/>
    <x v="0"/>
    <x v="5"/>
    <x v="6"/>
    <x v="2"/>
    <x v="8"/>
  </r>
  <r>
    <x v="0"/>
    <n v="1"/>
    <x v="4"/>
    <x v="1"/>
    <x v="1"/>
    <n v="2"/>
    <x v="7"/>
    <n v="4"/>
    <x v="11"/>
    <x v="1"/>
    <x v="0"/>
    <x v="2"/>
    <x v="0"/>
    <x v="5"/>
  </r>
  <r>
    <x v="0"/>
    <n v="22"/>
    <x v="4"/>
    <x v="0"/>
    <x v="3"/>
    <n v="4"/>
    <x v="5"/>
    <n v="5"/>
    <x v="11"/>
    <x v="0"/>
    <x v="4"/>
    <x v="5"/>
    <x v="0"/>
    <x v="7"/>
  </r>
  <r>
    <x v="0"/>
    <n v="1"/>
    <x v="10"/>
    <x v="0"/>
    <x v="1"/>
    <n v="5"/>
    <x v="10"/>
    <n v="2"/>
    <x v="11"/>
    <x v="0"/>
    <x v="5"/>
    <x v="4"/>
    <x v="0"/>
    <x v="12"/>
  </r>
  <r>
    <x v="0"/>
    <n v="15"/>
    <x v="10"/>
    <x v="1"/>
    <x v="2"/>
    <n v="3"/>
    <x v="3"/>
    <n v="2"/>
    <x v="11"/>
    <x v="0"/>
    <x v="2"/>
    <x v="0"/>
    <x v="0"/>
    <x v="9"/>
  </r>
  <r>
    <x v="1"/>
    <n v="20"/>
    <x v="7"/>
    <x v="0"/>
    <x v="1"/>
    <n v="0"/>
    <x v="9"/>
    <n v="2"/>
    <x v="11"/>
    <x v="3"/>
    <x v="9"/>
    <x v="7"/>
    <x v="3"/>
    <x v="4"/>
  </r>
  <r>
    <x v="1"/>
    <n v="10"/>
    <x v="10"/>
    <x v="1"/>
    <x v="2"/>
    <n v="0"/>
    <x v="9"/>
    <n v="4"/>
    <x v="11"/>
    <x v="3"/>
    <x v="9"/>
    <x v="5"/>
    <x v="0"/>
    <x v="12"/>
  </r>
  <r>
    <x v="1"/>
    <n v="20"/>
    <x v="10"/>
    <x v="0"/>
    <x v="1"/>
    <n v="0"/>
    <x v="9"/>
    <n v="1"/>
    <x v="11"/>
    <x v="3"/>
    <x v="9"/>
    <x v="3"/>
    <x v="1"/>
    <x v="14"/>
  </r>
  <r>
    <x v="1"/>
    <n v="20"/>
    <x v="7"/>
    <x v="0"/>
    <x v="1"/>
    <n v="0"/>
    <x v="9"/>
    <n v="2"/>
    <x v="11"/>
    <x v="3"/>
    <x v="9"/>
    <x v="7"/>
    <x v="3"/>
    <x v="4"/>
  </r>
  <r>
    <x v="0"/>
    <n v="12"/>
    <x v="5"/>
    <x v="0"/>
    <x v="1"/>
    <n v="5"/>
    <x v="4"/>
    <n v="1"/>
    <x v="12"/>
    <x v="0"/>
    <x v="1"/>
    <x v="2"/>
    <x v="1"/>
    <x v="6"/>
  </r>
  <r>
    <x v="0"/>
    <n v="1"/>
    <x v="9"/>
    <x v="0"/>
    <x v="1"/>
    <n v="4"/>
    <x v="5"/>
    <n v="4"/>
    <x v="12"/>
    <x v="2"/>
    <x v="4"/>
    <x v="3"/>
    <x v="3"/>
    <x v="13"/>
  </r>
  <r>
    <x v="0"/>
    <n v="28"/>
    <x v="9"/>
    <x v="4"/>
    <x v="0"/>
    <n v="4"/>
    <x v="3"/>
    <n v="2"/>
    <x v="12"/>
    <x v="0"/>
    <x v="2"/>
    <x v="6"/>
    <x v="3"/>
    <x v="13"/>
  </r>
  <r>
    <x v="0"/>
    <n v="3"/>
    <x v="2"/>
    <x v="0"/>
    <x v="0"/>
    <n v="3"/>
    <x v="2"/>
    <n v="1"/>
    <x v="12"/>
    <x v="0"/>
    <x v="2"/>
    <x v="2"/>
    <x v="1"/>
    <x v="1"/>
  </r>
  <r>
    <x v="0"/>
    <n v="28"/>
    <x v="3"/>
    <x v="3"/>
    <x v="3"/>
    <n v="2"/>
    <x v="7"/>
    <n v="2"/>
    <x v="12"/>
    <x v="1"/>
    <x v="2"/>
    <x v="1"/>
    <x v="0"/>
    <x v="9"/>
  </r>
  <r>
    <x v="0"/>
    <n v="28"/>
    <x v="3"/>
    <x v="0"/>
    <x v="0"/>
    <n v="1"/>
    <x v="6"/>
    <n v="1"/>
    <x v="12"/>
    <x v="1"/>
    <x v="0"/>
    <x v="6"/>
    <x v="0"/>
    <x v="7"/>
  </r>
  <r>
    <x v="0"/>
    <n v="23"/>
    <x v="3"/>
    <x v="4"/>
    <x v="2"/>
    <n v="2"/>
    <x v="8"/>
    <n v="2"/>
    <x v="12"/>
    <x v="0"/>
    <x v="0"/>
    <x v="1"/>
    <x v="0"/>
    <x v="7"/>
  </r>
  <r>
    <x v="0"/>
    <n v="26"/>
    <x v="3"/>
    <x v="2"/>
    <x v="1"/>
    <n v="1"/>
    <x v="0"/>
    <n v="2"/>
    <x v="12"/>
    <x v="0"/>
    <x v="2"/>
    <x v="3"/>
    <x v="1"/>
    <x v="2"/>
  </r>
  <r>
    <x v="0"/>
    <n v="1"/>
    <x v="3"/>
    <x v="3"/>
    <x v="4"/>
    <n v="3"/>
    <x v="1"/>
    <n v="3"/>
    <x v="12"/>
    <x v="0"/>
    <x v="0"/>
    <x v="4"/>
    <x v="2"/>
    <x v="11"/>
  </r>
  <r>
    <x v="0"/>
    <n v="12"/>
    <x v="4"/>
    <x v="4"/>
    <x v="0"/>
    <n v="5"/>
    <x v="4"/>
    <n v="4"/>
    <x v="12"/>
    <x v="0"/>
    <x v="1"/>
    <x v="5"/>
    <x v="1"/>
    <x v="2"/>
  </r>
  <r>
    <x v="0"/>
    <n v="12"/>
    <x v="5"/>
    <x v="0"/>
    <x v="1"/>
    <n v="5"/>
    <x v="4"/>
    <n v="1"/>
    <x v="12"/>
    <x v="0"/>
    <x v="1"/>
    <x v="2"/>
    <x v="1"/>
    <x v="6"/>
  </r>
  <r>
    <x v="0"/>
    <n v="1"/>
    <x v="9"/>
    <x v="0"/>
    <x v="1"/>
    <n v="4"/>
    <x v="5"/>
    <n v="4"/>
    <x v="12"/>
    <x v="2"/>
    <x v="4"/>
    <x v="3"/>
    <x v="3"/>
    <x v="13"/>
  </r>
  <r>
    <x v="0"/>
    <n v="28"/>
    <x v="9"/>
    <x v="4"/>
    <x v="0"/>
    <n v="4"/>
    <x v="3"/>
    <n v="2"/>
    <x v="12"/>
    <x v="0"/>
    <x v="2"/>
    <x v="6"/>
    <x v="3"/>
    <x v="13"/>
  </r>
  <r>
    <x v="1"/>
    <n v="9"/>
    <x v="9"/>
    <x v="0"/>
    <x v="0"/>
    <n v="0"/>
    <x v="9"/>
    <n v="3"/>
    <x v="12"/>
    <x v="3"/>
    <x v="9"/>
    <x v="5"/>
    <x v="0"/>
    <x v="12"/>
  </r>
  <r>
    <x v="1"/>
    <n v="17"/>
    <x v="2"/>
    <x v="1"/>
    <x v="0"/>
    <n v="0"/>
    <x v="9"/>
    <n v="2"/>
    <x v="12"/>
    <x v="3"/>
    <x v="9"/>
    <x v="7"/>
    <x v="2"/>
    <x v="8"/>
  </r>
  <r>
    <x v="1"/>
    <n v="11"/>
    <x v="4"/>
    <x v="5"/>
    <x v="2"/>
    <n v="0"/>
    <x v="9"/>
    <n v="3"/>
    <x v="12"/>
    <x v="3"/>
    <x v="9"/>
    <x v="4"/>
    <x v="1"/>
    <x v="1"/>
  </r>
  <r>
    <x v="1"/>
    <n v="9"/>
    <x v="9"/>
    <x v="0"/>
    <x v="0"/>
    <n v="0"/>
    <x v="9"/>
    <n v="3"/>
    <x v="12"/>
    <x v="3"/>
    <x v="9"/>
    <x v="5"/>
    <x v="0"/>
    <x v="12"/>
  </r>
  <r>
    <x v="0"/>
    <n v="3"/>
    <x v="1"/>
    <x v="2"/>
    <x v="2"/>
    <n v="1"/>
    <x v="6"/>
    <n v="2"/>
    <x v="13"/>
    <x v="1"/>
    <x v="3"/>
    <x v="5"/>
    <x v="3"/>
    <x v="4"/>
  </r>
  <r>
    <x v="0"/>
    <n v="30"/>
    <x v="1"/>
    <x v="2"/>
    <x v="1"/>
    <n v="2"/>
    <x v="2"/>
    <n v="2"/>
    <x v="13"/>
    <x v="0"/>
    <x v="2"/>
    <x v="2"/>
    <x v="1"/>
    <x v="2"/>
  </r>
  <r>
    <x v="0"/>
    <n v="21"/>
    <x v="2"/>
    <x v="0"/>
    <x v="3"/>
    <n v="3"/>
    <x v="3"/>
    <n v="1"/>
    <x v="13"/>
    <x v="0"/>
    <x v="2"/>
    <x v="3"/>
    <x v="2"/>
    <x v="11"/>
  </r>
  <r>
    <x v="0"/>
    <n v="31"/>
    <x v="3"/>
    <x v="3"/>
    <x v="1"/>
    <n v="3"/>
    <x v="3"/>
    <n v="2"/>
    <x v="13"/>
    <x v="0"/>
    <x v="0"/>
    <x v="0"/>
    <x v="3"/>
    <x v="13"/>
  </r>
  <r>
    <x v="0"/>
    <n v="27"/>
    <x v="3"/>
    <x v="0"/>
    <x v="1"/>
    <n v="2"/>
    <x v="2"/>
    <n v="5"/>
    <x v="13"/>
    <x v="0"/>
    <x v="1"/>
    <x v="6"/>
    <x v="0"/>
    <x v="0"/>
  </r>
  <r>
    <x v="0"/>
    <n v="30"/>
    <x v="4"/>
    <x v="0"/>
    <x v="1"/>
    <n v="5"/>
    <x v="5"/>
    <n v="2"/>
    <x v="13"/>
    <x v="0"/>
    <x v="0"/>
    <x v="4"/>
    <x v="3"/>
    <x v="4"/>
  </r>
  <r>
    <x v="0"/>
    <n v="20"/>
    <x v="4"/>
    <x v="0"/>
    <x v="0"/>
    <n v="3"/>
    <x v="3"/>
    <n v="5"/>
    <x v="13"/>
    <x v="0"/>
    <x v="2"/>
    <x v="5"/>
    <x v="0"/>
    <x v="10"/>
  </r>
  <r>
    <x v="0"/>
    <n v="4"/>
    <x v="4"/>
    <x v="3"/>
    <x v="1"/>
    <n v="1"/>
    <x v="0"/>
    <n v="2"/>
    <x v="13"/>
    <x v="0"/>
    <x v="4"/>
    <x v="1"/>
    <x v="1"/>
    <x v="1"/>
  </r>
  <r>
    <x v="0"/>
    <n v="3"/>
    <x v="1"/>
    <x v="2"/>
    <x v="2"/>
    <n v="1"/>
    <x v="6"/>
    <n v="2"/>
    <x v="13"/>
    <x v="1"/>
    <x v="3"/>
    <x v="5"/>
    <x v="3"/>
    <x v="4"/>
  </r>
  <r>
    <x v="0"/>
    <n v="30"/>
    <x v="1"/>
    <x v="2"/>
    <x v="1"/>
    <n v="2"/>
    <x v="2"/>
    <n v="2"/>
    <x v="13"/>
    <x v="0"/>
    <x v="2"/>
    <x v="2"/>
    <x v="1"/>
    <x v="2"/>
  </r>
  <r>
    <x v="1"/>
    <n v="14"/>
    <x v="3"/>
    <x v="4"/>
    <x v="2"/>
    <n v="0"/>
    <x v="9"/>
    <n v="4"/>
    <x v="13"/>
    <x v="3"/>
    <x v="9"/>
    <x v="1"/>
    <x v="0"/>
    <x v="7"/>
  </r>
  <r>
    <x v="1"/>
    <n v="5"/>
    <x v="3"/>
    <x v="1"/>
    <x v="1"/>
    <n v="0"/>
    <x v="9"/>
    <n v="1"/>
    <x v="13"/>
    <x v="3"/>
    <x v="9"/>
    <x v="7"/>
    <x v="1"/>
    <x v="14"/>
  </r>
  <r>
    <x v="1"/>
    <n v="2"/>
    <x v="10"/>
    <x v="4"/>
    <x v="2"/>
    <n v="0"/>
    <x v="9"/>
    <n v="3"/>
    <x v="13"/>
    <x v="3"/>
    <x v="9"/>
    <x v="2"/>
    <x v="0"/>
    <x v="7"/>
  </r>
  <r>
    <x v="1"/>
    <n v="30"/>
    <x v="10"/>
    <x v="3"/>
    <x v="1"/>
    <n v="0"/>
    <x v="9"/>
    <n v="2"/>
    <x v="13"/>
    <x v="3"/>
    <x v="9"/>
    <x v="2"/>
    <x v="2"/>
    <x v="8"/>
  </r>
  <r>
    <x v="1"/>
    <n v="10"/>
    <x v="10"/>
    <x v="1"/>
    <x v="2"/>
    <n v="0"/>
    <x v="9"/>
    <n v="1"/>
    <x v="13"/>
    <x v="3"/>
    <x v="9"/>
    <x v="3"/>
    <x v="2"/>
    <x v="3"/>
  </r>
  <r>
    <x v="0"/>
    <n v="1"/>
    <x v="5"/>
    <x v="4"/>
    <x v="1"/>
    <n v="1"/>
    <x v="0"/>
    <n v="3"/>
    <x v="14"/>
    <x v="0"/>
    <x v="6"/>
    <x v="6"/>
    <x v="0"/>
    <x v="5"/>
  </r>
  <r>
    <x v="0"/>
    <n v="11"/>
    <x v="6"/>
    <x v="3"/>
    <x v="1"/>
    <n v="4"/>
    <x v="5"/>
    <n v="2"/>
    <x v="14"/>
    <x v="2"/>
    <x v="2"/>
    <x v="7"/>
    <x v="1"/>
    <x v="14"/>
  </r>
  <r>
    <x v="0"/>
    <n v="25"/>
    <x v="1"/>
    <x v="0"/>
    <x v="0"/>
    <n v="3"/>
    <x v="3"/>
    <n v="1"/>
    <x v="14"/>
    <x v="0"/>
    <x v="0"/>
    <x v="1"/>
    <x v="3"/>
    <x v="13"/>
  </r>
  <r>
    <x v="0"/>
    <n v="17"/>
    <x v="2"/>
    <x v="5"/>
    <x v="0"/>
    <n v="3"/>
    <x v="1"/>
    <n v="4"/>
    <x v="14"/>
    <x v="0"/>
    <x v="0"/>
    <x v="1"/>
    <x v="3"/>
    <x v="13"/>
  </r>
  <r>
    <x v="0"/>
    <n v="30"/>
    <x v="2"/>
    <x v="0"/>
    <x v="1"/>
    <n v="5"/>
    <x v="4"/>
    <n v="3"/>
    <x v="14"/>
    <x v="0"/>
    <x v="0"/>
    <x v="3"/>
    <x v="0"/>
    <x v="5"/>
  </r>
  <r>
    <x v="0"/>
    <n v="22"/>
    <x v="3"/>
    <x v="0"/>
    <x v="2"/>
    <n v="2"/>
    <x v="7"/>
    <n v="6"/>
    <x v="14"/>
    <x v="1"/>
    <x v="2"/>
    <x v="5"/>
    <x v="0"/>
    <x v="12"/>
  </r>
  <r>
    <x v="0"/>
    <n v="7"/>
    <x v="3"/>
    <x v="0"/>
    <x v="2"/>
    <n v="2"/>
    <x v="8"/>
    <n v="5"/>
    <x v="14"/>
    <x v="0"/>
    <x v="2"/>
    <x v="2"/>
    <x v="1"/>
    <x v="2"/>
  </r>
  <r>
    <x v="0"/>
    <n v="8"/>
    <x v="3"/>
    <x v="0"/>
    <x v="2"/>
    <n v="3"/>
    <x v="2"/>
    <n v="3"/>
    <x v="14"/>
    <x v="0"/>
    <x v="7"/>
    <x v="2"/>
    <x v="2"/>
    <x v="8"/>
  </r>
  <r>
    <x v="0"/>
    <n v="19"/>
    <x v="3"/>
    <x v="1"/>
    <x v="4"/>
    <n v="4"/>
    <x v="5"/>
    <n v="1"/>
    <x v="14"/>
    <x v="0"/>
    <x v="7"/>
    <x v="4"/>
    <x v="1"/>
    <x v="15"/>
  </r>
  <r>
    <x v="0"/>
    <n v="28"/>
    <x v="3"/>
    <x v="3"/>
    <x v="2"/>
    <n v="2"/>
    <x v="2"/>
    <n v="3"/>
    <x v="14"/>
    <x v="0"/>
    <x v="5"/>
    <x v="5"/>
    <x v="2"/>
    <x v="11"/>
  </r>
  <r>
    <x v="0"/>
    <n v="5"/>
    <x v="4"/>
    <x v="0"/>
    <x v="2"/>
    <n v="1"/>
    <x v="6"/>
    <n v="2"/>
    <x v="14"/>
    <x v="1"/>
    <x v="1"/>
    <x v="1"/>
    <x v="1"/>
    <x v="1"/>
  </r>
  <r>
    <x v="0"/>
    <n v="1"/>
    <x v="5"/>
    <x v="4"/>
    <x v="1"/>
    <n v="1"/>
    <x v="0"/>
    <n v="3"/>
    <x v="14"/>
    <x v="0"/>
    <x v="6"/>
    <x v="6"/>
    <x v="0"/>
    <x v="5"/>
  </r>
  <r>
    <x v="0"/>
    <n v="11"/>
    <x v="6"/>
    <x v="3"/>
    <x v="1"/>
    <n v="4"/>
    <x v="5"/>
    <n v="2"/>
    <x v="14"/>
    <x v="2"/>
    <x v="2"/>
    <x v="7"/>
    <x v="1"/>
    <x v="14"/>
  </r>
  <r>
    <x v="0"/>
    <n v="25"/>
    <x v="1"/>
    <x v="0"/>
    <x v="0"/>
    <n v="3"/>
    <x v="3"/>
    <n v="1"/>
    <x v="14"/>
    <x v="0"/>
    <x v="0"/>
    <x v="1"/>
    <x v="3"/>
    <x v="13"/>
  </r>
  <r>
    <x v="1"/>
    <n v="12"/>
    <x v="2"/>
    <x v="2"/>
    <x v="2"/>
    <n v="0"/>
    <x v="9"/>
    <n v="1"/>
    <x v="14"/>
    <x v="3"/>
    <x v="9"/>
    <x v="2"/>
    <x v="0"/>
    <x v="9"/>
  </r>
  <r>
    <x v="1"/>
    <n v="14"/>
    <x v="10"/>
    <x v="1"/>
    <x v="1"/>
    <n v="0"/>
    <x v="9"/>
    <n v="4"/>
    <x v="14"/>
    <x v="3"/>
    <x v="9"/>
    <x v="2"/>
    <x v="1"/>
    <x v="2"/>
  </r>
  <r>
    <x v="0"/>
    <n v="11"/>
    <x v="6"/>
    <x v="0"/>
    <x v="4"/>
    <n v="3"/>
    <x v="3"/>
    <n v="1"/>
    <x v="15"/>
    <x v="0"/>
    <x v="0"/>
    <x v="3"/>
    <x v="3"/>
    <x v="13"/>
  </r>
  <r>
    <x v="0"/>
    <n v="13"/>
    <x v="11"/>
    <x v="3"/>
    <x v="1"/>
    <n v="3"/>
    <x v="3"/>
    <n v="5"/>
    <x v="15"/>
    <x v="0"/>
    <x v="5"/>
    <x v="7"/>
    <x v="2"/>
    <x v="11"/>
  </r>
  <r>
    <x v="0"/>
    <n v="10"/>
    <x v="1"/>
    <x v="0"/>
    <x v="1"/>
    <n v="2"/>
    <x v="2"/>
    <n v="2"/>
    <x v="15"/>
    <x v="0"/>
    <x v="2"/>
    <x v="6"/>
    <x v="1"/>
    <x v="6"/>
  </r>
  <r>
    <x v="0"/>
    <n v="19"/>
    <x v="1"/>
    <x v="4"/>
    <x v="2"/>
    <n v="3"/>
    <x v="3"/>
    <n v="2"/>
    <x v="15"/>
    <x v="0"/>
    <x v="0"/>
    <x v="4"/>
    <x v="2"/>
    <x v="11"/>
  </r>
  <r>
    <x v="0"/>
    <n v="11"/>
    <x v="2"/>
    <x v="0"/>
    <x v="1"/>
    <n v="5"/>
    <x v="10"/>
    <n v="5"/>
    <x v="15"/>
    <x v="0"/>
    <x v="7"/>
    <x v="4"/>
    <x v="1"/>
    <x v="15"/>
  </r>
  <r>
    <x v="0"/>
    <n v="30"/>
    <x v="2"/>
    <x v="2"/>
    <x v="0"/>
    <n v="4"/>
    <x v="5"/>
    <n v="4"/>
    <x v="15"/>
    <x v="0"/>
    <x v="6"/>
    <x v="5"/>
    <x v="1"/>
    <x v="1"/>
  </r>
  <r>
    <x v="0"/>
    <n v="30"/>
    <x v="3"/>
    <x v="1"/>
    <x v="2"/>
    <n v="2"/>
    <x v="2"/>
    <n v="1"/>
    <x v="15"/>
    <x v="0"/>
    <x v="7"/>
    <x v="6"/>
    <x v="2"/>
    <x v="11"/>
  </r>
  <r>
    <x v="0"/>
    <n v="17"/>
    <x v="4"/>
    <x v="2"/>
    <x v="0"/>
    <n v="4"/>
    <x v="1"/>
    <n v="1"/>
    <x v="15"/>
    <x v="2"/>
    <x v="2"/>
    <x v="4"/>
    <x v="3"/>
    <x v="13"/>
  </r>
  <r>
    <x v="0"/>
    <n v="16"/>
    <x v="4"/>
    <x v="3"/>
    <x v="4"/>
    <n v="5"/>
    <x v="4"/>
    <n v="1"/>
    <x v="15"/>
    <x v="0"/>
    <x v="2"/>
    <x v="1"/>
    <x v="1"/>
    <x v="6"/>
  </r>
  <r>
    <x v="0"/>
    <n v="27"/>
    <x v="10"/>
    <x v="2"/>
    <x v="2"/>
    <n v="2"/>
    <x v="7"/>
    <n v="1"/>
    <x v="15"/>
    <x v="1"/>
    <x v="0"/>
    <x v="2"/>
    <x v="0"/>
    <x v="10"/>
  </r>
  <r>
    <x v="0"/>
    <n v="11"/>
    <x v="6"/>
    <x v="0"/>
    <x v="4"/>
    <n v="3"/>
    <x v="3"/>
    <n v="1"/>
    <x v="15"/>
    <x v="0"/>
    <x v="0"/>
    <x v="3"/>
    <x v="3"/>
    <x v="13"/>
  </r>
  <r>
    <x v="0"/>
    <n v="13"/>
    <x v="11"/>
    <x v="3"/>
    <x v="1"/>
    <n v="3"/>
    <x v="3"/>
    <n v="5"/>
    <x v="15"/>
    <x v="0"/>
    <x v="5"/>
    <x v="7"/>
    <x v="2"/>
    <x v="11"/>
  </r>
  <r>
    <x v="0"/>
    <n v="10"/>
    <x v="1"/>
    <x v="0"/>
    <x v="1"/>
    <n v="2"/>
    <x v="2"/>
    <n v="2"/>
    <x v="15"/>
    <x v="0"/>
    <x v="2"/>
    <x v="6"/>
    <x v="1"/>
    <x v="6"/>
  </r>
  <r>
    <x v="0"/>
    <n v="19"/>
    <x v="1"/>
    <x v="4"/>
    <x v="2"/>
    <n v="3"/>
    <x v="3"/>
    <n v="2"/>
    <x v="15"/>
    <x v="0"/>
    <x v="0"/>
    <x v="4"/>
    <x v="2"/>
    <x v="11"/>
  </r>
  <r>
    <x v="1"/>
    <n v="23"/>
    <x v="2"/>
    <x v="2"/>
    <x v="2"/>
    <n v="0"/>
    <x v="9"/>
    <n v="1"/>
    <x v="15"/>
    <x v="3"/>
    <x v="9"/>
    <x v="4"/>
    <x v="1"/>
    <x v="1"/>
  </r>
  <r>
    <x v="1"/>
    <n v="19"/>
    <x v="3"/>
    <x v="2"/>
    <x v="2"/>
    <n v="0"/>
    <x v="9"/>
    <n v="4"/>
    <x v="15"/>
    <x v="3"/>
    <x v="9"/>
    <x v="5"/>
    <x v="0"/>
    <x v="10"/>
  </r>
  <r>
    <x v="1"/>
    <n v="27"/>
    <x v="4"/>
    <x v="0"/>
    <x v="2"/>
    <n v="0"/>
    <x v="9"/>
    <n v="1"/>
    <x v="15"/>
    <x v="3"/>
    <x v="9"/>
    <x v="2"/>
    <x v="0"/>
    <x v="9"/>
  </r>
  <r>
    <x v="0"/>
    <n v="15"/>
    <x v="6"/>
    <x v="4"/>
    <x v="1"/>
    <n v="3"/>
    <x v="2"/>
    <n v="4"/>
    <x v="16"/>
    <x v="0"/>
    <x v="2"/>
    <x v="2"/>
    <x v="0"/>
    <x v="7"/>
  </r>
  <r>
    <x v="0"/>
    <n v="4"/>
    <x v="11"/>
    <x v="1"/>
    <x v="1"/>
    <n v="1"/>
    <x v="6"/>
    <n v="2"/>
    <x v="16"/>
    <x v="1"/>
    <x v="5"/>
    <x v="1"/>
    <x v="2"/>
    <x v="3"/>
  </r>
  <r>
    <x v="0"/>
    <n v="11"/>
    <x v="2"/>
    <x v="0"/>
    <x v="0"/>
    <n v="2"/>
    <x v="7"/>
    <n v="1"/>
    <x v="16"/>
    <x v="4"/>
    <x v="4"/>
    <x v="4"/>
    <x v="1"/>
    <x v="15"/>
  </r>
  <r>
    <x v="0"/>
    <n v="23"/>
    <x v="2"/>
    <x v="2"/>
    <x v="0"/>
    <n v="1"/>
    <x v="0"/>
    <n v="3"/>
    <x v="16"/>
    <x v="0"/>
    <x v="0"/>
    <x v="5"/>
    <x v="3"/>
    <x v="4"/>
  </r>
  <r>
    <x v="0"/>
    <n v="8"/>
    <x v="3"/>
    <x v="1"/>
    <x v="1"/>
    <n v="4"/>
    <x v="5"/>
    <n v="4"/>
    <x v="16"/>
    <x v="2"/>
    <x v="0"/>
    <x v="0"/>
    <x v="1"/>
    <x v="2"/>
  </r>
  <r>
    <x v="0"/>
    <n v="8"/>
    <x v="3"/>
    <x v="1"/>
    <x v="0"/>
    <n v="3"/>
    <x v="3"/>
    <n v="1"/>
    <x v="16"/>
    <x v="0"/>
    <x v="5"/>
    <x v="3"/>
    <x v="0"/>
    <x v="12"/>
  </r>
  <r>
    <x v="0"/>
    <n v="29"/>
    <x v="3"/>
    <x v="0"/>
    <x v="0"/>
    <n v="2"/>
    <x v="2"/>
    <n v="1"/>
    <x v="16"/>
    <x v="0"/>
    <x v="8"/>
    <x v="6"/>
    <x v="0"/>
    <x v="9"/>
  </r>
  <r>
    <x v="0"/>
    <n v="25"/>
    <x v="3"/>
    <x v="2"/>
    <x v="1"/>
    <n v="5"/>
    <x v="4"/>
    <n v="3"/>
    <x v="16"/>
    <x v="0"/>
    <x v="2"/>
    <x v="7"/>
    <x v="2"/>
    <x v="11"/>
  </r>
  <r>
    <x v="0"/>
    <n v="22"/>
    <x v="4"/>
    <x v="1"/>
    <x v="1"/>
    <n v="2"/>
    <x v="2"/>
    <n v="4"/>
    <x v="16"/>
    <x v="0"/>
    <x v="4"/>
    <x v="1"/>
    <x v="1"/>
    <x v="6"/>
  </r>
  <r>
    <x v="0"/>
    <n v="15"/>
    <x v="6"/>
    <x v="4"/>
    <x v="1"/>
    <n v="3"/>
    <x v="2"/>
    <n v="4"/>
    <x v="16"/>
    <x v="0"/>
    <x v="2"/>
    <x v="2"/>
    <x v="0"/>
    <x v="7"/>
  </r>
  <r>
    <x v="0"/>
    <n v="4"/>
    <x v="11"/>
    <x v="1"/>
    <x v="1"/>
    <n v="1"/>
    <x v="6"/>
    <n v="2"/>
    <x v="16"/>
    <x v="1"/>
    <x v="5"/>
    <x v="1"/>
    <x v="2"/>
    <x v="3"/>
  </r>
  <r>
    <x v="1"/>
    <n v="25"/>
    <x v="3"/>
    <x v="2"/>
    <x v="2"/>
    <n v="0"/>
    <x v="9"/>
    <n v="5"/>
    <x v="16"/>
    <x v="3"/>
    <x v="9"/>
    <x v="3"/>
    <x v="2"/>
    <x v="8"/>
  </r>
  <r>
    <x v="1"/>
    <n v="26"/>
    <x v="4"/>
    <x v="0"/>
    <x v="1"/>
    <n v="0"/>
    <x v="9"/>
    <n v="2"/>
    <x v="16"/>
    <x v="3"/>
    <x v="9"/>
    <x v="5"/>
    <x v="1"/>
    <x v="1"/>
  </r>
  <r>
    <x v="1"/>
    <n v="26"/>
    <x v="4"/>
    <x v="1"/>
    <x v="1"/>
    <n v="0"/>
    <x v="9"/>
    <n v="3"/>
    <x v="16"/>
    <x v="3"/>
    <x v="9"/>
    <x v="7"/>
    <x v="1"/>
    <x v="1"/>
  </r>
  <r>
    <x v="1"/>
    <n v="10"/>
    <x v="10"/>
    <x v="2"/>
    <x v="0"/>
    <n v="0"/>
    <x v="9"/>
    <n v="3"/>
    <x v="16"/>
    <x v="3"/>
    <x v="9"/>
    <x v="5"/>
    <x v="3"/>
    <x v="4"/>
  </r>
  <r>
    <x v="0"/>
    <n v="16"/>
    <x v="5"/>
    <x v="2"/>
    <x v="1"/>
    <n v="2"/>
    <x v="2"/>
    <n v="1"/>
    <x v="17"/>
    <x v="0"/>
    <x v="2"/>
    <x v="4"/>
    <x v="1"/>
    <x v="1"/>
  </r>
  <r>
    <x v="0"/>
    <n v="11"/>
    <x v="6"/>
    <x v="0"/>
    <x v="2"/>
    <n v="2"/>
    <x v="2"/>
    <n v="4"/>
    <x v="17"/>
    <x v="0"/>
    <x v="0"/>
    <x v="5"/>
    <x v="3"/>
    <x v="4"/>
  </r>
  <r>
    <x v="0"/>
    <n v="1"/>
    <x v="8"/>
    <x v="2"/>
    <x v="1"/>
    <n v="2"/>
    <x v="2"/>
    <n v="2"/>
    <x v="17"/>
    <x v="0"/>
    <x v="2"/>
    <x v="7"/>
    <x v="3"/>
    <x v="13"/>
  </r>
  <r>
    <x v="0"/>
    <n v="9"/>
    <x v="2"/>
    <x v="2"/>
    <x v="1"/>
    <n v="2"/>
    <x v="7"/>
    <n v="5"/>
    <x v="17"/>
    <x v="1"/>
    <x v="0"/>
    <x v="6"/>
    <x v="1"/>
    <x v="2"/>
  </r>
  <r>
    <x v="0"/>
    <n v="11"/>
    <x v="2"/>
    <x v="2"/>
    <x v="2"/>
    <n v="2"/>
    <x v="2"/>
    <n v="5"/>
    <x v="17"/>
    <x v="0"/>
    <x v="6"/>
    <x v="0"/>
    <x v="0"/>
    <x v="10"/>
  </r>
  <r>
    <x v="0"/>
    <n v="22"/>
    <x v="2"/>
    <x v="4"/>
    <x v="2"/>
    <n v="3"/>
    <x v="3"/>
    <n v="4"/>
    <x v="17"/>
    <x v="0"/>
    <x v="7"/>
    <x v="2"/>
    <x v="2"/>
    <x v="11"/>
  </r>
  <r>
    <x v="0"/>
    <n v="30"/>
    <x v="2"/>
    <x v="4"/>
    <x v="1"/>
    <n v="3"/>
    <x v="3"/>
    <n v="3"/>
    <x v="17"/>
    <x v="0"/>
    <x v="2"/>
    <x v="1"/>
    <x v="1"/>
    <x v="2"/>
  </r>
  <r>
    <x v="0"/>
    <n v="10"/>
    <x v="3"/>
    <x v="1"/>
    <x v="0"/>
    <n v="4"/>
    <x v="1"/>
    <n v="2"/>
    <x v="17"/>
    <x v="2"/>
    <x v="0"/>
    <x v="2"/>
    <x v="1"/>
    <x v="15"/>
  </r>
  <r>
    <x v="0"/>
    <n v="24"/>
    <x v="3"/>
    <x v="0"/>
    <x v="2"/>
    <n v="4"/>
    <x v="5"/>
    <n v="1"/>
    <x v="17"/>
    <x v="2"/>
    <x v="0"/>
    <x v="2"/>
    <x v="3"/>
    <x v="4"/>
  </r>
  <r>
    <x v="0"/>
    <n v="26"/>
    <x v="3"/>
    <x v="1"/>
    <x v="2"/>
    <n v="5"/>
    <x v="5"/>
    <n v="2"/>
    <x v="17"/>
    <x v="0"/>
    <x v="0"/>
    <x v="2"/>
    <x v="0"/>
    <x v="5"/>
  </r>
  <r>
    <x v="0"/>
    <n v="1"/>
    <x v="3"/>
    <x v="2"/>
    <x v="3"/>
    <n v="4"/>
    <x v="5"/>
    <n v="2"/>
    <x v="17"/>
    <x v="0"/>
    <x v="4"/>
    <x v="3"/>
    <x v="0"/>
    <x v="10"/>
  </r>
  <r>
    <x v="0"/>
    <n v="30"/>
    <x v="3"/>
    <x v="4"/>
    <x v="3"/>
    <n v="1"/>
    <x v="0"/>
    <n v="3"/>
    <x v="17"/>
    <x v="0"/>
    <x v="5"/>
    <x v="3"/>
    <x v="2"/>
    <x v="8"/>
  </r>
  <r>
    <x v="0"/>
    <n v="8"/>
    <x v="3"/>
    <x v="2"/>
    <x v="1"/>
    <n v="5"/>
    <x v="4"/>
    <n v="4"/>
    <x v="17"/>
    <x v="0"/>
    <x v="1"/>
    <x v="0"/>
    <x v="2"/>
    <x v="11"/>
  </r>
  <r>
    <x v="0"/>
    <n v="11"/>
    <x v="3"/>
    <x v="0"/>
    <x v="2"/>
    <n v="3"/>
    <x v="3"/>
    <n v="3"/>
    <x v="17"/>
    <x v="0"/>
    <x v="4"/>
    <x v="1"/>
    <x v="0"/>
    <x v="10"/>
  </r>
  <r>
    <x v="0"/>
    <n v="11"/>
    <x v="3"/>
    <x v="3"/>
    <x v="2"/>
    <n v="3"/>
    <x v="3"/>
    <n v="1"/>
    <x v="17"/>
    <x v="0"/>
    <x v="3"/>
    <x v="6"/>
    <x v="0"/>
    <x v="5"/>
  </r>
  <r>
    <x v="0"/>
    <n v="9"/>
    <x v="4"/>
    <x v="3"/>
    <x v="1"/>
    <n v="1"/>
    <x v="6"/>
    <n v="5"/>
    <x v="17"/>
    <x v="1"/>
    <x v="2"/>
    <x v="7"/>
    <x v="2"/>
    <x v="8"/>
  </r>
  <r>
    <x v="0"/>
    <n v="22"/>
    <x v="4"/>
    <x v="2"/>
    <x v="2"/>
    <n v="1"/>
    <x v="6"/>
    <n v="1"/>
    <x v="17"/>
    <x v="1"/>
    <x v="8"/>
    <x v="7"/>
    <x v="1"/>
    <x v="2"/>
  </r>
  <r>
    <x v="0"/>
    <n v="12"/>
    <x v="4"/>
    <x v="1"/>
    <x v="2"/>
    <n v="4"/>
    <x v="5"/>
    <n v="2"/>
    <x v="17"/>
    <x v="0"/>
    <x v="2"/>
    <x v="3"/>
    <x v="0"/>
    <x v="7"/>
  </r>
  <r>
    <x v="0"/>
    <n v="22"/>
    <x v="4"/>
    <x v="2"/>
    <x v="2"/>
    <n v="3"/>
    <x v="3"/>
    <n v="1"/>
    <x v="17"/>
    <x v="0"/>
    <x v="0"/>
    <x v="6"/>
    <x v="0"/>
    <x v="10"/>
  </r>
  <r>
    <x v="0"/>
    <n v="16"/>
    <x v="5"/>
    <x v="2"/>
    <x v="1"/>
    <n v="2"/>
    <x v="2"/>
    <n v="1"/>
    <x v="17"/>
    <x v="0"/>
    <x v="2"/>
    <x v="4"/>
    <x v="1"/>
    <x v="1"/>
  </r>
  <r>
    <x v="0"/>
    <n v="11"/>
    <x v="6"/>
    <x v="0"/>
    <x v="2"/>
    <n v="2"/>
    <x v="2"/>
    <n v="4"/>
    <x v="17"/>
    <x v="0"/>
    <x v="0"/>
    <x v="5"/>
    <x v="3"/>
    <x v="4"/>
  </r>
  <r>
    <x v="0"/>
    <n v="1"/>
    <x v="8"/>
    <x v="2"/>
    <x v="1"/>
    <n v="2"/>
    <x v="2"/>
    <n v="2"/>
    <x v="17"/>
    <x v="0"/>
    <x v="2"/>
    <x v="7"/>
    <x v="3"/>
    <x v="13"/>
  </r>
  <r>
    <x v="1"/>
    <n v="15"/>
    <x v="7"/>
    <x v="3"/>
    <x v="0"/>
    <n v="0"/>
    <x v="9"/>
    <n v="2"/>
    <x v="17"/>
    <x v="3"/>
    <x v="9"/>
    <x v="5"/>
    <x v="1"/>
    <x v="1"/>
  </r>
  <r>
    <x v="1"/>
    <n v="11"/>
    <x v="8"/>
    <x v="0"/>
    <x v="2"/>
    <n v="0"/>
    <x v="9"/>
    <n v="5"/>
    <x v="17"/>
    <x v="3"/>
    <x v="9"/>
    <x v="3"/>
    <x v="3"/>
    <x v="13"/>
  </r>
  <r>
    <x v="1"/>
    <n v="14"/>
    <x v="1"/>
    <x v="1"/>
    <x v="2"/>
    <n v="0"/>
    <x v="9"/>
    <n v="4"/>
    <x v="17"/>
    <x v="3"/>
    <x v="9"/>
    <x v="5"/>
    <x v="0"/>
    <x v="5"/>
  </r>
  <r>
    <x v="1"/>
    <n v="24"/>
    <x v="2"/>
    <x v="5"/>
    <x v="2"/>
    <n v="0"/>
    <x v="9"/>
    <n v="3"/>
    <x v="17"/>
    <x v="3"/>
    <x v="9"/>
    <x v="0"/>
    <x v="0"/>
    <x v="10"/>
  </r>
  <r>
    <x v="1"/>
    <n v="1"/>
    <x v="3"/>
    <x v="0"/>
    <x v="2"/>
    <n v="0"/>
    <x v="9"/>
    <n v="1"/>
    <x v="17"/>
    <x v="3"/>
    <x v="9"/>
    <x v="5"/>
    <x v="1"/>
    <x v="6"/>
  </r>
  <r>
    <x v="1"/>
    <n v="19"/>
    <x v="10"/>
    <x v="2"/>
    <x v="2"/>
    <n v="0"/>
    <x v="9"/>
    <n v="2"/>
    <x v="17"/>
    <x v="3"/>
    <x v="9"/>
    <x v="2"/>
    <x v="3"/>
    <x v="13"/>
  </r>
  <r>
    <x v="1"/>
    <n v="15"/>
    <x v="7"/>
    <x v="3"/>
    <x v="0"/>
    <n v="0"/>
    <x v="9"/>
    <n v="2"/>
    <x v="17"/>
    <x v="3"/>
    <x v="9"/>
    <x v="5"/>
    <x v="1"/>
    <x v="1"/>
  </r>
  <r>
    <x v="1"/>
    <n v="11"/>
    <x v="8"/>
    <x v="0"/>
    <x v="2"/>
    <n v="0"/>
    <x v="9"/>
    <n v="5"/>
    <x v="17"/>
    <x v="3"/>
    <x v="9"/>
    <x v="3"/>
    <x v="3"/>
    <x v="13"/>
  </r>
  <r>
    <x v="0"/>
    <n v="19"/>
    <x v="1"/>
    <x v="1"/>
    <x v="3"/>
    <n v="1"/>
    <x v="0"/>
    <n v="5"/>
    <x v="18"/>
    <x v="0"/>
    <x v="1"/>
    <x v="6"/>
    <x v="0"/>
    <x v="7"/>
  </r>
  <r>
    <x v="0"/>
    <n v="5"/>
    <x v="2"/>
    <x v="2"/>
    <x v="2"/>
    <n v="4"/>
    <x v="3"/>
    <n v="3"/>
    <x v="18"/>
    <x v="0"/>
    <x v="0"/>
    <x v="3"/>
    <x v="3"/>
    <x v="13"/>
  </r>
  <r>
    <x v="0"/>
    <n v="11"/>
    <x v="3"/>
    <x v="0"/>
    <x v="3"/>
    <n v="2"/>
    <x v="7"/>
    <n v="1"/>
    <x v="18"/>
    <x v="1"/>
    <x v="0"/>
    <x v="4"/>
    <x v="0"/>
    <x v="7"/>
  </r>
  <r>
    <x v="0"/>
    <n v="1"/>
    <x v="3"/>
    <x v="4"/>
    <x v="0"/>
    <n v="3"/>
    <x v="3"/>
    <n v="1"/>
    <x v="18"/>
    <x v="0"/>
    <x v="4"/>
    <x v="2"/>
    <x v="3"/>
    <x v="4"/>
  </r>
  <r>
    <x v="0"/>
    <n v="21"/>
    <x v="3"/>
    <x v="1"/>
    <x v="0"/>
    <n v="5"/>
    <x v="5"/>
    <n v="5"/>
    <x v="18"/>
    <x v="0"/>
    <x v="7"/>
    <x v="0"/>
    <x v="1"/>
    <x v="2"/>
  </r>
  <r>
    <x v="0"/>
    <n v="27"/>
    <x v="4"/>
    <x v="3"/>
    <x v="2"/>
    <n v="3"/>
    <x v="1"/>
    <n v="3"/>
    <x v="18"/>
    <x v="0"/>
    <x v="7"/>
    <x v="6"/>
    <x v="2"/>
    <x v="3"/>
  </r>
  <r>
    <x v="0"/>
    <n v="28"/>
    <x v="4"/>
    <x v="3"/>
    <x v="1"/>
    <n v="2"/>
    <x v="2"/>
    <n v="3"/>
    <x v="18"/>
    <x v="0"/>
    <x v="4"/>
    <x v="7"/>
    <x v="0"/>
    <x v="9"/>
  </r>
  <r>
    <x v="0"/>
    <n v="11"/>
    <x v="10"/>
    <x v="3"/>
    <x v="1"/>
    <n v="1"/>
    <x v="6"/>
    <n v="1"/>
    <x v="18"/>
    <x v="1"/>
    <x v="2"/>
    <x v="2"/>
    <x v="0"/>
    <x v="12"/>
  </r>
  <r>
    <x v="0"/>
    <n v="25"/>
    <x v="10"/>
    <x v="0"/>
    <x v="1"/>
    <n v="2"/>
    <x v="2"/>
    <n v="1"/>
    <x v="18"/>
    <x v="0"/>
    <x v="7"/>
    <x v="5"/>
    <x v="2"/>
    <x v="8"/>
  </r>
  <r>
    <x v="0"/>
    <n v="23"/>
    <x v="10"/>
    <x v="0"/>
    <x v="0"/>
    <n v="2"/>
    <x v="2"/>
    <n v="1"/>
    <x v="18"/>
    <x v="0"/>
    <x v="8"/>
    <x v="6"/>
    <x v="1"/>
    <x v="1"/>
  </r>
  <r>
    <x v="0"/>
    <n v="19"/>
    <x v="1"/>
    <x v="1"/>
    <x v="3"/>
    <n v="1"/>
    <x v="0"/>
    <n v="5"/>
    <x v="18"/>
    <x v="0"/>
    <x v="1"/>
    <x v="6"/>
    <x v="0"/>
    <x v="7"/>
  </r>
  <r>
    <x v="1"/>
    <n v="11"/>
    <x v="5"/>
    <x v="3"/>
    <x v="1"/>
    <n v="0"/>
    <x v="9"/>
    <n v="4"/>
    <x v="18"/>
    <x v="3"/>
    <x v="9"/>
    <x v="2"/>
    <x v="2"/>
    <x v="11"/>
  </r>
  <r>
    <x v="1"/>
    <n v="19"/>
    <x v="2"/>
    <x v="0"/>
    <x v="2"/>
    <n v="0"/>
    <x v="9"/>
    <n v="6"/>
    <x v="18"/>
    <x v="3"/>
    <x v="9"/>
    <x v="2"/>
    <x v="1"/>
    <x v="14"/>
  </r>
  <r>
    <x v="1"/>
    <n v="18"/>
    <x v="4"/>
    <x v="5"/>
    <x v="2"/>
    <n v="0"/>
    <x v="9"/>
    <n v="4"/>
    <x v="18"/>
    <x v="3"/>
    <x v="9"/>
    <x v="7"/>
    <x v="3"/>
    <x v="13"/>
  </r>
  <r>
    <x v="1"/>
    <n v="11"/>
    <x v="5"/>
    <x v="3"/>
    <x v="1"/>
    <n v="0"/>
    <x v="9"/>
    <n v="4"/>
    <x v="18"/>
    <x v="3"/>
    <x v="9"/>
    <x v="2"/>
    <x v="2"/>
    <x v="11"/>
  </r>
  <r>
    <x v="0"/>
    <n v="13"/>
    <x v="5"/>
    <x v="4"/>
    <x v="2"/>
    <n v="2"/>
    <x v="2"/>
    <n v="1"/>
    <x v="19"/>
    <x v="0"/>
    <x v="7"/>
    <x v="2"/>
    <x v="1"/>
    <x v="1"/>
  </r>
  <r>
    <x v="0"/>
    <n v="1"/>
    <x v="8"/>
    <x v="4"/>
    <x v="1"/>
    <n v="4"/>
    <x v="5"/>
    <n v="4"/>
    <x v="19"/>
    <x v="2"/>
    <x v="8"/>
    <x v="5"/>
    <x v="0"/>
    <x v="10"/>
  </r>
  <r>
    <x v="0"/>
    <n v="12"/>
    <x v="2"/>
    <x v="4"/>
    <x v="0"/>
    <n v="2"/>
    <x v="8"/>
    <n v="5"/>
    <x v="19"/>
    <x v="0"/>
    <x v="3"/>
    <x v="7"/>
    <x v="3"/>
    <x v="13"/>
  </r>
  <r>
    <x v="0"/>
    <n v="13"/>
    <x v="3"/>
    <x v="0"/>
    <x v="1"/>
    <n v="1"/>
    <x v="6"/>
    <n v="4"/>
    <x v="19"/>
    <x v="1"/>
    <x v="7"/>
    <x v="3"/>
    <x v="1"/>
    <x v="2"/>
  </r>
  <r>
    <x v="0"/>
    <n v="8"/>
    <x v="3"/>
    <x v="4"/>
    <x v="1"/>
    <n v="3"/>
    <x v="3"/>
    <n v="3"/>
    <x v="19"/>
    <x v="0"/>
    <x v="0"/>
    <x v="4"/>
    <x v="0"/>
    <x v="5"/>
  </r>
  <r>
    <x v="0"/>
    <n v="17"/>
    <x v="4"/>
    <x v="0"/>
    <x v="2"/>
    <n v="2"/>
    <x v="2"/>
    <n v="3"/>
    <x v="19"/>
    <x v="0"/>
    <x v="2"/>
    <x v="4"/>
    <x v="3"/>
    <x v="13"/>
  </r>
  <r>
    <x v="0"/>
    <n v="12"/>
    <x v="4"/>
    <x v="1"/>
    <x v="2"/>
    <n v="3"/>
    <x v="3"/>
    <n v="1"/>
    <x v="19"/>
    <x v="0"/>
    <x v="4"/>
    <x v="6"/>
    <x v="1"/>
    <x v="6"/>
  </r>
  <r>
    <x v="0"/>
    <n v="16"/>
    <x v="10"/>
    <x v="5"/>
    <x v="1"/>
    <n v="5"/>
    <x v="4"/>
    <n v="2"/>
    <x v="19"/>
    <x v="0"/>
    <x v="0"/>
    <x v="1"/>
    <x v="2"/>
    <x v="11"/>
  </r>
  <r>
    <x v="0"/>
    <n v="13"/>
    <x v="5"/>
    <x v="4"/>
    <x v="2"/>
    <n v="2"/>
    <x v="2"/>
    <n v="1"/>
    <x v="19"/>
    <x v="0"/>
    <x v="7"/>
    <x v="2"/>
    <x v="1"/>
    <x v="1"/>
  </r>
  <r>
    <x v="0"/>
    <n v="1"/>
    <x v="8"/>
    <x v="4"/>
    <x v="1"/>
    <n v="4"/>
    <x v="5"/>
    <n v="4"/>
    <x v="19"/>
    <x v="2"/>
    <x v="8"/>
    <x v="5"/>
    <x v="0"/>
    <x v="10"/>
  </r>
  <r>
    <x v="1"/>
    <n v="12"/>
    <x v="9"/>
    <x v="0"/>
    <x v="2"/>
    <n v="0"/>
    <x v="9"/>
    <n v="2"/>
    <x v="19"/>
    <x v="3"/>
    <x v="9"/>
    <x v="0"/>
    <x v="2"/>
    <x v="3"/>
  </r>
  <r>
    <x v="1"/>
    <n v="6"/>
    <x v="2"/>
    <x v="0"/>
    <x v="1"/>
    <n v="0"/>
    <x v="9"/>
    <n v="1"/>
    <x v="19"/>
    <x v="3"/>
    <x v="9"/>
    <x v="3"/>
    <x v="1"/>
    <x v="14"/>
  </r>
  <r>
    <x v="1"/>
    <n v="17"/>
    <x v="2"/>
    <x v="0"/>
    <x v="2"/>
    <n v="0"/>
    <x v="9"/>
    <n v="4"/>
    <x v="19"/>
    <x v="3"/>
    <x v="9"/>
    <x v="0"/>
    <x v="0"/>
    <x v="12"/>
  </r>
  <r>
    <x v="1"/>
    <n v="11"/>
    <x v="4"/>
    <x v="4"/>
    <x v="0"/>
    <n v="0"/>
    <x v="9"/>
    <n v="2"/>
    <x v="19"/>
    <x v="3"/>
    <x v="9"/>
    <x v="6"/>
    <x v="0"/>
    <x v="9"/>
  </r>
  <r>
    <x v="1"/>
    <n v="12"/>
    <x v="9"/>
    <x v="0"/>
    <x v="2"/>
    <n v="0"/>
    <x v="9"/>
    <n v="2"/>
    <x v="19"/>
    <x v="3"/>
    <x v="9"/>
    <x v="0"/>
    <x v="2"/>
    <x v="3"/>
  </r>
  <r>
    <x v="0"/>
    <n v="18"/>
    <x v="6"/>
    <x v="1"/>
    <x v="2"/>
    <n v="5"/>
    <x v="5"/>
    <n v="1"/>
    <x v="20"/>
    <x v="0"/>
    <x v="8"/>
    <x v="7"/>
    <x v="2"/>
    <x v="3"/>
  </r>
  <r>
    <x v="0"/>
    <n v="11"/>
    <x v="3"/>
    <x v="0"/>
    <x v="1"/>
    <n v="2"/>
    <x v="7"/>
    <n v="2"/>
    <x v="20"/>
    <x v="1"/>
    <x v="1"/>
    <x v="5"/>
    <x v="3"/>
    <x v="13"/>
  </r>
  <r>
    <x v="0"/>
    <n v="23"/>
    <x v="3"/>
    <x v="0"/>
    <x v="0"/>
    <n v="1"/>
    <x v="6"/>
    <n v="2"/>
    <x v="20"/>
    <x v="1"/>
    <x v="7"/>
    <x v="0"/>
    <x v="0"/>
    <x v="5"/>
  </r>
  <r>
    <x v="0"/>
    <n v="28"/>
    <x v="3"/>
    <x v="4"/>
    <x v="2"/>
    <n v="1"/>
    <x v="0"/>
    <n v="4"/>
    <x v="20"/>
    <x v="0"/>
    <x v="4"/>
    <x v="5"/>
    <x v="0"/>
    <x v="9"/>
  </r>
  <r>
    <x v="0"/>
    <n v="30"/>
    <x v="3"/>
    <x v="0"/>
    <x v="1"/>
    <n v="3"/>
    <x v="2"/>
    <n v="1"/>
    <x v="20"/>
    <x v="0"/>
    <x v="0"/>
    <x v="6"/>
    <x v="0"/>
    <x v="5"/>
  </r>
  <r>
    <x v="0"/>
    <n v="22"/>
    <x v="4"/>
    <x v="2"/>
    <x v="2"/>
    <n v="4"/>
    <x v="5"/>
    <n v="2"/>
    <x v="20"/>
    <x v="2"/>
    <x v="0"/>
    <x v="2"/>
    <x v="1"/>
    <x v="2"/>
  </r>
  <r>
    <x v="0"/>
    <n v="1"/>
    <x v="4"/>
    <x v="2"/>
    <x v="0"/>
    <n v="5"/>
    <x v="4"/>
    <n v="2"/>
    <x v="20"/>
    <x v="0"/>
    <x v="2"/>
    <x v="4"/>
    <x v="2"/>
    <x v="11"/>
  </r>
  <r>
    <x v="0"/>
    <n v="24"/>
    <x v="10"/>
    <x v="5"/>
    <x v="1"/>
    <n v="3"/>
    <x v="1"/>
    <n v="4"/>
    <x v="20"/>
    <x v="0"/>
    <x v="7"/>
    <x v="3"/>
    <x v="0"/>
    <x v="7"/>
  </r>
  <r>
    <x v="0"/>
    <n v="18"/>
    <x v="6"/>
    <x v="1"/>
    <x v="2"/>
    <n v="5"/>
    <x v="5"/>
    <n v="1"/>
    <x v="20"/>
    <x v="0"/>
    <x v="8"/>
    <x v="7"/>
    <x v="2"/>
    <x v="3"/>
  </r>
  <r>
    <x v="1"/>
    <n v="3"/>
    <x v="5"/>
    <x v="2"/>
    <x v="1"/>
    <n v="0"/>
    <x v="9"/>
    <n v="1"/>
    <x v="20"/>
    <x v="3"/>
    <x v="9"/>
    <x v="1"/>
    <x v="0"/>
    <x v="7"/>
  </r>
  <r>
    <x v="1"/>
    <n v="22"/>
    <x v="2"/>
    <x v="3"/>
    <x v="4"/>
    <n v="0"/>
    <x v="9"/>
    <n v="6"/>
    <x v="20"/>
    <x v="3"/>
    <x v="9"/>
    <x v="2"/>
    <x v="0"/>
    <x v="7"/>
  </r>
  <r>
    <x v="1"/>
    <n v="5"/>
    <x v="3"/>
    <x v="3"/>
    <x v="1"/>
    <n v="0"/>
    <x v="9"/>
    <n v="3"/>
    <x v="20"/>
    <x v="3"/>
    <x v="9"/>
    <x v="2"/>
    <x v="1"/>
    <x v="15"/>
  </r>
  <r>
    <x v="1"/>
    <n v="20"/>
    <x v="4"/>
    <x v="2"/>
    <x v="3"/>
    <n v="0"/>
    <x v="9"/>
    <n v="3"/>
    <x v="20"/>
    <x v="3"/>
    <x v="9"/>
    <x v="0"/>
    <x v="1"/>
    <x v="6"/>
  </r>
  <r>
    <x v="1"/>
    <n v="29"/>
    <x v="4"/>
    <x v="2"/>
    <x v="1"/>
    <n v="0"/>
    <x v="9"/>
    <n v="2"/>
    <x v="20"/>
    <x v="3"/>
    <x v="9"/>
    <x v="6"/>
    <x v="3"/>
    <x v="13"/>
  </r>
  <r>
    <x v="1"/>
    <n v="3"/>
    <x v="5"/>
    <x v="2"/>
    <x v="1"/>
    <n v="0"/>
    <x v="9"/>
    <n v="1"/>
    <x v="20"/>
    <x v="3"/>
    <x v="9"/>
    <x v="1"/>
    <x v="0"/>
    <x v="7"/>
  </r>
  <r>
    <x v="0"/>
    <n v="1"/>
    <x v="8"/>
    <x v="5"/>
    <x v="2"/>
    <n v="2"/>
    <x v="2"/>
    <n v="3"/>
    <x v="21"/>
    <x v="0"/>
    <x v="0"/>
    <x v="3"/>
    <x v="1"/>
    <x v="1"/>
  </r>
  <r>
    <x v="0"/>
    <n v="17"/>
    <x v="1"/>
    <x v="5"/>
    <x v="2"/>
    <n v="2"/>
    <x v="2"/>
    <n v="4"/>
    <x v="21"/>
    <x v="0"/>
    <x v="2"/>
    <x v="5"/>
    <x v="2"/>
    <x v="8"/>
  </r>
  <r>
    <x v="0"/>
    <n v="9"/>
    <x v="2"/>
    <x v="3"/>
    <x v="2"/>
    <n v="5"/>
    <x v="4"/>
    <n v="2"/>
    <x v="21"/>
    <x v="0"/>
    <x v="3"/>
    <x v="3"/>
    <x v="0"/>
    <x v="10"/>
  </r>
  <r>
    <x v="0"/>
    <n v="29"/>
    <x v="2"/>
    <x v="0"/>
    <x v="3"/>
    <n v="1"/>
    <x v="0"/>
    <n v="4"/>
    <x v="21"/>
    <x v="0"/>
    <x v="2"/>
    <x v="6"/>
    <x v="2"/>
    <x v="3"/>
  </r>
  <r>
    <x v="0"/>
    <n v="11"/>
    <x v="3"/>
    <x v="2"/>
    <x v="2"/>
    <n v="2"/>
    <x v="7"/>
    <n v="3"/>
    <x v="21"/>
    <x v="1"/>
    <x v="4"/>
    <x v="5"/>
    <x v="0"/>
    <x v="5"/>
  </r>
  <r>
    <x v="0"/>
    <n v="17"/>
    <x v="3"/>
    <x v="1"/>
    <x v="0"/>
    <n v="1"/>
    <x v="6"/>
    <n v="2"/>
    <x v="21"/>
    <x v="1"/>
    <x v="1"/>
    <x v="1"/>
    <x v="1"/>
    <x v="1"/>
  </r>
  <r>
    <x v="0"/>
    <n v="4"/>
    <x v="3"/>
    <x v="0"/>
    <x v="2"/>
    <n v="4"/>
    <x v="3"/>
    <n v="5"/>
    <x v="21"/>
    <x v="0"/>
    <x v="2"/>
    <x v="4"/>
    <x v="0"/>
    <x v="12"/>
  </r>
  <r>
    <x v="0"/>
    <n v="1"/>
    <x v="3"/>
    <x v="3"/>
    <x v="0"/>
    <n v="3"/>
    <x v="3"/>
    <n v="5"/>
    <x v="21"/>
    <x v="0"/>
    <x v="2"/>
    <x v="0"/>
    <x v="0"/>
    <x v="7"/>
  </r>
  <r>
    <x v="0"/>
    <n v="11"/>
    <x v="4"/>
    <x v="0"/>
    <x v="2"/>
    <n v="3"/>
    <x v="1"/>
    <n v="1"/>
    <x v="21"/>
    <x v="0"/>
    <x v="0"/>
    <x v="3"/>
    <x v="1"/>
    <x v="1"/>
  </r>
  <r>
    <x v="0"/>
    <n v="4"/>
    <x v="4"/>
    <x v="0"/>
    <x v="1"/>
    <n v="2"/>
    <x v="2"/>
    <n v="1"/>
    <x v="21"/>
    <x v="0"/>
    <x v="1"/>
    <x v="5"/>
    <x v="3"/>
    <x v="4"/>
  </r>
  <r>
    <x v="0"/>
    <n v="1"/>
    <x v="8"/>
    <x v="5"/>
    <x v="2"/>
    <n v="2"/>
    <x v="2"/>
    <n v="3"/>
    <x v="21"/>
    <x v="0"/>
    <x v="0"/>
    <x v="3"/>
    <x v="1"/>
    <x v="1"/>
  </r>
  <r>
    <x v="0"/>
    <n v="17"/>
    <x v="1"/>
    <x v="5"/>
    <x v="2"/>
    <n v="2"/>
    <x v="2"/>
    <n v="4"/>
    <x v="21"/>
    <x v="0"/>
    <x v="2"/>
    <x v="5"/>
    <x v="2"/>
    <x v="8"/>
  </r>
  <r>
    <x v="1"/>
    <n v="11"/>
    <x v="1"/>
    <x v="0"/>
    <x v="0"/>
    <n v="0"/>
    <x v="9"/>
    <n v="1"/>
    <x v="21"/>
    <x v="3"/>
    <x v="9"/>
    <x v="0"/>
    <x v="1"/>
    <x v="14"/>
  </r>
  <r>
    <x v="1"/>
    <n v="12"/>
    <x v="1"/>
    <x v="4"/>
    <x v="2"/>
    <n v="0"/>
    <x v="9"/>
    <n v="1"/>
    <x v="21"/>
    <x v="3"/>
    <x v="9"/>
    <x v="2"/>
    <x v="1"/>
    <x v="1"/>
  </r>
  <r>
    <x v="1"/>
    <n v="25"/>
    <x v="3"/>
    <x v="4"/>
    <x v="1"/>
    <n v="0"/>
    <x v="9"/>
    <n v="1"/>
    <x v="21"/>
    <x v="3"/>
    <x v="9"/>
    <x v="7"/>
    <x v="0"/>
    <x v="5"/>
  </r>
  <r>
    <x v="0"/>
    <n v="8"/>
    <x v="5"/>
    <x v="2"/>
    <x v="0"/>
    <n v="3"/>
    <x v="3"/>
    <n v="5"/>
    <x v="22"/>
    <x v="0"/>
    <x v="7"/>
    <x v="1"/>
    <x v="0"/>
    <x v="7"/>
  </r>
  <r>
    <x v="0"/>
    <n v="12"/>
    <x v="9"/>
    <x v="2"/>
    <x v="0"/>
    <n v="5"/>
    <x v="4"/>
    <n v="1"/>
    <x v="22"/>
    <x v="0"/>
    <x v="8"/>
    <x v="5"/>
    <x v="1"/>
    <x v="6"/>
  </r>
  <r>
    <x v="0"/>
    <n v="30"/>
    <x v="2"/>
    <x v="2"/>
    <x v="2"/>
    <n v="4"/>
    <x v="5"/>
    <n v="3"/>
    <x v="22"/>
    <x v="0"/>
    <x v="0"/>
    <x v="4"/>
    <x v="2"/>
    <x v="3"/>
  </r>
  <r>
    <x v="0"/>
    <n v="18"/>
    <x v="4"/>
    <x v="4"/>
    <x v="0"/>
    <n v="4"/>
    <x v="1"/>
    <n v="1"/>
    <x v="22"/>
    <x v="2"/>
    <x v="4"/>
    <x v="6"/>
    <x v="1"/>
    <x v="6"/>
  </r>
  <r>
    <x v="0"/>
    <n v="3"/>
    <x v="4"/>
    <x v="1"/>
    <x v="2"/>
    <n v="2"/>
    <x v="2"/>
    <n v="4"/>
    <x v="22"/>
    <x v="0"/>
    <x v="3"/>
    <x v="4"/>
    <x v="0"/>
    <x v="9"/>
  </r>
  <r>
    <x v="0"/>
    <n v="7"/>
    <x v="4"/>
    <x v="1"/>
    <x v="2"/>
    <n v="3"/>
    <x v="3"/>
    <n v="5"/>
    <x v="22"/>
    <x v="0"/>
    <x v="7"/>
    <x v="3"/>
    <x v="1"/>
    <x v="2"/>
  </r>
  <r>
    <x v="0"/>
    <n v="19"/>
    <x v="4"/>
    <x v="4"/>
    <x v="1"/>
    <n v="3"/>
    <x v="3"/>
    <n v="3"/>
    <x v="22"/>
    <x v="0"/>
    <x v="2"/>
    <x v="2"/>
    <x v="0"/>
    <x v="5"/>
  </r>
  <r>
    <x v="0"/>
    <n v="13"/>
    <x v="10"/>
    <x v="0"/>
    <x v="3"/>
    <n v="2"/>
    <x v="7"/>
    <n v="2"/>
    <x v="22"/>
    <x v="1"/>
    <x v="4"/>
    <x v="0"/>
    <x v="3"/>
    <x v="13"/>
  </r>
  <r>
    <x v="0"/>
    <n v="14"/>
    <x v="10"/>
    <x v="1"/>
    <x v="0"/>
    <n v="2"/>
    <x v="2"/>
    <n v="2"/>
    <x v="22"/>
    <x v="0"/>
    <x v="1"/>
    <x v="5"/>
    <x v="1"/>
    <x v="2"/>
  </r>
  <r>
    <x v="0"/>
    <n v="8"/>
    <x v="5"/>
    <x v="2"/>
    <x v="0"/>
    <n v="3"/>
    <x v="3"/>
    <n v="5"/>
    <x v="22"/>
    <x v="0"/>
    <x v="7"/>
    <x v="1"/>
    <x v="0"/>
    <x v="7"/>
  </r>
  <r>
    <x v="0"/>
    <n v="12"/>
    <x v="9"/>
    <x v="2"/>
    <x v="0"/>
    <n v="5"/>
    <x v="4"/>
    <n v="1"/>
    <x v="22"/>
    <x v="0"/>
    <x v="8"/>
    <x v="5"/>
    <x v="1"/>
    <x v="6"/>
  </r>
  <r>
    <x v="1"/>
    <n v="29"/>
    <x v="8"/>
    <x v="1"/>
    <x v="0"/>
    <n v="0"/>
    <x v="9"/>
    <n v="2"/>
    <x v="22"/>
    <x v="3"/>
    <x v="9"/>
    <x v="3"/>
    <x v="2"/>
    <x v="8"/>
  </r>
  <r>
    <x v="1"/>
    <n v="5"/>
    <x v="3"/>
    <x v="2"/>
    <x v="0"/>
    <n v="0"/>
    <x v="9"/>
    <n v="5"/>
    <x v="22"/>
    <x v="3"/>
    <x v="9"/>
    <x v="6"/>
    <x v="0"/>
    <x v="5"/>
  </r>
  <r>
    <x v="1"/>
    <n v="10"/>
    <x v="10"/>
    <x v="0"/>
    <x v="3"/>
    <n v="0"/>
    <x v="9"/>
    <n v="3"/>
    <x v="22"/>
    <x v="3"/>
    <x v="9"/>
    <x v="1"/>
    <x v="0"/>
    <x v="0"/>
  </r>
  <r>
    <x v="1"/>
    <n v="5"/>
    <x v="10"/>
    <x v="1"/>
    <x v="2"/>
    <n v="0"/>
    <x v="9"/>
    <n v="5"/>
    <x v="22"/>
    <x v="3"/>
    <x v="9"/>
    <x v="7"/>
    <x v="1"/>
    <x v="15"/>
  </r>
  <r>
    <x v="1"/>
    <n v="29"/>
    <x v="8"/>
    <x v="1"/>
    <x v="0"/>
    <n v="0"/>
    <x v="9"/>
    <n v="2"/>
    <x v="22"/>
    <x v="3"/>
    <x v="9"/>
    <x v="3"/>
    <x v="2"/>
    <x v="8"/>
  </r>
  <r>
    <x v="0"/>
    <n v="18"/>
    <x v="9"/>
    <x v="0"/>
    <x v="0"/>
    <n v="5"/>
    <x v="4"/>
    <n v="5"/>
    <x v="23"/>
    <x v="0"/>
    <x v="6"/>
    <x v="3"/>
    <x v="0"/>
    <x v="10"/>
  </r>
  <r>
    <x v="0"/>
    <n v="12"/>
    <x v="1"/>
    <x v="3"/>
    <x v="0"/>
    <n v="3"/>
    <x v="3"/>
    <n v="4"/>
    <x v="23"/>
    <x v="0"/>
    <x v="5"/>
    <x v="1"/>
    <x v="2"/>
    <x v="3"/>
  </r>
  <r>
    <x v="0"/>
    <n v="30"/>
    <x v="2"/>
    <x v="5"/>
    <x v="2"/>
    <n v="4"/>
    <x v="5"/>
    <n v="5"/>
    <x v="23"/>
    <x v="2"/>
    <x v="0"/>
    <x v="6"/>
    <x v="3"/>
    <x v="4"/>
  </r>
  <r>
    <x v="0"/>
    <n v="16"/>
    <x v="2"/>
    <x v="5"/>
    <x v="2"/>
    <n v="3"/>
    <x v="2"/>
    <n v="2"/>
    <x v="23"/>
    <x v="0"/>
    <x v="2"/>
    <x v="4"/>
    <x v="3"/>
    <x v="4"/>
  </r>
  <r>
    <x v="0"/>
    <n v="28"/>
    <x v="2"/>
    <x v="3"/>
    <x v="0"/>
    <n v="2"/>
    <x v="2"/>
    <n v="2"/>
    <x v="23"/>
    <x v="0"/>
    <x v="3"/>
    <x v="3"/>
    <x v="0"/>
    <x v="7"/>
  </r>
  <r>
    <x v="0"/>
    <n v="7"/>
    <x v="3"/>
    <x v="0"/>
    <x v="0"/>
    <n v="2"/>
    <x v="8"/>
    <n v="1"/>
    <x v="23"/>
    <x v="0"/>
    <x v="0"/>
    <x v="2"/>
    <x v="2"/>
    <x v="8"/>
  </r>
  <r>
    <x v="0"/>
    <n v="9"/>
    <x v="3"/>
    <x v="0"/>
    <x v="0"/>
    <n v="1"/>
    <x v="0"/>
    <n v="4"/>
    <x v="23"/>
    <x v="0"/>
    <x v="2"/>
    <x v="4"/>
    <x v="1"/>
    <x v="2"/>
  </r>
  <r>
    <x v="0"/>
    <n v="18"/>
    <x v="3"/>
    <x v="3"/>
    <x v="2"/>
    <n v="3"/>
    <x v="3"/>
    <n v="1"/>
    <x v="23"/>
    <x v="0"/>
    <x v="7"/>
    <x v="5"/>
    <x v="1"/>
    <x v="2"/>
  </r>
  <r>
    <x v="0"/>
    <n v="4"/>
    <x v="4"/>
    <x v="0"/>
    <x v="2"/>
    <n v="2"/>
    <x v="7"/>
    <n v="5"/>
    <x v="23"/>
    <x v="1"/>
    <x v="2"/>
    <x v="0"/>
    <x v="1"/>
    <x v="2"/>
  </r>
  <r>
    <x v="0"/>
    <n v="23"/>
    <x v="4"/>
    <x v="0"/>
    <x v="2"/>
    <n v="2"/>
    <x v="2"/>
    <n v="2"/>
    <x v="23"/>
    <x v="0"/>
    <x v="4"/>
    <x v="5"/>
    <x v="1"/>
    <x v="15"/>
  </r>
  <r>
    <x v="0"/>
    <n v="31"/>
    <x v="10"/>
    <x v="2"/>
    <x v="1"/>
    <n v="1"/>
    <x v="6"/>
    <n v="3"/>
    <x v="23"/>
    <x v="1"/>
    <x v="1"/>
    <x v="2"/>
    <x v="0"/>
    <x v="7"/>
  </r>
  <r>
    <x v="0"/>
    <n v="18"/>
    <x v="9"/>
    <x v="0"/>
    <x v="0"/>
    <n v="5"/>
    <x v="4"/>
    <n v="5"/>
    <x v="23"/>
    <x v="0"/>
    <x v="6"/>
    <x v="3"/>
    <x v="0"/>
    <x v="10"/>
  </r>
  <r>
    <x v="1"/>
    <n v="15"/>
    <x v="2"/>
    <x v="2"/>
    <x v="2"/>
    <n v="0"/>
    <x v="9"/>
    <n v="1"/>
    <x v="23"/>
    <x v="3"/>
    <x v="9"/>
    <x v="5"/>
    <x v="0"/>
    <x v="7"/>
  </r>
  <r>
    <x v="1"/>
    <n v="15"/>
    <x v="10"/>
    <x v="1"/>
    <x v="2"/>
    <n v="0"/>
    <x v="9"/>
    <n v="1"/>
    <x v="23"/>
    <x v="3"/>
    <x v="9"/>
    <x v="7"/>
    <x v="0"/>
    <x v="5"/>
  </r>
  <r>
    <x v="0"/>
    <n v="1"/>
    <x v="8"/>
    <x v="0"/>
    <x v="2"/>
    <n v="5"/>
    <x v="4"/>
    <n v="1"/>
    <x v="24"/>
    <x v="0"/>
    <x v="0"/>
    <x v="7"/>
    <x v="0"/>
    <x v="9"/>
  </r>
  <r>
    <x v="0"/>
    <n v="7"/>
    <x v="11"/>
    <x v="3"/>
    <x v="2"/>
    <n v="1"/>
    <x v="6"/>
    <n v="6"/>
    <x v="24"/>
    <x v="1"/>
    <x v="2"/>
    <x v="0"/>
    <x v="0"/>
    <x v="0"/>
  </r>
  <r>
    <x v="0"/>
    <n v="27"/>
    <x v="2"/>
    <x v="2"/>
    <x v="1"/>
    <n v="2"/>
    <x v="7"/>
    <n v="3"/>
    <x v="24"/>
    <x v="1"/>
    <x v="7"/>
    <x v="3"/>
    <x v="1"/>
    <x v="2"/>
  </r>
  <r>
    <x v="0"/>
    <n v="12"/>
    <x v="2"/>
    <x v="0"/>
    <x v="1"/>
    <n v="1"/>
    <x v="0"/>
    <n v="1"/>
    <x v="24"/>
    <x v="0"/>
    <x v="7"/>
    <x v="7"/>
    <x v="1"/>
    <x v="15"/>
  </r>
  <r>
    <x v="0"/>
    <n v="11"/>
    <x v="3"/>
    <x v="0"/>
    <x v="1"/>
    <n v="2"/>
    <x v="2"/>
    <n v="3"/>
    <x v="24"/>
    <x v="0"/>
    <x v="6"/>
    <x v="3"/>
    <x v="3"/>
    <x v="4"/>
  </r>
  <r>
    <x v="0"/>
    <n v="29"/>
    <x v="3"/>
    <x v="0"/>
    <x v="2"/>
    <n v="3"/>
    <x v="2"/>
    <n v="5"/>
    <x v="24"/>
    <x v="0"/>
    <x v="8"/>
    <x v="3"/>
    <x v="3"/>
    <x v="4"/>
  </r>
  <r>
    <x v="0"/>
    <n v="31"/>
    <x v="3"/>
    <x v="3"/>
    <x v="2"/>
    <n v="3"/>
    <x v="3"/>
    <n v="1"/>
    <x v="24"/>
    <x v="0"/>
    <x v="3"/>
    <x v="7"/>
    <x v="1"/>
    <x v="2"/>
  </r>
  <r>
    <x v="0"/>
    <n v="22"/>
    <x v="4"/>
    <x v="2"/>
    <x v="1"/>
    <n v="2"/>
    <x v="2"/>
    <n v="6"/>
    <x v="24"/>
    <x v="0"/>
    <x v="0"/>
    <x v="3"/>
    <x v="2"/>
    <x v="11"/>
  </r>
  <r>
    <x v="0"/>
    <n v="1"/>
    <x v="4"/>
    <x v="4"/>
    <x v="2"/>
    <n v="3"/>
    <x v="3"/>
    <n v="3"/>
    <x v="24"/>
    <x v="0"/>
    <x v="2"/>
    <x v="5"/>
    <x v="1"/>
    <x v="6"/>
  </r>
  <r>
    <x v="0"/>
    <n v="25"/>
    <x v="10"/>
    <x v="2"/>
    <x v="1"/>
    <n v="4"/>
    <x v="5"/>
    <n v="4"/>
    <x v="24"/>
    <x v="2"/>
    <x v="7"/>
    <x v="2"/>
    <x v="0"/>
    <x v="7"/>
  </r>
  <r>
    <x v="0"/>
    <n v="1"/>
    <x v="8"/>
    <x v="0"/>
    <x v="2"/>
    <n v="5"/>
    <x v="4"/>
    <n v="1"/>
    <x v="24"/>
    <x v="0"/>
    <x v="0"/>
    <x v="7"/>
    <x v="0"/>
    <x v="9"/>
  </r>
  <r>
    <x v="0"/>
    <n v="7"/>
    <x v="11"/>
    <x v="3"/>
    <x v="2"/>
    <n v="1"/>
    <x v="6"/>
    <n v="6"/>
    <x v="24"/>
    <x v="1"/>
    <x v="2"/>
    <x v="0"/>
    <x v="0"/>
    <x v="0"/>
  </r>
  <r>
    <x v="1"/>
    <n v="7"/>
    <x v="3"/>
    <x v="2"/>
    <x v="1"/>
    <n v="0"/>
    <x v="9"/>
    <n v="1"/>
    <x v="24"/>
    <x v="3"/>
    <x v="9"/>
    <x v="2"/>
    <x v="0"/>
    <x v="10"/>
  </r>
  <r>
    <x v="1"/>
    <n v="16"/>
    <x v="4"/>
    <x v="0"/>
    <x v="0"/>
    <n v="0"/>
    <x v="9"/>
    <n v="1"/>
    <x v="24"/>
    <x v="3"/>
    <x v="9"/>
    <x v="6"/>
    <x v="2"/>
    <x v="8"/>
  </r>
  <r>
    <x v="1"/>
    <n v="11"/>
    <x v="10"/>
    <x v="2"/>
    <x v="1"/>
    <n v="0"/>
    <x v="9"/>
    <n v="2"/>
    <x v="24"/>
    <x v="3"/>
    <x v="9"/>
    <x v="4"/>
    <x v="1"/>
    <x v="1"/>
  </r>
  <r>
    <x v="0"/>
    <n v="17"/>
    <x v="6"/>
    <x v="3"/>
    <x v="2"/>
    <n v="4"/>
    <x v="3"/>
    <n v="2"/>
    <x v="25"/>
    <x v="0"/>
    <x v="8"/>
    <x v="2"/>
    <x v="2"/>
    <x v="11"/>
  </r>
  <r>
    <x v="0"/>
    <n v="27"/>
    <x v="3"/>
    <x v="2"/>
    <x v="2"/>
    <n v="1"/>
    <x v="6"/>
    <n v="2"/>
    <x v="25"/>
    <x v="1"/>
    <x v="0"/>
    <x v="3"/>
    <x v="1"/>
    <x v="1"/>
  </r>
  <r>
    <x v="0"/>
    <n v="22"/>
    <x v="3"/>
    <x v="0"/>
    <x v="1"/>
    <n v="2"/>
    <x v="7"/>
    <n v="1"/>
    <x v="25"/>
    <x v="1"/>
    <x v="7"/>
    <x v="7"/>
    <x v="3"/>
    <x v="13"/>
  </r>
  <r>
    <x v="0"/>
    <n v="31"/>
    <x v="3"/>
    <x v="2"/>
    <x v="1"/>
    <n v="4"/>
    <x v="5"/>
    <n v="1"/>
    <x v="25"/>
    <x v="2"/>
    <x v="6"/>
    <x v="5"/>
    <x v="0"/>
    <x v="9"/>
  </r>
  <r>
    <x v="0"/>
    <n v="10"/>
    <x v="3"/>
    <x v="0"/>
    <x v="1"/>
    <n v="5"/>
    <x v="4"/>
    <n v="3"/>
    <x v="25"/>
    <x v="0"/>
    <x v="2"/>
    <x v="2"/>
    <x v="1"/>
    <x v="1"/>
  </r>
  <r>
    <x v="0"/>
    <n v="29"/>
    <x v="3"/>
    <x v="0"/>
    <x v="1"/>
    <n v="2"/>
    <x v="8"/>
    <n v="1"/>
    <x v="25"/>
    <x v="0"/>
    <x v="2"/>
    <x v="7"/>
    <x v="1"/>
    <x v="1"/>
  </r>
  <r>
    <x v="0"/>
    <n v="22"/>
    <x v="4"/>
    <x v="2"/>
    <x v="1"/>
    <n v="3"/>
    <x v="3"/>
    <n v="5"/>
    <x v="25"/>
    <x v="0"/>
    <x v="0"/>
    <x v="6"/>
    <x v="0"/>
    <x v="0"/>
  </r>
  <r>
    <x v="0"/>
    <n v="17"/>
    <x v="10"/>
    <x v="5"/>
    <x v="3"/>
    <n v="3"/>
    <x v="2"/>
    <n v="1"/>
    <x v="25"/>
    <x v="0"/>
    <x v="7"/>
    <x v="6"/>
    <x v="0"/>
    <x v="10"/>
  </r>
  <r>
    <x v="0"/>
    <n v="17"/>
    <x v="6"/>
    <x v="3"/>
    <x v="2"/>
    <n v="4"/>
    <x v="3"/>
    <n v="2"/>
    <x v="25"/>
    <x v="0"/>
    <x v="8"/>
    <x v="2"/>
    <x v="2"/>
    <x v="11"/>
  </r>
  <r>
    <x v="1"/>
    <n v="13"/>
    <x v="2"/>
    <x v="2"/>
    <x v="1"/>
    <n v="0"/>
    <x v="9"/>
    <n v="1"/>
    <x v="25"/>
    <x v="3"/>
    <x v="9"/>
    <x v="0"/>
    <x v="3"/>
    <x v="4"/>
  </r>
  <r>
    <x v="1"/>
    <n v="5"/>
    <x v="3"/>
    <x v="4"/>
    <x v="2"/>
    <n v="0"/>
    <x v="9"/>
    <n v="5"/>
    <x v="25"/>
    <x v="3"/>
    <x v="9"/>
    <x v="4"/>
    <x v="1"/>
    <x v="1"/>
  </r>
  <r>
    <x v="1"/>
    <n v="19"/>
    <x v="4"/>
    <x v="2"/>
    <x v="0"/>
    <n v="0"/>
    <x v="9"/>
    <n v="2"/>
    <x v="25"/>
    <x v="3"/>
    <x v="9"/>
    <x v="2"/>
    <x v="1"/>
    <x v="1"/>
  </r>
  <r>
    <x v="1"/>
    <n v="28"/>
    <x v="4"/>
    <x v="2"/>
    <x v="1"/>
    <n v="0"/>
    <x v="9"/>
    <n v="4"/>
    <x v="25"/>
    <x v="3"/>
    <x v="9"/>
    <x v="5"/>
    <x v="3"/>
    <x v="4"/>
  </r>
  <r>
    <x v="1"/>
    <n v="10"/>
    <x v="10"/>
    <x v="4"/>
    <x v="2"/>
    <n v="0"/>
    <x v="9"/>
    <n v="5"/>
    <x v="25"/>
    <x v="3"/>
    <x v="9"/>
    <x v="6"/>
    <x v="0"/>
    <x v="9"/>
  </r>
  <r>
    <x v="0"/>
    <n v="1"/>
    <x v="0"/>
    <x v="3"/>
    <x v="4"/>
    <n v="2"/>
    <x v="2"/>
    <n v="1"/>
    <x v="26"/>
    <x v="0"/>
    <x v="5"/>
    <x v="1"/>
    <x v="3"/>
    <x v="4"/>
  </r>
  <r>
    <x v="0"/>
    <n v="1"/>
    <x v="0"/>
    <x v="1"/>
    <x v="1"/>
    <n v="2"/>
    <x v="2"/>
    <n v="1"/>
    <x v="26"/>
    <x v="0"/>
    <x v="4"/>
    <x v="6"/>
    <x v="1"/>
    <x v="1"/>
  </r>
  <r>
    <x v="0"/>
    <n v="1"/>
    <x v="0"/>
    <x v="2"/>
    <x v="2"/>
    <n v="5"/>
    <x v="4"/>
    <n v="2"/>
    <x v="26"/>
    <x v="0"/>
    <x v="5"/>
    <x v="6"/>
    <x v="0"/>
    <x v="7"/>
  </r>
  <r>
    <x v="0"/>
    <n v="12"/>
    <x v="9"/>
    <x v="5"/>
    <x v="2"/>
    <n v="4"/>
    <x v="1"/>
    <n v="1"/>
    <x v="26"/>
    <x v="2"/>
    <x v="1"/>
    <x v="2"/>
    <x v="1"/>
    <x v="1"/>
  </r>
  <r>
    <x v="0"/>
    <n v="27"/>
    <x v="1"/>
    <x v="3"/>
    <x v="1"/>
    <n v="3"/>
    <x v="3"/>
    <n v="4"/>
    <x v="26"/>
    <x v="0"/>
    <x v="4"/>
    <x v="5"/>
    <x v="0"/>
    <x v="10"/>
  </r>
  <r>
    <x v="0"/>
    <n v="16"/>
    <x v="1"/>
    <x v="5"/>
    <x v="1"/>
    <n v="5"/>
    <x v="5"/>
    <n v="3"/>
    <x v="26"/>
    <x v="0"/>
    <x v="6"/>
    <x v="7"/>
    <x v="0"/>
    <x v="5"/>
  </r>
  <r>
    <x v="0"/>
    <n v="24"/>
    <x v="2"/>
    <x v="0"/>
    <x v="0"/>
    <n v="3"/>
    <x v="3"/>
    <n v="5"/>
    <x v="26"/>
    <x v="0"/>
    <x v="0"/>
    <x v="2"/>
    <x v="1"/>
    <x v="6"/>
  </r>
  <r>
    <x v="0"/>
    <n v="30"/>
    <x v="2"/>
    <x v="4"/>
    <x v="2"/>
    <n v="2"/>
    <x v="2"/>
    <n v="4"/>
    <x v="26"/>
    <x v="0"/>
    <x v="2"/>
    <x v="2"/>
    <x v="0"/>
    <x v="5"/>
  </r>
  <r>
    <x v="0"/>
    <n v="11"/>
    <x v="2"/>
    <x v="0"/>
    <x v="1"/>
    <n v="5"/>
    <x v="10"/>
    <n v="1"/>
    <x v="26"/>
    <x v="0"/>
    <x v="2"/>
    <x v="7"/>
    <x v="2"/>
    <x v="11"/>
  </r>
  <r>
    <x v="0"/>
    <n v="8"/>
    <x v="3"/>
    <x v="1"/>
    <x v="1"/>
    <n v="1"/>
    <x v="6"/>
    <n v="3"/>
    <x v="26"/>
    <x v="1"/>
    <x v="2"/>
    <x v="3"/>
    <x v="1"/>
    <x v="2"/>
  </r>
  <r>
    <x v="0"/>
    <n v="26"/>
    <x v="3"/>
    <x v="0"/>
    <x v="0"/>
    <n v="2"/>
    <x v="7"/>
    <n v="4"/>
    <x v="26"/>
    <x v="1"/>
    <x v="0"/>
    <x v="3"/>
    <x v="3"/>
    <x v="13"/>
  </r>
  <r>
    <x v="0"/>
    <n v="10"/>
    <x v="3"/>
    <x v="0"/>
    <x v="1"/>
    <n v="4"/>
    <x v="1"/>
    <n v="5"/>
    <x v="26"/>
    <x v="2"/>
    <x v="3"/>
    <x v="5"/>
    <x v="3"/>
    <x v="4"/>
  </r>
  <r>
    <x v="0"/>
    <n v="31"/>
    <x v="3"/>
    <x v="3"/>
    <x v="2"/>
    <n v="5"/>
    <x v="10"/>
    <n v="5"/>
    <x v="26"/>
    <x v="0"/>
    <x v="4"/>
    <x v="0"/>
    <x v="1"/>
    <x v="1"/>
  </r>
  <r>
    <x v="0"/>
    <n v="11"/>
    <x v="3"/>
    <x v="2"/>
    <x v="0"/>
    <n v="5"/>
    <x v="4"/>
    <n v="2"/>
    <x v="26"/>
    <x v="0"/>
    <x v="4"/>
    <x v="3"/>
    <x v="0"/>
    <x v="7"/>
  </r>
  <r>
    <x v="0"/>
    <n v="5"/>
    <x v="3"/>
    <x v="1"/>
    <x v="1"/>
    <n v="4"/>
    <x v="5"/>
    <n v="4"/>
    <x v="26"/>
    <x v="0"/>
    <x v="8"/>
    <x v="0"/>
    <x v="0"/>
    <x v="10"/>
  </r>
  <r>
    <x v="0"/>
    <n v="28"/>
    <x v="3"/>
    <x v="4"/>
    <x v="0"/>
    <n v="1"/>
    <x v="0"/>
    <n v="5"/>
    <x v="26"/>
    <x v="0"/>
    <x v="0"/>
    <x v="5"/>
    <x v="2"/>
    <x v="8"/>
  </r>
  <r>
    <x v="0"/>
    <n v="4"/>
    <x v="4"/>
    <x v="1"/>
    <x v="1"/>
    <n v="2"/>
    <x v="7"/>
    <n v="4"/>
    <x v="26"/>
    <x v="1"/>
    <x v="8"/>
    <x v="0"/>
    <x v="1"/>
    <x v="2"/>
  </r>
  <r>
    <x v="0"/>
    <n v="15"/>
    <x v="4"/>
    <x v="1"/>
    <x v="3"/>
    <n v="1"/>
    <x v="6"/>
    <n v="7"/>
    <x v="26"/>
    <x v="1"/>
    <x v="5"/>
    <x v="7"/>
    <x v="2"/>
    <x v="8"/>
  </r>
  <r>
    <x v="0"/>
    <n v="22"/>
    <x v="4"/>
    <x v="4"/>
    <x v="2"/>
    <n v="4"/>
    <x v="5"/>
    <n v="3"/>
    <x v="26"/>
    <x v="2"/>
    <x v="7"/>
    <x v="6"/>
    <x v="1"/>
    <x v="6"/>
  </r>
  <r>
    <x v="0"/>
    <n v="3"/>
    <x v="4"/>
    <x v="1"/>
    <x v="2"/>
    <n v="2"/>
    <x v="2"/>
    <n v="2"/>
    <x v="26"/>
    <x v="0"/>
    <x v="0"/>
    <x v="1"/>
    <x v="0"/>
    <x v="10"/>
  </r>
  <r>
    <x v="0"/>
    <n v="15"/>
    <x v="4"/>
    <x v="0"/>
    <x v="1"/>
    <n v="2"/>
    <x v="2"/>
    <n v="3"/>
    <x v="26"/>
    <x v="0"/>
    <x v="3"/>
    <x v="2"/>
    <x v="0"/>
    <x v="7"/>
  </r>
  <r>
    <x v="0"/>
    <n v="3"/>
    <x v="4"/>
    <x v="0"/>
    <x v="0"/>
    <n v="2"/>
    <x v="2"/>
    <n v="3"/>
    <x v="26"/>
    <x v="0"/>
    <x v="2"/>
    <x v="3"/>
    <x v="1"/>
    <x v="2"/>
  </r>
  <r>
    <x v="0"/>
    <n v="11"/>
    <x v="4"/>
    <x v="4"/>
    <x v="3"/>
    <n v="3"/>
    <x v="3"/>
    <n v="3"/>
    <x v="26"/>
    <x v="0"/>
    <x v="8"/>
    <x v="3"/>
    <x v="2"/>
    <x v="8"/>
  </r>
  <r>
    <x v="0"/>
    <n v="22"/>
    <x v="4"/>
    <x v="5"/>
    <x v="2"/>
    <n v="3"/>
    <x v="3"/>
    <n v="4"/>
    <x v="26"/>
    <x v="0"/>
    <x v="0"/>
    <x v="3"/>
    <x v="0"/>
    <x v="9"/>
  </r>
  <r>
    <x v="0"/>
    <n v="20"/>
    <x v="4"/>
    <x v="0"/>
    <x v="2"/>
    <n v="3"/>
    <x v="3"/>
    <n v="6"/>
    <x v="26"/>
    <x v="0"/>
    <x v="3"/>
    <x v="0"/>
    <x v="3"/>
    <x v="13"/>
  </r>
  <r>
    <x v="0"/>
    <n v="30"/>
    <x v="4"/>
    <x v="5"/>
    <x v="2"/>
    <n v="1"/>
    <x v="0"/>
    <n v="3"/>
    <x v="26"/>
    <x v="0"/>
    <x v="0"/>
    <x v="6"/>
    <x v="1"/>
    <x v="2"/>
  </r>
  <r>
    <x v="0"/>
    <n v="2"/>
    <x v="10"/>
    <x v="1"/>
    <x v="2"/>
    <n v="3"/>
    <x v="2"/>
    <n v="3"/>
    <x v="26"/>
    <x v="0"/>
    <x v="4"/>
    <x v="2"/>
    <x v="1"/>
    <x v="2"/>
  </r>
  <r>
    <x v="0"/>
    <n v="17"/>
    <x v="10"/>
    <x v="0"/>
    <x v="2"/>
    <n v="3"/>
    <x v="1"/>
    <n v="4"/>
    <x v="26"/>
    <x v="0"/>
    <x v="5"/>
    <x v="5"/>
    <x v="0"/>
    <x v="5"/>
  </r>
  <r>
    <x v="0"/>
    <n v="24"/>
    <x v="10"/>
    <x v="2"/>
    <x v="0"/>
    <n v="5"/>
    <x v="4"/>
    <n v="6"/>
    <x v="26"/>
    <x v="0"/>
    <x v="3"/>
    <x v="7"/>
    <x v="0"/>
    <x v="9"/>
  </r>
  <r>
    <x v="0"/>
    <n v="28"/>
    <x v="10"/>
    <x v="5"/>
    <x v="2"/>
    <n v="4"/>
    <x v="5"/>
    <n v="2"/>
    <x v="26"/>
    <x v="0"/>
    <x v="4"/>
    <x v="7"/>
    <x v="1"/>
    <x v="2"/>
  </r>
  <r>
    <x v="0"/>
    <n v="1"/>
    <x v="0"/>
    <x v="3"/>
    <x v="4"/>
    <n v="2"/>
    <x v="2"/>
    <n v="1"/>
    <x v="26"/>
    <x v="0"/>
    <x v="5"/>
    <x v="1"/>
    <x v="3"/>
    <x v="4"/>
  </r>
  <r>
    <x v="0"/>
    <n v="1"/>
    <x v="0"/>
    <x v="1"/>
    <x v="1"/>
    <n v="2"/>
    <x v="2"/>
    <n v="1"/>
    <x v="26"/>
    <x v="0"/>
    <x v="4"/>
    <x v="6"/>
    <x v="1"/>
    <x v="1"/>
  </r>
  <r>
    <x v="0"/>
    <n v="1"/>
    <x v="0"/>
    <x v="2"/>
    <x v="2"/>
    <n v="5"/>
    <x v="4"/>
    <n v="2"/>
    <x v="26"/>
    <x v="0"/>
    <x v="5"/>
    <x v="6"/>
    <x v="0"/>
    <x v="7"/>
  </r>
  <r>
    <x v="0"/>
    <n v="12"/>
    <x v="9"/>
    <x v="5"/>
    <x v="2"/>
    <n v="4"/>
    <x v="1"/>
    <n v="1"/>
    <x v="26"/>
    <x v="2"/>
    <x v="1"/>
    <x v="2"/>
    <x v="1"/>
    <x v="1"/>
  </r>
  <r>
    <x v="1"/>
    <n v="19"/>
    <x v="7"/>
    <x v="0"/>
    <x v="1"/>
    <n v="0"/>
    <x v="9"/>
    <n v="3"/>
    <x v="26"/>
    <x v="3"/>
    <x v="9"/>
    <x v="1"/>
    <x v="3"/>
    <x v="4"/>
  </r>
  <r>
    <x v="1"/>
    <n v="3"/>
    <x v="11"/>
    <x v="0"/>
    <x v="1"/>
    <n v="0"/>
    <x v="9"/>
    <n v="1"/>
    <x v="26"/>
    <x v="3"/>
    <x v="9"/>
    <x v="6"/>
    <x v="1"/>
    <x v="2"/>
  </r>
  <r>
    <x v="1"/>
    <n v="23"/>
    <x v="2"/>
    <x v="3"/>
    <x v="1"/>
    <n v="0"/>
    <x v="9"/>
    <n v="3"/>
    <x v="26"/>
    <x v="3"/>
    <x v="9"/>
    <x v="7"/>
    <x v="0"/>
    <x v="5"/>
  </r>
  <r>
    <x v="1"/>
    <n v="5"/>
    <x v="3"/>
    <x v="0"/>
    <x v="0"/>
    <n v="0"/>
    <x v="9"/>
    <n v="1"/>
    <x v="26"/>
    <x v="3"/>
    <x v="9"/>
    <x v="2"/>
    <x v="0"/>
    <x v="9"/>
  </r>
  <r>
    <x v="1"/>
    <n v="10"/>
    <x v="3"/>
    <x v="4"/>
    <x v="1"/>
    <n v="0"/>
    <x v="9"/>
    <n v="6"/>
    <x v="26"/>
    <x v="3"/>
    <x v="9"/>
    <x v="5"/>
    <x v="2"/>
    <x v="11"/>
  </r>
  <r>
    <x v="1"/>
    <n v="24"/>
    <x v="3"/>
    <x v="4"/>
    <x v="2"/>
    <n v="0"/>
    <x v="9"/>
    <n v="3"/>
    <x v="26"/>
    <x v="3"/>
    <x v="9"/>
    <x v="1"/>
    <x v="3"/>
    <x v="13"/>
  </r>
  <r>
    <x v="1"/>
    <n v="29"/>
    <x v="10"/>
    <x v="3"/>
    <x v="2"/>
    <n v="0"/>
    <x v="9"/>
    <n v="3"/>
    <x v="26"/>
    <x v="3"/>
    <x v="9"/>
    <x v="5"/>
    <x v="1"/>
    <x v="1"/>
  </r>
  <r>
    <x v="1"/>
    <n v="30"/>
    <x v="10"/>
    <x v="1"/>
    <x v="4"/>
    <n v="0"/>
    <x v="9"/>
    <n v="1"/>
    <x v="26"/>
    <x v="3"/>
    <x v="9"/>
    <x v="1"/>
    <x v="0"/>
    <x v="0"/>
  </r>
  <r>
    <x v="1"/>
    <n v="21"/>
    <x v="10"/>
    <x v="0"/>
    <x v="1"/>
    <n v="0"/>
    <x v="9"/>
    <n v="2"/>
    <x v="26"/>
    <x v="3"/>
    <x v="9"/>
    <x v="6"/>
    <x v="1"/>
    <x v="1"/>
  </r>
  <r>
    <x v="1"/>
    <n v="19"/>
    <x v="7"/>
    <x v="0"/>
    <x v="1"/>
    <n v="0"/>
    <x v="9"/>
    <n v="3"/>
    <x v="26"/>
    <x v="3"/>
    <x v="9"/>
    <x v="1"/>
    <x v="3"/>
    <x v="4"/>
  </r>
  <r>
    <x v="1"/>
    <n v="3"/>
    <x v="11"/>
    <x v="0"/>
    <x v="1"/>
    <n v="0"/>
    <x v="9"/>
    <n v="1"/>
    <x v="26"/>
    <x v="3"/>
    <x v="9"/>
    <x v="6"/>
    <x v="1"/>
    <x v="2"/>
  </r>
  <r>
    <x v="0"/>
    <n v="19"/>
    <x v="6"/>
    <x v="1"/>
    <x v="3"/>
    <n v="2"/>
    <x v="2"/>
    <n v="3"/>
    <x v="27"/>
    <x v="0"/>
    <x v="1"/>
    <x v="6"/>
    <x v="1"/>
    <x v="6"/>
  </r>
  <r>
    <x v="0"/>
    <n v="22"/>
    <x v="2"/>
    <x v="5"/>
    <x v="0"/>
    <n v="4"/>
    <x v="3"/>
    <n v="2"/>
    <x v="27"/>
    <x v="0"/>
    <x v="3"/>
    <x v="5"/>
    <x v="2"/>
    <x v="8"/>
  </r>
  <r>
    <x v="0"/>
    <n v="25"/>
    <x v="3"/>
    <x v="0"/>
    <x v="2"/>
    <n v="1"/>
    <x v="6"/>
    <n v="4"/>
    <x v="27"/>
    <x v="1"/>
    <x v="8"/>
    <x v="2"/>
    <x v="3"/>
    <x v="4"/>
  </r>
  <r>
    <x v="0"/>
    <n v="31"/>
    <x v="3"/>
    <x v="0"/>
    <x v="0"/>
    <n v="3"/>
    <x v="1"/>
    <n v="1"/>
    <x v="27"/>
    <x v="0"/>
    <x v="4"/>
    <x v="3"/>
    <x v="1"/>
    <x v="1"/>
  </r>
  <r>
    <x v="0"/>
    <n v="29"/>
    <x v="3"/>
    <x v="4"/>
    <x v="1"/>
    <n v="2"/>
    <x v="2"/>
    <n v="3"/>
    <x v="27"/>
    <x v="0"/>
    <x v="4"/>
    <x v="4"/>
    <x v="1"/>
    <x v="1"/>
  </r>
  <r>
    <x v="0"/>
    <n v="2"/>
    <x v="4"/>
    <x v="4"/>
    <x v="4"/>
    <n v="2"/>
    <x v="7"/>
    <n v="1"/>
    <x v="27"/>
    <x v="1"/>
    <x v="0"/>
    <x v="2"/>
    <x v="2"/>
    <x v="8"/>
  </r>
  <r>
    <x v="0"/>
    <n v="22"/>
    <x v="4"/>
    <x v="5"/>
    <x v="1"/>
    <n v="5"/>
    <x v="4"/>
    <n v="3"/>
    <x v="27"/>
    <x v="0"/>
    <x v="7"/>
    <x v="6"/>
    <x v="1"/>
    <x v="6"/>
  </r>
  <r>
    <x v="0"/>
    <n v="29"/>
    <x v="10"/>
    <x v="0"/>
    <x v="1"/>
    <n v="1"/>
    <x v="0"/>
    <n v="1"/>
    <x v="27"/>
    <x v="0"/>
    <x v="3"/>
    <x v="2"/>
    <x v="0"/>
    <x v="9"/>
  </r>
  <r>
    <x v="0"/>
    <n v="19"/>
    <x v="6"/>
    <x v="1"/>
    <x v="3"/>
    <n v="2"/>
    <x v="2"/>
    <n v="3"/>
    <x v="27"/>
    <x v="0"/>
    <x v="1"/>
    <x v="6"/>
    <x v="1"/>
    <x v="6"/>
  </r>
  <r>
    <x v="1"/>
    <n v="28"/>
    <x v="2"/>
    <x v="3"/>
    <x v="2"/>
    <n v="0"/>
    <x v="9"/>
    <n v="1"/>
    <x v="27"/>
    <x v="3"/>
    <x v="9"/>
    <x v="7"/>
    <x v="0"/>
    <x v="12"/>
  </r>
  <r>
    <x v="1"/>
    <n v="5"/>
    <x v="3"/>
    <x v="3"/>
    <x v="2"/>
    <n v="0"/>
    <x v="9"/>
    <n v="2"/>
    <x v="27"/>
    <x v="3"/>
    <x v="9"/>
    <x v="0"/>
    <x v="0"/>
    <x v="7"/>
  </r>
  <r>
    <x v="1"/>
    <n v="29"/>
    <x v="3"/>
    <x v="2"/>
    <x v="3"/>
    <n v="0"/>
    <x v="9"/>
    <n v="5"/>
    <x v="27"/>
    <x v="3"/>
    <x v="9"/>
    <x v="1"/>
    <x v="3"/>
    <x v="4"/>
  </r>
  <r>
    <x v="1"/>
    <n v="30"/>
    <x v="4"/>
    <x v="2"/>
    <x v="2"/>
    <n v="0"/>
    <x v="9"/>
    <n v="1"/>
    <x v="27"/>
    <x v="3"/>
    <x v="9"/>
    <x v="3"/>
    <x v="0"/>
    <x v="12"/>
  </r>
  <r>
    <x v="1"/>
    <n v="15"/>
    <x v="4"/>
    <x v="4"/>
    <x v="2"/>
    <n v="0"/>
    <x v="9"/>
    <n v="4"/>
    <x v="27"/>
    <x v="3"/>
    <x v="9"/>
    <x v="7"/>
    <x v="0"/>
    <x v="12"/>
  </r>
  <r>
    <x v="0"/>
    <n v="14"/>
    <x v="5"/>
    <x v="2"/>
    <x v="0"/>
    <n v="5"/>
    <x v="5"/>
    <n v="6"/>
    <x v="28"/>
    <x v="0"/>
    <x v="5"/>
    <x v="3"/>
    <x v="0"/>
    <x v="7"/>
  </r>
  <r>
    <x v="0"/>
    <n v="11"/>
    <x v="6"/>
    <x v="0"/>
    <x v="1"/>
    <n v="1"/>
    <x v="6"/>
    <n v="3"/>
    <x v="28"/>
    <x v="1"/>
    <x v="4"/>
    <x v="6"/>
    <x v="1"/>
    <x v="1"/>
  </r>
  <r>
    <x v="0"/>
    <n v="13"/>
    <x v="8"/>
    <x v="2"/>
    <x v="2"/>
    <n v="2"/>
    <x v="2"/>
    <n v="1"/>
    <x v="28"/>
    <x v="0"/>
    <x v="4"/>
    <x v="7"/>
    <x v="1"/>
    <x v="1"/>
  </r>
  <r>
    <x v="0"/>
    <n v="28"/>
    <x v="1"/>
    <x v="2"/>
    <x v="2"/>
    <n v="2"/>
    <x v="7"/>
    <n v="5"/>
    <x v="28"/>
    <x v="1"/>
    <x v="7"/>
    <x v="7"/>
    <x v="0"/>
    <x v="5"/>
  </r>
  <r>
    <x v="0"/>
    <n v="30"/>
    <x v="2"/>
    <x v="2"/>
    <x v="0"/>
    <n v="1"/>
    <x v="0"/>
    <n v="1"/>
    <x v="28"/>
    <x v="0"/>
    <x v="3"/>
    <x v="2"/>
    <x v="2"/>
    <x v="8"/>
  </r>
  <r>
    <x v="0"/>
    <n v="20"/>
    <x v="2"/>
    <x v="2"/>
    <x v="0"/>
    <n v="2"/>
    <x v="2"/>
    <n v="2"/>
    <x v="28"/>
    <x v="0"/>
    <x v="0"/>
    <x v="5"/>
    <x v="0"/>
    <x v="5"/>
  </r>
  <r>
    <x v="0"/>
    <n v="22"/>
    <x v="3"/>
    <x v="0"/>
    <x v="0"/>
    <n v="2"/>
    <x v="2"/>
    <n v="2"/>
    <x v="28"/>
    <x v="0"/>
    <x v="2"/>
    <x v="1"/>
    <x v="1"/>
    <x v="6"/>
  </r>
  <r>
    <x v="0"/>
    <n v="17"/>
    <x v="4"/>
    <x v="3"/>
    <x v="3"/>
    <n v="3"/>
    <x v="3"/>
    <n v="2"/>
    <x v="28"/>
    <x v="0"/>
    <x v="1"/>
    <x v="1"/>
    <x v="0"/>
    <x v="12"/>
  </r>
  <r>
    <x v="0"/>
    <n v="20"/>
    <x v="4"/>
    <x v="3"/>
    <x v="2"/>
    <n v="3"/>
    <x v="1"/>
    <n v="2"/>
    <x v="28"/>
    <x v="0"/>
    <x v="4"/>
    <x v="2"/>
    <x v="1"/>
    <x v="1"/>
  </r>
  <r>
    <x v="0"/>
    <n v="22"/>
    <x v="4"/>
    <x v="0"/>
    <x v="4"/>
    <n v="5"/>
    <x v="4"/>
    <n v="4"/>
    <x v="28"/>
    <x v="0"/>
    <x v="1"/>
    <x v="0"/>
    <x v="1"/>
    <x v="6"/>
  </r>
  <r>
    <x v="0"/>
    <n v="3"/>
    <x v="4"/>
    <x v="2"/>
    <x v="0"/>
    <n v="4"/>
    <x v="3"/>
    <n v="3"/>
    <x v="28"/>
    <x v="0"/>
    <x v="8"/>
    <x v="7"/>
    <x v="0"/>
    <x v="5"/>
  </r>
  <r>
    <x v="0"/>
    <n v="14"/>
    <x v="5"/>
    <x v="2"/>
    <x v="0"/>
    <n v="5"/>
    <x v="5"/>
    <n v="6"/>
    <x v="28"/>
    <x v="0"/>
    <x v="5"/>
    <x v="3"/>
    <x v="0"/>
    <x v="7"/>
  </r>
  <r>
    <x v="0"/>
    <n v="11"/>
    <x v="6"/>
    <x v="0"/>
    <x v="1"/>
    <n v="1"/>
    <x v="6"/>
    <n v="3"/>
    <x v="28"/>
    <x v="1"/>
    <x v="4"/>
    <x v="6"/>
    <x v="1"/>
    <x v="1"/>
  </r>
  <r>
    <x v="0"/>
    <n v="13"/>
    <x v="8"/>
    <x v="2"/>
    <x v="2"/>
    <n v="2"/>
    <x v="2"/>
    <n v="1"/>
    <x v="28"/>
    <x v="0"/>
    <x v="4"/>
    <x v="7"/>
    <x v="1"/>
    <x v="1"/>
  </r>
  <r>
    <x v="0"/>
    <n v="28"/>
    <x v="1"/>
    <x v="2"/>
    <x v="2"/>
    <n v="2"/>
    <x v="7"/>
    <n v="5"/>
    <x v="28"/>
    <x v="1"/>
    <x v="7"/>
    <x v="7"/>
    <x v="0"/>
    <x v="5"/>
  </r>
  <r>
    <x v="1"/>
    <n v="13"/>
    <x v="7"/>
    <x v="4"/>
    <x v="2"/>
    <n v="0"/>
    <x v="9"/>
    <n v="2"/>
    <x v="28"/>
    <x v="3"/>
    <x v="9"/>
    <x v="6"/>
    <x v="2"/>
    <x v="11"/>
  </r>
  <r>
    <x v="1"/>
    <n v="11"/>
    <x v="4"/>
    <x v="2"/>
    <x v="1"/>
    <n v="0"/>
    <x v="9"/>
    <n v="2"/>
    <x v="28"/>
    <x v="3"/>
    <x v="9"/>
    <x v="3"/>
    <x v="3"/>
    <x v="4"/>
  </r>
  <r>
    <x v="1"/>
    <n v="13"/>
    <x v="7"/>
    <x v="4"/>
    <x v="2"/>
    <n v="0"/>
    <x v="9"/>
    <n v="2"/>
    <x v="28"/>
    <x v="3"/>
    <x v="9"/>
    <x v="6"/>
    <x v="2"/>
    <x v="11"/>
  </r>
  <r>
    <x v="0"/>
    <n v="11"/>
    <x v="5"/>
    <x v="0"/>
    <x v="2"/>
    <n v="2"/>
    <x v="7"/>
    <n v="4"/>
    <x v="29"/>
    <x v="1"/>
    <x v="5"/>
    <x v="7"/>
    <x v="3"/>
    <x v="13"/>
  </r>
  <r>
    <x v="0"/>
    <n v="6"/>
    <x v="5"/>
    <x v="2"/>
    <x v="2"/>
    <n v="5"/>
    <x v="5"/>
    <n v="3"/>
    <x v="29"/>
    <x v="0"/>
    <x v="2"/>
    <x v="1"/>
    <x v="1"/>
    <x v="1"/>
  </r>
  <r>
    <x v="0"/>
    <n v="1"/>
    <x v="0"/>
    <x v="0"/>
    <x v="3"/>
    <n v="2"/>
    <x v="2"/>
    <n v="1"/>
    <x v="29"/>
    <x v="0"/>
    <x v="0"/>
    <x v="1"/>
    <x v="2"/>
    <x v="11"/>
  </r>
  <r>
    <x v="0"/>
    <n v="10"/>
    <x v="8"/>
    <x v="3"/>
    <x v="0"/>
    <n v="2"/>
    <x v="7"/>
    <n v="2"/>
    <x v="29"/>
    <x v="4"/>
    <x v="5"/>
    <x v="5"/>
    <x v="1"/>
    <x v="6"/>
  </r>
  <r>
    <x v="0"/>
    <n v="1"/>
    <x v="8"/>
    <x v="5"/>
    <x v="2"/>
    <n v="3"/>
    <x v="3"/>
    <n v="1"/>
    <x v="29"/>
    <x v="0"/>
    <x v="7"/>
    <x v="5"/>
    <x v="0"/>
    <x v="9"/>
  </r>
  <r>
    <x v="0"/>
    <n v="30"/>
    <x v="2"/>
    <x v="2"/>
    <x v="2"/>
    <n v="1"/>
    <x v="0"/>
    <n v="2"/>
    <x v="29"/>
    <x v="0"/>
    <x v="2"/>
    <x v="5"/>
    <x v="0"/>
    <x v="10"/>
  </r>
  <r>
    <x v="0"/>
    <n v="27"/>
    <x v="2"/>
    <x v="0"/>
    <x v="1"/>
    <n v="1"/>
    <x v="0"/>
    <n v="1"/>
    <x v="29"/>
    <x v="0"/>
    <x v="6"/>
    <x v="7"/>
    <x v="3"/>
    <x v="13"/>
  </r>
  <r>
    <x v="0"/>
    <n v="15"/>
    <x v="3"/>
    <x v="2"/>
    <x v="0"/>
    <n v="1"/>
    <x v="6"/>
    <n v="2"/>
    <x v="29"/>
    <x v="1"/>
    <x v="0"/>
    <x v="2"/>
    <x v="2"/>
    <x v="11"/>
  </r>
  <r>
    <x v="0"/>
    <n v="5"/>
    <x v="3"/>
    <x v="0"/>
    <x v="2"/>
    <n v="4"/>
    <x v="3"/>
    <n v="6"/>
    <x v="29"/>
    <x v="0"/>
    <x v="6"/>
    <x v="2"/>
    <x v="3"/>
    <x v="4"/>
  </r>
  <r>
    <x v="0"/>
    <n v="6"/>
    <x v="3"/>
    <x v="4"/>
    <x v="1"/>
    <n v="5"/>
    <x v="5"/>
    <n v="6"/>
    <x v="29"/>
    <x v="0"/>
    <x v="2"/>
    <x v="2"/>
    <x v="0"/>
    <x v="9"/>
  </r>
  <r>
    <x v="0"/>
    <n v="12"/>
    <x v="3"/>
    <x v="5"/>
    <x v="0"/>
    <n v="2"/>
    <x v="2"/>
    <n v="2"/>
    <x v="29"/>
    <x v="0"/>
    <x v="0"/>
    <x v="4"/>
    <x v="2"/>
    <x v="8"/>
  </r>
  <r>
    <x v="0"/>
    <n v="28"/>
    <x v="3"/>
    <x v="1"/>
    <x v="1"/>
    <n v="2"/>
    <x v="2"/>
    <n v="2"/>
    <x v="29"/>
    <x v="0"/>
    <x v="0"/>
    <x v="0"/>
    <x v="0"/>
    <x v="0"/>
  </r>
  <r>
    <x v="0"/>
    <n v="8"/>
    <x v="3"/>
    <x v="0"/>
    <x v="1"/>
    <n v="2"/>
    <x v="2"/>
    <n v="3"/>
    <x v="29"/>
    <x v="0"/>
    <x v="2"/>
    <x v="3"/>
    <x v="1"/>
    <x v="15"/>
  </r>
  <r>
    <x v="0"/>
    <n v="7"/>
    <x v="3"/>
    <x v="3"/>
    <x v="2"/>
    <n v="2"/>
    <x v="2"/>
    <n v="3"/>
    <x v="29"/>
    <x v="0"/>
    <x v="7"/>
    <x v="4"/>
    <x v="0"/>
    <x v="10"/>
  </r>
  <r>
    <x v="0"/>
    <n v="9"/>
    <x v="3"/>
    <x v="4"/>
    <x v="2"/>
    <n v="3"/>
    <x v="3"/>
    <n v="1"/>
    <x v="29"/>
    <x v="0"/>
    <x v="2"/>
    <x v="6"/>
    <x v="3"/>
    <x v="4"/>
  </r>
  <r>
    <x v="0"/>
    <n v="16"/>
    <x v="4"/>
    <x v="1"/>
    <x v="1"/>
    <n v="1"/>
    <x v="6"/>
    <n v="1"/>
    <x v="29"/>
    <x v="1"/>
    <x v="0"/>
    <x v="3"/>
    <x v="1"/>
    <x v="2"/>
  </r>
  <r>
    <x v="0"/>
    <n v="22"/>
    <x v="4"/>
    <x v="1"/>
    <x v="1"/>
    <n v="3"/>
    <x v="1"/>
    <n v="3"/>
    <x v="29"/>
    <x v="0"/>
    <x v="0"/>
    <x v="2"/>
    <x v="2"/>
    <x v="11"/>
  </r>
  <r>
    <x v="0"/>
    <n v="5"/>
    <x v="4"/>
    <x v="0"/>
    <x v="2"/>
    <n v="3"/>
    <x v="3"/>
    <n v="2"/>
    <x v="29"/>
    <x v="0"/>
    <x v="8"/>
    <x v="4"/>
    <x v="3"/>
    <x v="13"/>
  </r>
  <r>
    <x v="0"/>
    <n v="29"/>
    <x v="4"/>
    <x v="3"/>
    <x v="2"/>
    <n v="3"/>
    <x v="3"/>
    <n v="4"/>
    <x v="29"/>
    <x v="0"/>
    <x v="0"/>
    <x v="1"/>
    <x v="0"/>
    <x v="10"/>
  </r>
  <r>
    <x v="0"/>
    <n v="12"/>
    <x v="4"/>
    <x v="0"/>
    <x v="3"/>
    <n v="4"/>
    <x v="3"/>
    <n v="2"/>
    <x v="29"/>
    <x v="0"/>
    <x v="0"/>
    <x v="6"/>
    <x v="0"/>
    <x v="5"/>
  </r>
  <r>
    <x v="0"/>
    <n v="11"/>
    <x v="5"/>
    <x v="0"/>
    <x v="2"/>
    <n v="2"/>
    <x v="7"/>
    <n v="4"/>
    <x v="29"/>
    <x v="1"/>
    <x v="5"/>
    <x v="7"/>
    <x v="3"/>
    <x v="13"/>
  </r>
  <r>
    <x v="0"/>
    <n v="6"/>
    <x v="5"/>
    <x v="2"/>
    <x v="2"/>
    <n v="5"/>
    <x v="5"/>
    <n v="3"/>
    <x v="29"/>
    <x v="0"/>
    <x v="2"/>
    <x v="1"/>
    <x v="1"/>
    <x v="1"/>
  </r>
  <r>
    <x v="0"/>
    <n v="1"/>
    <x v="0"/>
    <x v="0"/>
    <x v="3"/>
    <n v="2"/>
    <x v="2"/>
    <n v="1"/>
    <x v="29"/>
    <x v="0"/>
    <x v="0"/>
    <x v="1"/>
    <x v="2"/>
    <x v="11"/>
  </r>
  <r>
    <x v="0"/>
    <n v="10"/>
    <x v="8"/>
    <x v="3"/>
    <x v="0"/>
    <n v="2"/>
    <x v="7"/>
    <n v="2"/>
    <x v="29"/>
    <x v="4"/>
    <x v="5"/>
    <x v="5"/>
    <x v="1"/>
    <x v="6"/>
  </r>
  <r>
    <x v="0"/>
    <n v="1"/>
    <x v="8"/>
    <x v="5"/>
    <x v="2"/>
    <n v="3"/>
    <x v="3"/>
    <n v="1"/>
    <x v="29"/>
    <x v="0"/>
    <x v="7"/>
    <x v="5"/>
    <x v="0"/>
    <x v="9"/>
  </r>
  <r>
    <x v="1"/>
    <n v="7"/>
    <x v="11"/>
    <x v="1"/>
    <x v="0"/>
    <n v="0"/>
    <x v="9"/>
    <n v="3"/>
    <x v="29"/>
    <x v="3"/>
    <x v="9"/>
    <x v="7"/>
    <x v="2"/>
    <x v="11"/>
  </r>
  <r>
    <x v="1"/>
    <n v="12"/>
    <x v="1"/>
    <x v="4"/>
    <x v="1"/>
    <n v="0"/>
    <x v="9"/>
    <n v="2"/>
    <x v="29"/>
    <x v="3"/>
    <x v="9"/>
    <x v="2"/>
    <x v="1"/>
    <x v="2"/>
  </r>
  <r>
    <x v="1"/>
    <n v="1"/>
    <x v="2"/>
    <x v="2"/>
    <x v="2"/>
    <n v="0"/>
    <x v="9"/>
    <n v="4"/>
    <x v="29"/>
    <x v="3"/>
    <x v="9"/>
    <x v="2"/>
    <x v="0"/>
    <x v="10"/>
  </r>
  <r>
    <x v="1"/>
    <n v="29"/>
    <x v="2"/>
    <x v="3"/>
    <x v="2"/>
    <n v="0"/>
    <x v="9"/>
    <n v="2"/>
    <x v="29"/>
    <x v="3"/>
    <x v="9"/>
    <x v="4"/>
    <x v="1"/>
    <x v="6"/>
  </r>
  <r>
    <x v="1"/>
    <n v="26"/>
    <x v="3"/>
    <x v="3"/>
    <x v="0"/>
    <n v="0"/>
    <x v="9"/>
    <n v="3"/>
    <x v="29"/>
    <x v="3"/>
    <x v="9"/>
    <x v="2"/>
    <x v="0"/>
    <x v="5"/>
  </r>
  <r>
    <x v="1"/>
    <n v="30"/>
    <x v="10"/>
    <x v="4"/>
    <x v="0"/>
    <n v="0"/>
    <x v="9"/>
    <n v="7"/>
    <x v="29"/>
    <x v="3"/>
    <x v="9"/>
    <x v="5"/>
    <x v="1"/>
    <x v="6"/>
  </r>
  <r>
    <x v="1"/>
    <n v="7"/>
    <x v="11"/>
    <x v="1"/>
    <x v="0"/>
    <n v="0"/>
    <x v="9"/>
    <n v="3"/>
    <x v="29"/>
    <x v="3"/>
    <x v="9"/>
    <x v="7"/>
    <x v="2"/>
    <x v="11"/>
  </r>
  <r>
    <x v="0"/>
    <n v="16"/>
    <x v="6"/>
    <x v="3"/>
    <x v="1"/>
    <n v="3"/>
    <x v="1"/>
    <n v="3"/>
    <x v="30"/>
    <x v="0"/>
    <x v="1"/>
    <x v="2"/>
    <x v="0"/>
    <x v="5"/>
  </r>
  <r>
    <x v="0"/>
    <n v="13"/>
    <x v="2"/>
    <x v="5"/>
    <x v="1"/>
    <n v="2"/>
    <x v="8"/>
    <n v="2"/>
    <x v="30"/>
    <x v="0"/>
    <x v="0"/>
    <x v="3"/>
    <x v="0"/>
    <x v="5"/>
  </r>
  <r>
    <x v="0"/>
    <n v="16"/>
    <x v="2"/>
    <x v="0"/>
    <x v="2"/>
    <n v="2"/>
    <x v="2"/>
    <n v="2"/>
    <x v="30"/>
    <x v="0"/>
    <x v="4"/>
    <x v="7"/>
    <x v="1"/>
    <x v="1"/>
  </r>
  <r>
    <x v="0"/>
    <n v="26"/>
    <x v="3"/>
    <x v="2"/>
    <x v="2"/>
    <n v="2"/>
    <x v="7"/>
    <n v="5"/>
    <x v="30"/>
    <x v="1"/>
    <x v="2"/>
    <x v="6"/>
    <x v="1"/>
    <x v="2"/>
  </r>
  <r>
    <x v="0"/>
    <n v="9"/>
    <x v="3"/>
    <x v="1"/>
    <x v="2"/>
    <n v="4"/>
    <x v="5"/>
    <n v="1"/>
    <x v="30"/>
    <x v="2"/>
    <x v="2"/>
    <x v="5"/>
    <x v="1"/>
    <x v="14"/>
  </r>
  <r>
    <x v="0"/>
    <n v="28"/>
    <x v="3"/>
    <x v="1"/>
    <x v="2"/>
    <n v="1"/>
    <x v="0"/>
    <n v="2"/>
    <x v="30"/>
    <x v="0"/>
    <x v="2"/>
    <x v="6"/>
    <x v="1"/>
    <x v="6"/>
  </r>
  <r>
    <x v="0"/>
    <n v="30"/>
    <x v="3"/>
    <x v="2"/>
    <x v="0"/>
    <n v="3"/>
    <x v="3"/>
    <n v="4"/>
    <x v="30"/>
    <x v="0"/>
    <x v="1"/>
    <x v="3"/>
    <x v="0"/>
    <x v="10"/>
  </r>
  <r>
    <x v="0"/>
    <n v="5"/>
    <x v="4"/>
    <x v="1"/>
    <x v="0"/>
    <n v="5"/>
    <x v="4"/>
    <n v="2"/>
    <x v="30"/>
    <x v="0"/>
    <x v="0"/>
    <x v="1"/>
    <x v="3"/>
    <x v="4"/>
  </r>
  <r>
    <x v="0"/>
    <n v="16"/>
    <x v="6"/>
    <x v="3"/>
    <x v="1"/>
    <n v="3"/>
    <x v="1"/>
    <n v="3"/>
    <x v="30"/>
    <x v="0"/>
    <x v="1"/>
    <x v="2"/>
    <x v="0"/>
    <x v="5"/>
  </r>
  <r>
    <x v="1"/>
    <n v="12"/>
    <x v="2"/>
    <x v="2"/>
    <x v="2"/>
    <n v="0"/>
    <x v="9"/>
    <n v="3"/>
    <x v="30"/>
    <x v="3"/>
    <x v="9"/>
    <x v="2"/>
    <x v="3"/>
    <x v="13"/>
  </r>
  <r>
    <x v="1"/>
    <n v="1"/>
    <x v="3"/>
    <x v="4"/>
    <x v="2"/>
    <n v="0"/>
    <x v="9"/>
    <n v="1"/>
    <x v="30"/>
    <x v="3"/>
    <x v="9"/>
    <x v="2"/>
    <x v="3"/>
    <x v="13"/>
  </r>
  <r>
    <x v="1"/>
    <n v="5"/>
    <x v="3"/>
    <x v="4"/>
    <x v="3"/>
    <n v="0"/>
    <x v="9"/>
    <n v="4"/>
    <x v="30"/>
    <x v="3"/>
    <x v="9"/>
    <x v="5"/>
    <x v="2"/>
    <x v="11"/>
  </r>
  <r>
    <x v="1"/>
    <n v="27"/>
    <x v="4"/>
    <x v="0"/>
    <x v="0"/>
    <n v="0"/>
    <x v="9"/>
    <n v="1"/>
    <x v="30"/>
    <x v="3"/>
    <x v="9"/>
    <x v="2"/>
    <x v="1"/>
    <x v="6"/>
  </r>
  <r>
    <x v="1"/>
    <n v="16"/>
    <x v="4"/>
    <x v="0"/>
    <x v="0"/>
    <n v="0"/>
    <x v="9"/>
    <n v="1"/>
    <x v="30"/>
    <x v="3"/>
    <x v="9"/>
    <x v="4"/>
    <x v="0"/>
    <x v="0"/>
  </r>
  <r>
    <x v="0"/>
    <n v="11"/>
    <x v="6"/>
    <x v="2"/>
    <x v="2"/>
    <n v="4"/>
    <x v="5"/>
    <n v="1"/>
    <x v="31"/>
    <x v="0"/>
    <x v="7"/>
    <x v="0"/>
    <x v="0"/>
    <x v="9"/>
  </r>
  <r>
    <x v="0"/>
    <n v="1"/>
    <x v="8"/>
    <x v="3"/>
    <x v="1"/>
    <n v="2"/>
    <x v="2"/>
    <n v="5"/>
    <x v="31"/>
    <x v="0"/>
    <x v="3"/>
    <x v="4"/>
    <x v="3"/>
    <x v="4"/>
  </r>
  <r>
    <x v="0"/>
    <n v="10"/>
    <x v="2"/>
    <x v="3"/>
    <x v="2"/>
    <n v="2"/>
    <x v="7"/>
    <n v="2"/>
    <x v="31"/>
    <x v="4"/>
    <x v="5"/>
    <x v="6"/>
    <x v="0"/>
    <x v="10"/>
  </r>
  <r>
    <x v="0"/>
    <n v="11"/>
    <x v="2"/>
    <x v="0"/>
    <x v="1"/>
    <n v="2"/>
    <x v="2"/>
    <n v="4"/>
    <x v="31"/>
    <x v="0"/>
    <x v="4"/>
    <x v="2"/>
    <x v="1"/>
    <x v="2"/>
  </r>
  <r>
    <x v="0"/>
    <n v="12"/>
    <x v="2"/>
    <x v="3"/>
    <x v="0"/>
    <n v="3"/>
    <x v="3"/>
    <n v="4"/>
    <x v="31"/>
    <x v="0"/>
    <x v="1"/>
    <x v="2"/>
    <x v="1"/>
    <x v="2"/>
  </r>
  <r>
    <x v="0"/>
    <n v="27"/>
    <x v="3"/>
    <x v="2"/>
    <x v="3"/>
    <n v="1"/>
    <x v="6"/>
    <n v="1"/>
    <x v="31"/>
    <x v="1"/>
    <x v="0"/>
    <x v="3"/>
    <x v="0"/>
    <x v="5"/>
  </r>
  <r>
    <x v="0"/>
    <n v="30"/>
    <x v="3"/>
    <x v="3"/>
    <x v="2"/>
    <n v="4"/>
    <x v="1"/>
    <n v="3"/>
    <x v="31"/>
    <x v="2"/>
    <x v="4"/>
    <x v="5"/>
    <x v="1"/>
    <x v="1"/>
  </r>
  <r>
    <x v="0"/>
    <n v="27"/>
    <x v="3"/>
    <x v="1"/>
    <x v="0"/>
    <n v="5"/>
    <x v="4"/>
    <n v="2"/>
    <x v="31"/>
    <x v="0"/>
    <x v="4"/>
    <x v="4"/>
    <x v="1"/>
    <x v="6"/>
  </r>
  <r>
    <x v="0"/>
    <n v="9"/>
    <x v="3"/>
    <x v="0"/>
    <x v="2"/>
    <n v="3"/>
    <x v="3"/>
    <n v="4"/>
    <x v="31"/>
    <x v="0"/>
    <x v="7"/>
    <x v="3"/>
    <x v="3"/>
    <x v="13"/>
  </r>
  <r>
    <x v="0"/>
    <n v="22"/>
    <x v="4"/>
    <x v="5"/>
    <x v="2"/>
    <n v="3"/>
    <x v="3"/>
    <n v="1"/>
    <x v="31"/>
    <x v="0"/>
    <x v="2"/>
    <x v="6"/>
    <x v="3"/>
    <x v="4"/>
  </r>
  <r>
    <x v="0"/>
    <n v="23"/>
    <x v="10"/>
    <x v="3"/>
    <x v="2"/>
    <n v="5"/>
    <x v="10"/>
    <n v="1"/>
    <x v="31"/>
    <x v="0"/>
    <x v="8"/>
    <x v="1"/>
    <x v="0"/>
    <x v="5"/>
  </r>
  <r>
    <x v="0"/>
    <n v="11"/>
    <x v="6"/>
    <x v="2"/>
    <x v="2"/>
    <n v="4"/>
    <x v="5"/>
    <n v="1"/>
    <x v="31"/>
    <x v="0"/>
    <x v="7"/>
    <x v="0"/>
    <x v="0"/>
    <x v="9"/>
  </r>
  <r>
    <x v="0"/>
    <n v="1"/>
    <x v="8"/>
    <x v="3"/>
    <x v="1"/>
    <n v="2"/>
    <x v="2"/>
    <n v="5"/>
    <x v="31"/>
    <x v="0"/>
    <x v="3"/>
    <x v="4"/>
    <x v="3"/>
    <x v="4"/>
  </r>
  <r>
    <x v="1"/>
    <n v="18"/>
    <x v="7"/>
    <x v="0"/>
    <x v="2"/>
    <n v="0"/>
    <x v="9"/>
    <n v="1"/>
    <x v="31"/>
    <x v="3"/>
    <x v="9"/>
    <x v="0"/>
    <x v="1"/>
    <x v="2"/>
  </r>
  <r>
    <x v="1"/>
    <n v="2"/>
    <x v="11"/>
    <x v="0"/>
    <x v="1"/>
    <n v="0"/>
    <x v="9"/>
    <n v="4"/>
    <x v="31"/>
    <x v="3"/>
    <x v="9"/>
    <x v="7"/>
    <x v="2"/>
    <x v="8"/>
  </r>
  <r>
    <x v="1"/>
    <n v="18"/>
    <x v="7"/>
    <x v="0"/>
    <x v="2"/>
    <n v="0"/>
    <x v="9"/>
    <n v="1"/>
    <x v="31"/>
    <x v="3"/>
    <x v="9"/>
    <x v="0"/>
    <x v="1"/>
    <x v="2"/>
  </r>
  <r>
    <x v="1"/>
    <n v="2"/>
    <x v="11"/>
    <x v="0"/>
    <x v="1"/>
    <n v="0"/>
    <x v="9"/>
    <n v="4"/>
    <x v="31"/>
    <x v="3"/>
    <x v="9"/>
    <x v="7"/>
    <x v="2"/>
    <x v="8"/>
  </r>
  <r>
    <x v="0"/>
    <n v="13"/>
    <x v="5"/>
    <x v="0"/>
    <x v="2"/>
    <n v="4"/>
    <x v="3"/>
    <n v="5"/>
    <x v="32"/>
    <x v="0"/>
    <x v="3"/>
    <x v="6"/>
    <x v="1"/>
    <x v="6"/>
  </r>
  <r>
    <x v="0"/>
    <n v="11"/>
    <x v="6"/>
    <x v="1"/>
    <x v="0"/>
    <n v="2"/>
    <x v="7"/>
    <n v="2"/>
    <x v="32"/>
    <x v="1"/>
    <x v="0"/>
    <x v="1"/>
    <x v="0"/>
    <x v="9"/>
  </r>
  <r>
    <x v="0"/>
    <n v="12"/>
    <x v="8"/>
    <x v="0"/>
    <x v="2"/>
    <n v="1"/>
    <x v="0"/>
    <n v="1"/>
    <x v="32"/>
    <x v="0"/>
    <x v="4"/>
    <x v="0"/>
    <x v="2"/>
    <x v="11"/>
  </r>
  <r>
    <x v="0"/>
    <n v="27"/>
    <x v="1"/>
    <x v="2"/>
    <x v="4"/>
    <n v="5"/>
    <x v="4"/>
    <n v="4"/>
    <x v="32"/>
    <x v="0"/>
    <x v="7"/>
    <x v="7"/>
    <x v="0"/>
    <x v="10"/>
  </r>
  <r>
    <x v="0"/>
    <n v="30"/>
    <x v="2"/>
    <x v="2"/>
    <x v="2"/>
    <n v="1"/>
    <x v="6"/>
    <n v="5"/>
    <x v="32"/>
    <x v="1"/>
    <x v="7"/>
    <x v="4"/>
    <x v="0"/>
    <x v="10"/>
  </r>
  <r>
    <x v="0"/>
    <n v="19"/>
    <x v="2"/>
    <x v="2"/>
    <x v="4"/>
    <n v="5"/>
    <x v="5"/>
    <n v="5"/>
    <x v="32"/>
    <x v="0"/>
    <x v="4"/>
    <x v="3"/>
    <x v="0"/>
    <x v="7"/>
  </r>
  <r>
    <x v="0"/>
    <n v="12"/>
    <x v="2"/>
    <x v="0"/>
    <x v="2"/>
    <n v="3"/>
    <x v="1"/>
    <n v="5"/>
    <x v="32"/>
    <x v="0"/>
    <x v="8"/>
    <x v="1"/>
    <x v="3"/>
    <x v="13"/>
  </r>
  <r>
    <x v="0"/>
    <n v="21"/>
    <x v="3"/>
    <x v="0"/>
    <x v="1"/>
    <n v="2"/>
    <x v="2"/>
    <n v="1"/>
    <x v="32"/>
    <x v="0"/>
    <x v="5"/>
    <x v="0"/>
    <x v="1"/>
    <x v="14"/>
  </r>
  <r>
    <x v="0"/>
    <n v="17"/>
    <x v="4"/>
    <x v="3"/>
    <x v="2"/>
    <n v="2"/>
    <x v="2"/>
    <n v="4"/>
    <x v="32"/>
    <x v="0"/>
    <x v="8"/>
    <x v="0"/>
    <x v="3"/>
    <x v="4"/>
  </r>
  <r>
    <x v="0"/>
    <n v="15"/>
    <x v="10"/>
    <x v="1"/>
    <x v="4"/>
    <n v="4"/>
    <x v="5"/>
    <n v="2"/>
    <x v="32"/>
    <x v="2"/>
    <x v="2"/>
    <x v="5"/>
    <x v="1"/>
    <x v="6"/>
  </r>
  <r>
    <x v="0"/>
    <n v="1"/>
    <x v="10"/>
    <x v="3"/>
    <x v="2"/>
    <n v="3"/>
    <x v="2"/>
    <n v="4"/>
    <x v="32"/>
    <x v="0"/>
    <x v="0"/>
    <x v="5"/>
    <x v="2"/>
    <x v="8"/>
  </r>
  <r>
    <x v="0"/>
    <n v="13"/>
    <x v="5"/>
    <x v="0"/>
    <x v="2"/>
    <n v="4"/>
    <x v="3"/>
    <n v="5"/>
    <x v="32"/>
    <x v="0"/>
    <x v="3"/>
    <x v="6"/>
    <x v="1"/>
    <x v="6"/>
  </r>
  <r>
    <x v="0"/>
    <n v="11"/>
    <x v="6"/>
    <x v="1"/>
    <x v="0"/>
    <n v="2"/>
    <x v="7"/>
    <n v="2"/>
    <x v="32"/>
    <x v="1"/>
    <x v="0"/>
    <x v="1"/>
    <x v="0"/>
    <x v="9"/>
  </r>
  <r>
    <x v="0"/>
    <n v="12"/>
    <x v="8"/>
    <x v="0"/>
    <x v="2"/>
    <n v="1"/>
    <x v="0"/>
    <n v="1"/>
    <x v="32"/>
    <x v="0"/>
    <x v="4"/>
    <x v="0"/>
    <x v="2"/>
    <x v="11"/>
  </r>
  <r>
    <x v="0"/>
    <n v="27"/>
    <x v="1"/>
    <x v="2"/>
    <x v="4"/>
    <n v="5"/>
    <x v="4"/>
    <n v="4"/>
    <x v="32"/>
    <x v="0"/>
    <x v="7"/>
    <x v="7"/>
    <x v="0"/>
    <x v="10"/>
  </r>
  <r>
    <x v="1"/>
    <n v="12"/>
    <x v="7"/>
    <x v="4"/>
    <x v="1"/>
    <n v="0"/>
    <x v="9"/>
    <n v="3"/>
    <x v="32"/>
    <x v="3"/>
    <x v="9"/>
    <x v="7"/>
    <x v="2"/>
    <x v="8"/>
  </r>
  <r>
    <x v="1"/>
    <n v="25"/>
    <x v="4"/>
    <x v="0"/>
    <x v="2"/>
    <n v="0"/>
    <x v="9"/>
    <n v="1"/>
    <x v="32"/>
    <x v="3"/>
    <x v="9"/>
    <x v="6"/>
    <x v="3"/>
    <x v="13"/>
  </r>
  <r>
    <x v="1"/>
    <n v="12"/>
    <x v="7"/>
    <x v="4"/>
    <x v="1"/>
    <n v="0"/>
    <x v="9"/>
    <n v="3"/>
    <x v="32"/>
    <x v="3"/>
    <x v="9"/>
    <x v="7"/>
    <x v="2"/>
    <x v="8"/>
  </r>
  <r>
    <x v="0"/>
    <n v="12"/>
    <x v="1"/>
    <x v="0"/>
    <x v="2"/>
    <n v="3"/>
    <x v="3"/>
    <n v="1"/>
    <x v="33"/>
    <x v="0"/>
    <x v="3"/>
    <x v="4"/>
    <x v="1"/>
    <x v="1"/>
  </r>
  <r>
    <x v="0"/>
    <n v="30"/>
    <x v="2"/>
    <x v="1"/>
    <x v="2"/>
    <n v="2"/>
    <x v="2"/>
    <n v="2"/>
    <x v="33"/>
    <x v="0"/>
    <x v="8"/>
    <x v="2"/>
    <x v="2"/>
    <x v="8"/>
  </r>
  <r>
    <x v="0"/>
    <n v="6"/>
    <x v="2"/>
    <x v="2"/>
    <x v="2"/>
    <n v="5"/>
    <x v="5"/>
    <n v="2"/>
    <x v="33"/>
    <x v="0"/>
    <x v="4"/>
    <x v="5"/>
    <x v="0"/>
    <x v="7"/>
  </r>
  <r>
    <x v="0"/>
    <n v="21"/>
    <x v="3"/>
    <x v="1"/>
    <x v="1"/>
    <n v="1"/>
    <x v="0"/>
    <n v="2"/>
    <x v="33"/>
    <x v="0"/>
    <x v="0"/>
    <x v="2"/>
    <x v="1"/>
    <x v="15"/>
  </r>
  <r>
    <x v="0"/>
    <n v="22"/>
    <x v="3"/>
    <x v="4"/>
    <x v="1"/>
    <n v="3"/>
    <x v="3"/>
    <n v="5"/>
    <x v="33"/>
    <x v="0"/>
    <x v="4"/>
    <x v="6"/>
    <x v="0"/>
    <x v="12"/>
  </r>
  <r>
    <x v="0"/>
    <n v="12"/>
    <x v="3"/>
    <x v="1"/>
    <x v="2"/>
    <n v="4"/>
    <x v="3"/>
    <n v="4"/>
    <x v="33"/>
    <x v="0"/>
    <x v="7"/>
    <x v="3"/>
    <x v="1"/>
    <x v="6"/>
  </r>
  <r>
    <x v="0"/>
    <n v="23"/>
    <x v="4"/>
    <x v="1"/>
    <x v="1"/>
    <n v="2"/>
    <x v="2"/>
    <n v="1"/>
    <x v="33"/>
    <x v="0"/>
    <x v="3"/>
    <x v="1"/>
    <x v="0"/>
    <x v="5"/>
  </r>
  <r>
    <x v="0"/>
    <n v="29"/>
    <x v="4"/>
    <x v="3"/>
    <x v="0"/>
    <n v="2"/>
    <x v="2"/>
    <n v="2"/>
    <x v="33"/>
    <x v="0"/>
    <x v="4"/>
    <x v="6"/>
    <x v="0"/>
    <x v="7"/>
  </r>
  <r>
    <x v="0"/>
    <n v="21"/>
    <x v="10"/>
    <x v="0"/>
    <x v="2"/>
    <n v="1"/>
    <x v="6"/>
    <n v="2"/>
    <x v="33"/>
    <x v="1"/>
    <x v="7"/>
    <x v="2"/>
    <x v="0"/>
    <x v="12"/>
  </r>
  <r>
    <x v="0"/>
    <n v="24"/>
    <x v="10"/>
    <x v="0"/>
    <x v="1"/>
    <n v="3"/>
    <x v="3"/>
    <n v="1"/>
    <x v="33"/>
    <x v="0"/>
    <x v="1"/>
    <x v="3"/>
    <x v="1"/>
    <x v="1"/>
  </r>
  <r>
    <x v="1"/>
    <n v="20"/>
    <x v="2"/>
    <x v="0"/>
    <x v="2"/>
    <n v="0"/>
    <x v="9"/>
    <n v="1"/>
    <x v="33"/>
    <x v="3"/>
    <x v="9"/>
    <x v="6"/>
    <x v="1"/>
    <x v="6"/>
  </r>
  <r>
    <x v="1"/>
    <n v="8"/>
    <x v="3"/>
    <x v="3"/>
    <x v="2"/>
    <n v="0"/>
    <x v="9"/>
    <n v="5"/>
    <x v="33"/>
    <x v="3"/>
    <x v="9"/>
    <x v="0"/>
    <x v="2"/>
    <x v="8"/>
  </r>
  <r>
    <x v="1"/>
    <n v="31"/>
    <x v="10"/>
    <x v="0"/>
    <x v="2"/>
    <n v="0"/>
    <x v="9"/>
    <n v="1"/>
    <x v="33"/>
    <x v="3"/>
    <x v="9"/>
    <x v="7"/>
    <x v="3"/>
    <x v="4"/>
  </r>
  <r>
    <x v="0"/>
    <n v="30"/>
    <x v="1"/>
    <x v="1"/>
    <x v="0"/>
    <n v="2"/>
    <x v="7"/>
    <n v="2"/>
    <x v="34"/>
    <x v="1"/>
    <x v="7"/>
    <x v="0"/>
    <x v="1"/>
    <x v="2"/>
  </r>
  <r>
    <x v="0"/>
    <n v="28"/>
    <x v="2"/>
    <x v="0"/>
    <x v="2"/>
    <n v="2"/>
    <x v="2"/>
    <n v="2"/>
    <x v="34"/>
    <x v="0"/>
    <x v="2"/>
    <x v="2"/>
    <x v="3"/>
    <x v="13"/>
  </r>
  <r>
    <x v="0"/>
    <n v="28"/>
    <x v="2"/>
    <x v="3"/>
    <x v="1"/>
    <n v="3"/>
    <x v="3"/>
    <n v="2"/>
    <x v="34"/>
    <x v="0"/>
    <x v="0"/>
    <x v="2"/>
    <x v="3"/>
    <x v="13"/>
  </r>
  <r>
    <x v="0"/>
    <n v="30"/>
    <x v="2"/>
    <x v="5"/>
    <x v="1"/>
    <n v="3"/>
    <x v="3"/>
    <n v="4"/>
    <x v="34"/>
    <x v="0"/>
    <x v="7"/>
    <x v="3"/>
    <x v="1"/>
    <x v="1"/>
  </r>
  <r>
    <x v="0"/>
    <n v="30"/>
    <x v="2"/>
    <x v="2"/>
    <x v="0"/>
    <n v="2"/>
    <x v="2"/>
    <n v="2"/>
    <x v="34"/>
    <x v="0"/>
    <x v="7"/>
    <x v="5"/>
    <x v="1"/>
    <x v="1"/>
  </r>
  <r>
    <x v="0"/>
    <n v="6"/>
    <x v="2"/>
    <x v="5"/>
    <x v="1"/>
    <n v="3"/>
    <x v="3"/>
    <n v="4"/>
    <x v="34"/>
    <x v="0"/>
    <x v="4"/>
    <x v="6"/>
    <x v="1"/>
    <x v="1"/>
  </r>
  <r>
    <x v="0"/>
    <n v="27"/>
    <x v="3"/>
    <x v="0"/>
    <x v="1"/>
    <n v="4"/>
    <x v="5"/>
    <n v="5"/>
    <x v="34"/>
    <x v="2"/>
    <x v="7"/>
    <x v="7"/>
    <x v="1"/>
    <x v="6"/>
  </r>
  <r>
    <x v="0"/>
    <n v="11"/>
    <x v="3"/>
    <x v="4"/>
    <x v="0"/>
    <n v="1"/>
    <x v="0"/>
    <n v="1"/>
    <x v="34"/>
    <x v="0"/>
    <x v="0"/>
    <x v="2"/>
    <x v="2"/>
    <x v="8"/>
  </r>
  <r>
    <x v="0"/>
    <n v="29"/>
    <x v="3"/>
    <x v="3"/>
    <x v="2"/>
    <n v="2"/>
    <x v="2"/>
    <n v="2"/>
    <x v="34"/>
    <x v="0"/>
    <x v="3"/>
    <x v="2"/>
    <x v="0"/>
    <x v="5"/>
  </r>
  <r>
    <x v="0"/>
    <n v="7"/>
    <x v="3"/>
    <x v="3"/>
    <x v="0"/>
    <n v="2"/>
    <x v="2"/>
    <n v="7"/>
    <x v="34"/>
    <x v="0"/>
    <x v="0"/>
    <x v="0"/>
    <x v="2"/>
    <x v="11"/>
  </r>
  <r>
    <x v="0"/>
    <n v="8"/>
    <x v="3"/>
    <x v="0"/>
    <x v="2"/>
    <n v="3"/>
    <x v="3"/>
    <n v="2"/>
    <x v="34"/>
    <x v="0"/>
    <x v="1"/>
    <x v="5"/>
    <x v="1"/>
    <x v="14"/>
  </r>
  <r>
    <x v="0"/>
    <n v="11"/>
    <x v="3"/>
    <x v="1"/>
    <x v="4"/>
    <n v="4"/>
    <x v="5"/>
    <n v="5"/>
    <x v="34"/>
    <x v="0"/>
    <x v="4"/>
    <x v="7"/>
    <x v="2"/>
    <x v="8"/>
  </r>
  <r>
    <x v="0"/>
    <n v="22"/>
    <x v="4"/>
    <x v="1"/>
    <x v="0"/>
    <n v="1"/>
    <x v="6"/>
    <n v="1"/>
    <x v="34"/>
    <x v="1"/>
    <x v="2"/>
    <x v="4"/>
    <x v="1"/>
    <x v="1"/>
  </r>
  <r>
    <x v="0"/>
    <n v="6"/>
    <x v="4"/>
    <x v="0"/>
    <x v="2"/>
    <n v="4"/>
    <x v="5"/>
    <n v="1"/>
    <x v="34"/>
    <x v="2"/>
    <x v="8"/>
    <x v="2"/>
    <x v="0"/>
    <x v="12"/>
  </r>
  <r>
    <x v="0"/>
    <n v="1"/>
    <x v="4"/>
    <x v="2"/>
    <x v="0"/>
    <n v="2"/>
    <x v="2"/>
    <n v="1"/>
    <x v="34"/>
    <x v="0"/>
    <x v="2"/>
    <x v="2"/>
    <x v="0"/>
    <x v="7"/>
  </r>
  <r>
    <x v="0"/>
    <n v="14"/>
    <x v="4"/>
    <x v="3"/>
    <x v="2"/>
    <n v="5"/>
    <x v="4"/>
    <n v="1"/>
    <x v="34"/>
    <x v="0"/>
    <x v="6"/>
    <x v="2"/>
    <x v="1"/>
    <x v="2"/>
  </r>
  <r>
    <x v="0"/>
    <n v="10"/>
    <x v="4"/>
    <x v="0"/>
    <x v="1"/>
    <n v="1"/>
    <x v="0"/>
    <n v="2"/>
    <x v="34"/>
    <x v="0"/>
    <x v="8"/>
    <x v="6"/>
    <x v="0"/>
    <x v="12"/>
  </r>
  <r>
    <x v="0"/>
    <n v="13"/>
    <x v="10"/>
    <x v="2"/>
    <x v="2"/>
    <n v="1"/>
    <x v="6"/>
    <n v="2"/>
    <x v="34"/>
    <x v="1"/>
    <x v="0"/>
    <x v="7"/>
    <x v="0"/>
    <x v="5"/>
  </r>
  <r>
    <x v="0"/>
    <n v="16"/>
    <x v="10"/>
    <x v="0"/>
    <x v="0"/>
    <n v="5"/>
    <x v="5"/>
    <n v="4"/>
    <x v="34"/>
    <x v="0"/>
    <x v="7"/>
    <x v="3"/>
    <x v="1"/>
    <x v="6"/>
  </r>
  <r>
    <x v="0"/>
    <n v="17"/>
    <x v="10"/>
    <x v="2"/>
    <x v="2"/>
    <n v="5"/>
    <x v="10"/>
    <n v="6"/>
    <x v="34"/>
    <x v="0"/>
    <x v="2"/>
    <x v="3"/>
    <x v="3"/>
    <x v="4"/>
  </r>
  <r>
    <x v="0"/>
    <n v="30"/>
    <x v="1"/>
    <x v="1"/>
    <x v="0"/>
    <n v="2"/>
    <x v="7"/>
    <n v="2"/>
    <x v="34"/>
    <x v="1"/>
    <x v="7"/>
    <x v="0"/>
    <x v="1"/>
    <x v="2"/>
  </r>
  <r>
    <x v="1"/>
    <n v="5"/>
    <x v="5"/>
    <x v="0"/>
    <x v="3"/>
    <n v="0"/>
    <x v="9"/>
    <n v="4"/>
    <x v="34"/>
    <x v="3"/>
    <x v="9"/>
    <x v="6"/>
    <x v="1"/>
    <x v="1"/>
  </r>
  <r>
    <x v="1"/>
    <n v="10"/>
    <x v="11"/>
    <x v="3"/>
    <x v="1"/>
    <n v="0"/>
    <x v="9"/>
    <n v="3"/>
    <x v="34"/>
    <x v="3"/>
    <x v="9"/>
    <x v="7"/>
    <x v="3"/>
    <x v="4"/>
  </r>
  <r>
    <x v="1"/>
    <n v="12"/>
    <x v="1"/>
    <x v="3"/>
    <x v="3"/>
    <n v="0"/>
    <x v="9"/>
    <n v="1"/>
    <x v="34"/>
    <x v="3"/>
    <x v="9"/>
    <x v="2"/>
    <x v="0"/>
    <x v="12"/>
  </r>
  <r>
    <x v="1"/>
    <n v="30"/>
    <x v="2"/>
    <x v="3"/>
    <x v="1"/>
    <n v="0"/>
    <x v="9"/>
    <n v="2"/>
    <x v="34"/>
    <x v="3"/>
    <x v="9"/>
    <x v="7"/>
    <x v="0"/>
    <x v="5"/>
  </r>
  <r>
    <x v="1"/>
    <n v="30"/>
    <x v="10"/>
    <x v="0"/>
    <x v="2"/>
    <n v="0"/>
    <x v="9"/>
    <n v="5"/>
    <x v="34"/>
    <x v="3"/>
    <x v="9"/>
    <x v="2"/>
    <x v="2"/>
    <x v="8"/>
  </r>
  <r>
    <x v="1"/>
    <n v="30"/>
    <x v="10"/>
    <x v="4"/>
    <x v="0"/>
    <n v="0"/>
    <x v="9"/>
    <n v="3"/>
    <x v="34"/>
    <x v="3"/>
    <x v="9"/>
    <x v="4"/>
    <x v="3"/>
    <x v="13"/>
  </r>
  <r>
    <x v="1"/>
    <n v="5"/>
    <x v="5"/>
    <x v="0"/>
    <x v="3"/>
    <n v="0"/>
    <x v="9"/>
    <n v="4"/>
    <x v="34"/>
    <x v="3"/>
    <x v="9"/>
    <x v="6"/>
    <x v="1"/>
    <x v="1"/>
  </r>
  <r>
    <x v="1"/>
    <n v="10"/>
    <x v="11"/>
    <x v="3"/>
    <x v="1"/>
    <n v="0"/>
    <x v="9"/>
    <n v="3"/>
    <x v="34"/>
    <x v="3"/>
    <x v="9"/>
    <x v="7"/>
    <x v="3"/>
    <x v="4"/>
  </r>
  <r>
    <x v="0"/>
    <n v="26"/>
    <x v="1"/>
    <x v="1"/>
    <x v="2"/>
    <n v="3"/>
    <x v="3"/>
    <n v="2"/>
    <x v="35"/>
    <x v="0"/>
    <x v="3"/>
    <x v="0"/>
    <x v="0"/>
    <x v="10"/>
  </r>
  <r>
    <x v="0"/>
    <n v="27"/>
    <x v="2"/>
    <x v="2"/>
    <x v="1"/>
    <n v="3"/>
    <x v="3"/>
    <n v="4"/>
    <x v="35"/>
    <x v="0"/>
    <x v="7"/>
    <x v="4"/>
    <x v="1"/>
    <x v="2"/>
  </r>
  <r>
    <x v="0"/>
    <n v="30"/>
    <x v="2"/>
    <x v="5"/>
    <x v="3"/>
    <n v="3"/>
    <x v="3"/>
    <n v="2"/>
    <x v="35"/>
    <x v="0"/>
    <x v="0"/>
    <x v="5"/>
    <x v="2"/>
    <x v="11"/>
  </r>
  <r>
    <x v="0"/>
    <n v="5"/>
    <x v="3"/>
    <x v="2"/>
    <x v="2"/>
    <n v="1"/>
    <x v="0"/>
    <n v="4"/>
    <x v="35"/>
    <x v="0"/>
    <x v="2"/>
    <x v="2"/>
    <x v="0"/>
    <x v="12"/>
  </r>
  <r>
    <x v="0"/>
    <n v="28"/>
    <x v="3"/>
    <x v="0"/>
    <x v="2"/>
    <n v="5"/>
    <x v="5"/>
    <n v="2"/>
    <x v="35"/>
    <x v="0"/>
    <x v="7"/>
    <x v="1"/>
    <x v="1"/>
    <x v="6"/>
  </r>
  <r>
    <x v="0"/>
    <n v="7"/>
    <x v="3"/>
    <x v="0"/>
    <x v="2"/>
    <n v="2"/>
    <x v="2"/>
    <n v="2"/>
    <x v="35"/>
    <x v="0"/>
    <x v="0"/>
    <x v="6"/>
    <x v="0"/>
    <x v="10"/>
  </r>
  <r>
    <x v="0"/>
    <n v="20"/>
    <x v="4"/>
    <x v="0"/>
    <x v="2"/>
    <n v="4"/>
    <x v="5"/>
    <n v="2"/>
    <x v="35"/>
    <x v="2"/>
    <x v="4"/>
    <x v="7"/>
    <x v="1"/>
    <x v="2"/>
  </r>
  <r>
    <x v="0"/>
    <n v="15"/>
    <x v="4"/>
    <x v="5"/>
    <x v="1"/>
    <n v="2"/>
    <x v="2"/>
    <n v="3"/>
    <x v="35"/>
    <x v="0"/>
    <x v="8"/>
    <x v="3"/>
    <x v="0"/>
    <x v="12"/>
  </r>
  <r>
    <x v="0"/>
    <n v="18"/>
    <x v="4"/>
    <x v="0"/>
    <x v="1"/>
    <n v="2"/>
    <x v="2"/>
    <n v="1"/>
    <x v="35"/>
    <x v="0"/>
    <x v="7"/>
    <x v="4"/>
    <x v="1"/>
    <x v="6"/>
  </r>
  <r>
    <x v="0"/>
    <n v="3"/>
    <x v="4"/>
    <x v="3"/>
    <x v="0"/>
    <n v="4"/>
    <x v="5"/>
    <n v="1"/>
    <x v="35"/>
    <x v="0"/>
    <x v="4"/>
    <x v="5"/>
    <x v="0"/>
    <x v="7"/>
  </r>
  <r>
    <x v="1"/>
    <n v="11"/>
    <x v="7"/>
    <x v="0"/>
    <x v="0"/>
    <n v="0"/>
    <x v="9"/>
    <n v="1"/>
    <x v="35"/>
    <x v="3"/>
    <x v="9"/>
    <x v="2"/>
    <x v="1"/>
    <x v="6"/>
  </r>
  <r>
    <x v="1"/>
    <n v="30"/>
    <x v="10"/>
    <x v="3"/>
    <x v="0"/>
    <n v="0"/>
    <x v="9"/>
    <n v="3"/>
    <x v="35"/>
    <x v="3"/>
    <x v="9"/>
    <x v="2"/>
    <x v="3"/>
    <x v="13"/>
  </r>
  <r>
    <x v="1"/>
    <n v="27"/>
    <x v="10"/>
    <x v="4"/>
    <x v="2"/>
    <n v="0"/>
    <x v="9"/>
    <n v="1"/>
    <x v="35"/>
    <x v="3"/>
    <x v="9"/>
    <x v="6"/>
    <x v="2"/>
    <x v="3"/>
  </r>
  <r>
    <x v="1"/>
    <n v="11"/>
    <x v="7"/>
    <x v="0"/>
    <x v="0"/>
    <n v="0"/>
    <x v="9"/>
    <n v="1"/>
    <x v="35"/>
    <x v="3"/>
    <x v="9"/>
    <x v="2"/>
    <x v="1"/>
    <x v="6"/>
  </r>
  <r>
    <x v="0"/>
    <n v="31"/>
    <x v="8"/>
    <x v="4"/>
    <x v="2"/>
    <n v="2"/>
    <x v="2"/>
    <n v="4"/>
    <x v="36"/>
    <x v="0"/>
    <x v="7"/>
    <x v="2"/>
    <x v="1"/>
    <x v="1"/>
  </r>
  <r>
    <x v="0"/>
    <n v="7"/>
    <x v="2"/>
    <x v="0"/>
    <x v="3"/>
    <n v="4"/>
    <x v="1"/>
    <n v="5"/>
    <x v="36"/>
    <x v="2"/>
    <x v="4"/>
    <x v="3"/>
    <x v="1"/>
    <x v="6"/>
  </r>
  <r>
    <x v="0"/>
    <n v="21"/>
    <x v="3"/>
    <x v="0"/>
    <x v="4"/>
    <n v="4"/>
    <x v="5"/>
    <n v="2"/>
    <x v="36"/>
    <x v="0"/>
    <x v="3"/>
    <x v="2"/>
    <x v="1"/>
    <x v="6"/>
  </r>
  <r>
    <x v="0"/>
    <n v="8"/>
    <x v="3"/>
    <x v="0"/>
    <x v="4"/>
    <n v="3"/>
    <x v="3"/>
    <n v="1"/>
    <x v="36"/>
    <x v="0"/>
    <x v="8"/>
    <x v="4"/>
    <x v="0"/>
    <x v="7"/>
  </r>
  <r>
    <x v="0"/>
    <n v="8"/>
    <x v="3"/>
    <x v="3"/>
    <x v="2"/>
    <n v="2"/>
    <x v="2"/>
    <n v="4"/>
    <x v="36"/>
    <x v="0"/>
    <x v="4"/>
    <x v="1"/>
    <x v="2"/>
    <x v="8"/>
  </r>
  <r>
    <x v="0"/>
    <n v="22"/>
    <x v="4"/>
    <x v="1"/>
    <x v="0"/>
    <n v="1"/>
    <x v="0"/>
    <n v="1"/>
    <x v="36"/>
    <x v="0"/>
    <x v="2"/>
    <x v="7"/>
    <x v="3"/>
    <x v="13"/>
  </r>
  <r>
    <x v="0"/>
    <n v="25"/>
    <x v="4"/>
    <x v="0"/>
    <x v="2"/>
    <n v="3"/>
    <x v="3"/>
    <n v="3"/>
    <x v="36"/>
    <x v="0"/>
    <x v="0"/>
    <x v="2"/>
    <x v="0"/>
    <x v="5"/>
  </r>
  <r>
    <x v="0"/>
    <n v="7"/>
    <x v="4"/>
    <x v="0"/>
    <x v="2"/>
    <n v="5"/>
    <x v="4"/>
    <n v="3"/>
    <x v="36"/>
    <x v="0"/>
    <x v="1"/>
    <x v="0"/>
    <x v="0"/>
    <x v="9"/>
  </r>
  <r>
    <x v="0"/>
    <n v="1"/>
    <x v="10"/>
    <x v="1"/>
    <x v="3"/>
    <n v="5"/>
    <x v="4"/>
    <n v="3"/>
    <x v="36"/>
    <x v="0"/>
    <x v="4"/>
    <x v="2"/>
    <x v="2"/>
    <x v="11"/>
  </r>
  <r>
    <x v="0"/>
    <n v="17"/>
    <x v="10"/>
    <x v="0"/>
    <x v="2"/>
    <n v="2"/>
    <x v="2"/>
    <n v="2"/>
    <x v="36"/>
    <x v="0"/>
    <x v="7"/>
    <x v="5"/>
    <x v="1"/>
    <x v="6"/>
  </r>
  <r>
    <x v="0"/>
    <n v="31"/>
    <x v="8"/>
    <x v="4"/>
    <x v="2"/>
    <n v="2"/>
    <x v="2"/>
    <n v="4"/>
    <x v="36"/>
    <x v="0"/>
    <x v="7"/>
    <x v="2"/>
    <x v="1"/>
    <x v="1"/>
  </r>
  <r>
    <x v="1"/>
    <n v="12"/>
    <x v="1"/>
    <x v="3"/>
    <x v="1"/>
    <n v="0"/>
    <x v="9"/>
    <n v="3"/>
    <x v="36"/>
    <x v="3"/>
    <x v="9"/>
    <x v="6"/>
    <x v="3"/>
    <x v="13"/>
  </r>
  <r>
    <x v="1"/>
    <n v="17"/>
    <x v="4"/>
    <x v="1"/>
    <x v="1"/>
    <n v="0"/>
    <x v="9"/>
    <n v="1"/>
    <x v="36"/>
    <x v="3"/>
    <x v="9"/>
    <x v="6"/>
    <x v="2"/>
    <x v="8"/>
  </r>
  <r>
    <x v="1"/>
    <n v="14"/>
    <x v="10"/>
    <x v="1"/>
    <x v="2"/>
    <n v="0"/>
    <x v="9"/>
    <n v="4"/>
    <x v="36"/>
    <x v="3"/>
    <x v="9"/>
    <x v="7"/>
    <x v="1"/>
    <x v="2"/>
  </r>
  <r>
    <x v="0"/>
    <n v="11"/>
    <x v="5"/>
    <x v="2"/>
    <x v="1"/>
    <n v="2"/>
    <x v="7"/>
    <n v="1"/>
    <x v="37"/>
    <x v="1"/>
    <x v="2"/>
    <x v="7"/>
    <x v="3"/>
    <x v="13"/>
  </r>
  <r>
    <x v="0"/>
    <n v="11"/>
    <x v="6"/>
    <x v="0"/>
    <x v="2"/>
    <n v="5"/>
    <x v="4"/>
    <n v="1"/>
    <x v="37"/>
    <x v="0"/>
    <x v="2"/>
    <x v="7"/>
    <x v="0"/>
    <x v="5"/>
  </r>
  <r>
    <x v="0"/>
    <n v="1"/>
    <x v="9"/>
    <x v="4"/>
    <x v="1"/>
    <n v="2"/>
    <x v="2"/>
    <n v="1"/>
    <x v="37"/>
    <x v="0"/>
    <x v="2"/>
    <x v="5"/>
    <x v="1"/>
    <x v="6"/>
  </r>
  <r>
    <x v="0"/>
    <n v="29"/>
    <x v="1"/>
    <x v="1"/>
    <x v="0"/>
    <n v="5"/>
    <x v="10"/>
    <n v="5"/>
    <x v="37"/>
    <x v="0"/>
    <x v="0"/>
    <x v="2"/>
    <x v="2"/>
    <x v="8"/>
  </r>
  <r>
    <x v="0"/>
    <n v="30"/>
    <x v="2"/>
    <x v="2"/>
    <x v="1"/>
    <n v="2"/>
    <x v="2"/>
    <n v="4"/>
    <x v="37"/>
    <x v="0"/>
    <x v="0"/>
    <x v="3"/>
    <x v="0"/>
    <x v="12"/>
  </r>
  <r>
    <x v="0"/>
    <n v="25"/>
    <x v="3"/>
    <x v="0"/>
    <x v="0"/>
    <n v="1"/>
    <x v="6"/>
    <n v="3"/>
    <x v="37"/>
    <x v="1"/>
    <x v="1"/>
    <x v="2"/>
    <x v="1"/>
    <x v="1"/>
  </r>
  <r>
    <x v="0"/>
    <n v="10"/>
    <x v="3"/>
    <x v="0"/>
    <x v="0"/>
    <n v="4"/>
    <x v="1"/>
    <n v="5"/>
    <x v="37"/>
    <x v="2"/>
    <x v="2"/>
    <x v="6"/>
    <x v="1"/>
    <x v="1"/>
  </r>
  <r>
    <x v="0"/>
    <n v="28"/>
    <x v="3"/>
    <x v="4"/>
    <x v="2"/>
    <n v="1"/>
    <x v="0"/>
    <n v="1"/>
    <x v="37"/>
    <x v="0"/>
    <x v="7"/>
    <x v="4"/>
    <x v="0"/>
    <x v="12"/>
  </r>
  <r>
    <x v="0"/>
    <n v="13"/>
    <x v="4"/>
    <x v="3"/>
    <x v="1"/>
    <n v="4"/>
    <x v="5"/>
    <n v="5"/>
    <x v="37"/>
    <x v="0"/>
    <x v="1"/>
    <x v="2"/>
    <x v="1"/>
    <x v="2"/>
  </r>
  <r>
    <x v="0"/>
    <n v="3"/>
    <x v="4"/>
    <x v="0"/>
    <x v="2"/>
    <n v="3"/>
    <x v="3"/>
    <n v="2"/>
    <x v="37"/>
    <x v="0"/>
    <x v="7"/>
    <x v="1"/>
    <x v="2"/>
    <x v="8"/>
  </r>
  <r>
    <x v="0"/>
    <n v="11"/>
    <x v="5"/>
    <x v="2"/>
    <x v="1"/>
    <n v="2"/>
    <x v="7"/>
    <n v="1"/>
    <x v="37"/>
    <x v="1"/>
    <x v="2"/>
    <x v="7"/>
    <x v="3"/>
    <x v="13"/>
  </r>
  <r>
    <x v="0"/>
    <n v="11"/>
    <x v="6"/>
    <x v="0"/>
    <x v="2"/>
    <n v="5"/>
    <x v="4"/>
    <n v="1"/>
    <x v="37"/>
    <x v="0"/>
    <x v="2"/>
    <x v="7"/>
    <x v="0"/>
    <x v="5"/>
  </r>
  <r>
    <x v="0"/>
    <n v="1"/>
    <x v="9"/>
    <x v="4"/>
    <x v="1"/>
    <n v="2"/>
    <x v="2"/>
    <n v="1"/>
    <x v="37"/>
    <x v="0"/>
    <x v="2"/>
    <x v="5"/>
    <x v="1"/>
    <x v="6"/>
  </r>
  <r>
    <x v="0"/>
    <n v="29"/>
    <x v="1"/>
    <x v="1"/>
    <x v="0"/>
    <n v="5"/>
    <x v="10"/>
    <n v="5"/>
    <x v="37"/>
    <x v="0"/>
    <x v="0"/>
    <x v="2"/>
    <x v="2"/>
    <x v="8"/>
  </r>
  <r>
    <x v="1"/>
    <n v="13"/>
    <x v="5"/>
    <x v="0"/>
    <x v="3"/>
    <n v="0"/>
    <x v="9"/>
    <n v="2"/>
    <x v="37"/>
    <x v="3"/>
    <x v="9"/>
    <x v="5"/>
    <x v="3"/>
    <x v="13"/>
  </r>
  <r>
    <x v="1"/>
    <n v="29"/>
    <x v="2"/>
    <x v="1"/>
    <x v="1"/>
    <n v="0"/>
    <x v="9"/>
    <n v="2"/>
    <x v="37"/>
    <x v="3"/>
    <x v="9"/>
    <x v="5"/>
    <x v="1"/>
    <x v="1"/>
  </r>
  <r>
    <x v="1"/>
    <n v="30"/>
    <x v="10"/>
    <x v="1"/>
    <x v="2"/>
    <n v="0"/>
    <x v="9"/>
    <n v="4"/>
    <x v="37"/>
    <x v="3"/>
    <x v="9"/>
    <x v="2"/>
    <x v="2"/>
    <x v="11"/>
  </r>
  <r>
    <x v="1"/>
    <n v="13"/>
    <x v="5"/>
    <x v="0"/>
    <x v="3"/>
    <n v="0"/>
    <x v="9"/>
    <n v="2"/>
    <x v="37"/>
    <x v="3"/>
    <x v="9"/>
    <x v="5"/>
    <x v="3"/>
    <x v="13"/>
  </r>
  <r>
    <x v="0"/>
    <n v="12"/>
    <x v="5"/>
    <x v="2"/>
    <x v="2"/>
    <n v="2"/>
    <x v="2"/>
    <n v="3"/>
    <x v="38"/>
    <x v="0"/>
    <x v="0"/>
    <x v="2"/>
    <x v="2"/>
    <x v="8"/>
  </r>
  <r>
    <x v="0"/>
    <n v="1"/>
    <x v="11"/>
    <x v="1"/>
    <x v="2"/>
    <n v="5"/>
    <x v="4"/>
    <n v="1"/>
    <x v="38"/>
    <x v="0"/>
    <x v="2"/>
    <x v="5"/>
    <x v="1"/>
    <x v="2"/>
  </r>
  <r>
    <x v="0"/>
    <n v="11"/>
    <x v="2"/>
    <x v="4"/>
    <x v="4"/>
    <n v="1"/>
    <x v="0"/>
    <n v="2"/>
    <x v="38"/>
    <x v="0"/>
    <x v="7"/>
    <x v="7"/>
    <x v="3"/>
    <x v="13"/>
  </r>
  <r>
    <x v="0"/>
    <n v="12"/>
    <x v="3"/>
    <x v="0"/>
    <x v="2"/>
    <n v="2"/>
    <x v="7"/>
    <n v="3"/>
    <x v="38"/>
    <x v="1"/>
    <x v="7"/>
    <x v="6"/>
    <x v="1"/>
    <x v="6"/>
  </r>
  <r>
    <x v="0"/>
    <n v="28"/>
    <x v="3"/>
    <x v="4"/>
    <x v="0"/>
    <n v="3"/>
    <x v="3"/>
    <n v="1"/>
    <x v="38"/>
    <x v="0"/>
    <x v="1"/>
    <x v="3"/>
    <x v="0"/>
    <x v="5"/>
  </r>
  <r>
    <x v="0"/>
    <n v="8"/>
    <x v="3"/>
    <x v="2"/>
    <x v="3"/>
    <n v="2"/>
    <x v="2"/>
    <n v="4"/>
    <x v="38"/>
    <x v="0"/>
    <x v="2"/>
    <x v="7"/>
    <x v="1"/>
    <x v="2"/>
  </r>
  <r>
    <x v="0"/>
    <n v="11"/>
    <x v="4"/>
    <x v="1"/>
    <x v="0"/>
    <n v="2"/>
    <x v="2"/>
    <n v="1"/>
    <x v="38"/>
    <x v="0"/>
    <x v="4"/>
    <x v="5"/>
    <x v="1"/>
    <x v="1"/>
  </r>
  <r>
    <x v="0"/>
    <n v="22"/>
    <x v="4"/>
    <x v="2"/>
    <x v="0"/>
    <n v="4"/>
    <x v="5"/>
    <n v="4"/>
    <x v="38"/>
    <x v="0"/>
    <x v="0"/>
    <x v="4"/>
    <x v="0"/>
    <x v="5"/>
  </r>
  <r>
    <x v="0"/>
    <n v="12"/>
    <x v="5"/>
    <x v="2"/>
    <x v="2"/>
    <n v="2"/>
    <x v="2"/>
    <n v="3"/>
    <x v="38"/>
    <x v="0"/>
    <x v="0"/>
    <x v="2"/>
    <x v="2"/>
    <x v="8"/>
  </r>
  <r>
    <x v="0"/>
    <n v="1"/>
    <x v="11"/>
    <x v="1"/>
    <x v="2"/>
    <n v="5"/>
    <x v="4"/>
    <n v="1"/>
    <x v="38"/>
    <x v="0"/>
    <x v="2"/>
    <x v="5"/>
    <x v="1"/>
    <x v="2"/>
  </r>
  <r>
    <x v="1"/>
    <n v="27"/>
    <x v="2"/>
    <x v="0"/>
    <x v="0"/>
    <n v="0"/>
    <x v="9"/>
    <n v="1"/>
    <x v="38"/>
    <x v="3"/>
    <x v="9"/>
    <x v="3"/>
    <x v="2"/>
    <x v="11"/>
  </r>
  <r>
    <x v="1"/>
    <n v="3"/>
    <x v="3"/>
    <x v="0"/>
    <x v="2"/>
    <n v="0"/>
    <x v="9"/>
    <n v="1"/>
    <x v="38"/>
    <x v="3"/>
    <x v="9"/>
    <x v="2"/>
    <x v="0"/>
    <x v="9"/>
  </r>
  <r>
    <x v="1"/>
    <n v="11"/>
    <x v="4"/>
    <x v="0"/>
    <x v="0"/>
    <n v="0"/>
    <x v="9"/>
    <n v="3"/>
    <x v="38"/>
    <x v="3"/>
    <x v="9"/>
    <x v="4"/>
    <x v="0"/>
    <x v="5"/>
  </r>
  <r>
    <x v="1"/>
    <n v="10"/>
    <x v="4"/>
    <x v="2"/>
    <x v="1"/>
    <n v="0"/>
    <x v="9"/>
    <n v="5"/>
    <x v="38"/>
    <x v="3"/>
    <x v="9"/>
    <x v="7"/>
    <x v="0"/>
    <x v="10"/>
  </r>
  <r>
    <x v="0"/>
    <n v="12"/>
    <x v="9"/>
    <x v="1"/>
    <x v="2"/>
    <n v="3"/>
    <x v="3"/>
    <n v="3"/>
    <x v="39"/>
    <x v="0"/>
    <x v="8"/>
    <x v="6"/>
    <x v="2"/>
    <x v="11"/>
  </r>
  <r>
    <x v="0"/>
    <n v="13"/>
    <x v="1"/>
    <x v="0"/>
    <x v="2"/>
    <n v="3"/>
    <x v="3"/>
    <n v="1"/>
    <x v="39"/>
    <x v="0"/>
    <x v="5"/>
    <x v="3"/>
    <x v="1"/>
    <x v="2"/>
  </r>
  <r>
    <x v="0"/>
    <n v="11"/>
    <x v="1"/>
    <x v="4"/>
    <x v="0"/>
    <n v="1"/>
    <x v="0"/>
    <n v="3"/>
    <x v="39"/>
    <x v="0"/>
    <x v="7"/>
    <x v="0"/>
    <x v="0"/>
    <x v="5"/>
  </r>
  <r>
    <x v="0"/>
    <n v="7"/>
    <x v="2"/>
    <x v="2"/>
    <x v="2"/>
    <n v="2"/>
    <x v="2"/>
    <n v="4"/>
    <x v="39"/>
    <x v="0"/>
    <x v="4"/>
    <x v="4"/>
    <x v="0"/>
    <x v="9"/>
  </r>
  <r>
    <x v="0"/>
    <n v="9"/>
    <x v="2"/>
    <x v="1"/>
    <x v="1"/>
    <n v="3"/>
    <x v="3"/>
    <n v="4"/>
    <x v="39"/>
    <x v="0"/>
    <x v="0"/>
    <x v="3"/>
    <x v="2"/>
    <x v="8"/>
  </r>
  <r>
    <x v="0"/>
    <n v="24"/>
    <x v="2"/>
    <x v="1"/>
    <x v="3"/>
    <n v="2"/>
    <x v="2"/>
    <n v="2"/>
    <x v="39"/>
    <x v="0"/>
    <x v="4"/>
    <x v="7"/>
    <x v="1"/>
    <x v="6"/>
  </r>
  <r>
    <x v="0"/>
    <n v="28"/>
    <x v="3"/>
    <x v="3"/>
    <x v="2"/>
    <n v="4"/>
    <x v="5"/>
    <n v="1"/>
    <x v="39"/>
    <x v="0"/>
    <x v="0"/>
    <x v="2"/>
    <x v="0"/>
    <x v="9"/>
  </r>
  <r>
    <x v="0"/>
    <n v="25"/>
    <x v="3"/>
    <x v="1"/>
    <x v="4"/>
    <n v="5"/>
    <x v="5"/>
    <n v="5"/>
    <x v="39"/>
    <x v="0"/>
    <x v="3"/>
    <x v="5"/>
    <x v="1"/>
    <x v="2"/>
  </r>
  <r>
    <x v="0"/>
    <n v="29"/>
    <x v="3"/>
    <x v="1"/>
    <x v="1"/>
    <n v="2"/>
    <x v="2"/>
    <n v="2"/>
    <x v="39"/>
    <x v="0"/>
    <x v="5"/>
    <x v="7"/>
    <x v="1"/>
    <x v="1"/>
  </r>
  <r>
    <x v="0"/>
    <n v="25"/>
    <x v="10"/>
    <x v="0"/>
    <x v="1"/>
    <n v="4"/>
    <x v="5"/>
    <n v="1"/>
    <x v="39"/>
    <x v="2"/>
    <x v="6"/>
    <x v="5"/>
    <x v="3"/>
    <x v="13"/>
  </r>
  <r>
    <x v="0"/>
    <n v="12"/>
    <x v="9"/>
    <x v="1"/>
    <x v="2"/>
    <n v="3"/>
    <x v="3"/>
    <n v="3"/>
    <x v="39"/>
    <x v="0"/>
    <x v="8"/>
    <x v="6"/>
    <x v="2"/>
    <x v="11"/>
  </r>
  <r>
    <x v="0"/>
    <n v="13"/>
    <x v="1"/>
    <x v="0"/>
    <x v="2"/>
    <n v="3"/>
    <x v="3"/>
    <n v="1"/>
    <x v="39"/>
    <x v="0"/>
    <x v="5"/>
    <x v="3"/>
    <x v="1"/>
    <x v="2"/>
  </r>
  <r>
    <x v="1"/>
    <n v="21"/>
    <x v="2"/>
    <x v="0"/>
    <x v="2"/>
    <n v="0"/>
    <x v="9"/>
    <n v="2"/>
    <x v="39"/>
    <x v="3"/>
    <x v="9"/>
    <x v="3"/>
    <x v="0"/>
    <x v="12"/>
  </r>
  <r>
    <x v="1"/>
    <n v="25"/>
    <x v="4"/>
    <x v="1"/>
    <x v="2"/>
    <n v="0"/>
    <x v="9"/>
    <n v="2"/>
    <x v="39"/>
    <x v="3"/>
    <x v="9"/>
    <x v="1"/>
    <x v="1"/>
    <x v="6"/>
  </r>
  <r>
    <x v="1"/>
    <n v="11"/>
    <x v="4"/>
    <x v="2"/>
    <x v="4"/>
    <n v="0"/>
    <x v="9"/>
    <n v="2"/>
    <x v="39"/>
    <x v="3"/>
    <x v="9"/>
    <x v="6"/>
    <x v="0"/>
    <x v="5"/>
  </r>
  <r>
    <x v="0"/>
    <n v="1"/>
    <x v="0"/>
    <x v="1"/>
    <x v="1"/>
    <n v="5"/>
    <x v="4"/>
    <n v="1"/>
    <x v="40"/>
    <x v="0"/>
    <x v="0"/>
    <x v="5"/>
    <x v="3"/>
    <x v="4"/>
  </r>
  <r>
    <x v="0"/>
    <n v="11"/>
    <x v="0"/>
    <x v="4"/>
    <x v="1"/>
    <n v="3"/>
    <x v="3"/>
    <n v="2"/>
    <x v="40"/>
    <x v="0"/>
    <x v="3"/>
    <x v="6"/>
    <x v="2"/>
    <x v="11"/>
  </r>
  <r>
    <x v="0"/>
    <n v="4"/>
    <x v="8"/>
    <x v="1"/>
    <x v="2"/>
    <n v="4"/>
    <x v="5"/>
    <n v="1"/>
    <x v="40"/>
    <x v="2"/>
    <x v="7"/>
    <x v="2"/>
    <x v="1"/>
    <x v="14"/>
  </r>
  <r>
    <x v="0"/>
    <n v="30"/>
    <x v="2"/>
    <x v="1"/>
    <x v="2"/>
    <n v="2"/>
    <x v="8"/>
    <n v="1"/>
    <x v="40"/>
    <x v="0"/>
    <x v="7"/>
    <x v="0"/>
    <x v="0"/>
    <x v="0"/>
  </r>
  <r>
    <x v="0"/>
    <n v="14"/>
    <x v="3"/>
    <x v="0"/>
    <x v="1"/>
    <n v="1"/>
    <x v="6"/>
    <n v="2"/>
    <x v="40"/>
    <x v="1"/>
    <x v="2"/>
    <x v="6"/>
    <x v="3"/>
    <x v="4"/>
  </r>
  <r>
    <x v="0"/>
    <n v="19"/>
    <x v="3"/>
    <x v="1"/>
    <x v="1"/>
    <n v="1"/>
    <x v="0"/>
    <n v="4"/>
    <x v="40"/>
    <x v="0"/>
    <x v="1"/>
    <x v="3"/>
    <x v="1"/>
    <x v="14"/>
  </r>
  <r>
    <x v="0"/>
    <n v="3"/>
    <x v="3"/>
    <x v="0"/>
    <x v="3"/>
    <n v="3"/>
    <x v="2"/>
    <n v="2"/>
    <x v="40"/>
    <x v="0"/>
    <x v="4"/>
    <x v="7"/>
    <x v="1"/>
    <x v="1"/>
  </r>
  <r>
    <x v="0"/>
    <n v="3"/>
    <x v="4"/>
    <x v="2"/>
    <x v="1"/>
    <n v="2"/>
    <x v="7"/>
    <n v="2"/>
    <x v="40"/>
    <x v="1"/>
    <x v="8"/>
    <x v="3"/>
    <x v="1"/>
    <x v="2"/>
  </r>
  <r>
    <x v="0"/>
    <n v="12"/>
    <x v="4"/>
    <x v="4"/>
    <x v="2"/>
    <n v="3"/>
    <x v="3"/>
    <n v="1"/>
    <x v="40"/>
    <x v="0"/>
    <x v="2"/>
    <x v="7"/>
    <x v="0"/>
    <x v="7"/>
  </r>
  <r>
    <x v="0"/>
    <n v="22"/>
    <x v="4"/>
    <x v="0"/>
    <x v="4"/>
    <n v="2"/>
    <x v="2"/>
    <n v="3"/>
    <x v="40"/>
    <x v="0"/>
    <x v="0"/>
    <x v="4"/>
    <x v="0"/>
    <x v="10"/>
  </r>
  <r>
    <x v="0"/>
    <n v="1"/>
    <x v="0"/>
    <x v="1"/>
    <x v="1"/>
    <n v="5"/>
    <x v="4"/>
    <n v="1"/>
    <x v="40"/>
    <x v="0"/>
    <x v="0"/>
    <x v="5"/>
    <x v="3"/>
    <x v="4"/>
  </r>
  <r>
    <x v="0"/>
    <n v="11"/>
    <x v="0"/>
    <x v="4"/>
    <x v="1"/>
    <n v="3"/>
    <x v="3"/>
    <n v="2"/>
    <x v="40"/>
    <x v="0"/>
    <x v="3"/>
    <x v="6"/>
    <x v="2"/>
    <x v="11"/>
  </r>
  <r>
    <x v="0"/>
    <n v="4"/>
    <x v="8"/>
    <x v="1"/>
    <x v="2"/>
    <n v="4"/>
    <x v="5"/>
    <n v="1"/>
    <x v="40"/>
    <x v="2"/>
    <x v="7"/>
    <x v="2"/>
    <x v="1"/>
    <x v="14"/>
  </r>
  <r>
    <x v="1"/>
    <n v="5"/>
    <x v="3"/>
    <x v="0"/>
    <x v="2"/>
    <n v="0"/>
    <x v="9"/>
    <n v="3"/>
    <x v="40"/>
    <x v="3"/>
    <x v="9"/>
    <x v="2"/>
    <x v="1"/>
    <x v="2"/>
  </r>
  <r>
    <x v="1"/>
    <n v="10"/>
    <x v="10"/>
    <x v="0"/>
    <x v="1"/>
    <n v="0"/>
    <x v="9"/>
    <n v="2"/>
    <x v="40"/>
    <x v="3"/>
    <x v="9"/>
    <x v="4"/>
    <x v="3"/>
    <x v="4"/>
  </r>
  <r>
    <x v="1"/>
    <n v="10"/>
    <x v="10"/>
    <x v="4"/>
    <x v="2"/>
    <n v="0"/>
    <x v="9"/>
    <n v="2"/>
    <x v="40"/>
    <x v="3"/>
    <x v="9"/>
    <x v="0"/>
    <x v="0"/>
    <x v="7"/>
  </r>
  <r>
    <x v="0"/>
    <n v="17"/>
    <x v="5"/>
    <x v="1"/>
    <x v="2"/>
    <n v="2"/>
    <x v="7"/>
    <n v="4"/>
    <x v="41"/>
    <x v="1"/>
    <x v="2"/>
    <x v="3"/>
    <x v="1"/>
    <x v="2"/>
  </r>
  <r>
    <x v="0"/>
    <n v="2"/>
    <x v="8"/>
    <x v="0"/>
    <x v="2"/>
    <n v="5"/>
    <x v="4"/>
    <n v="1"/>
    <x v="41"/>
    <x v="0"/>
    <x v="0"/>
    <x v="7"/>
    <x v="0"/>
    <x v="0"/>
  </r>
  <r>
    <x v="0"/>
    <n v="5"/>
    <x v="1"/>
    <x v="0"/>
    <x v="0"/>
    <n v="4"/>
    <x v="5"/>
    <n v="3"/>
    <x v="41"/>
    <x v="2"/>
    <x v="5"/>
    <x v="3"/>
    <x v="0"/>
    <x v="12"/>
  </r>
  <r>
    <x v="0"/>
    <n v="11"/>
    <x v="1"/>
    <x v="1"/>
    <x v="1"/>
    <n v="1"/>
    <x v="0"/>
    <n v="6"/>
    <x v="41"/>
    <x v="0"/>
    <x v="2"/>
    <x v="1"/>
    <x v="1"/>
    <x v="14"/>
  </r>
  <r>
    <x v="0"/>
    <n v="28"/>
    <x v="2"/>
    <x v="2"/>
    <x v="2"/>
    <n v="3"/>
    <x v="1"/>
    <n v="2"/>
    <x v="41"/>
    <x v="0"/>
    <x v="2"/>
    <x v="1"/>
    <x v="0"/>
    <x v="0"/>
  </r>
  <r>
    <x v="0"/>
    <n v="16"/>
    <x v="2"/>
    <x v="1"/>
    <x v="1"/>
    <n v="5"/>
    <x v="5"/>
    <n v="5"/>
    <x v="41"/>
    <x v="0"/>
    <x v="0"/>
    <x v="4"/>
    <x v="2"/>
    <x v="11"/>
  </r>
  <r>
    <x v="0"/>
    <n v="30"/>
    <x v="2"/>
    <x v="4"/>
    <x v="0"/>
    <n v="2"/>
    <x v="8"/>
    <n v="1"/>
    <x v="41"/>
    <x v="0"/>
    <x v="0"/>
    <x v="6"/>
    <x v="3"/>
    <x v="13"/>
  </r>
  <r>
    <x v="0"/>
    <n v="8"/>
    <x v="3"/>
    <x v="1"/>
    <x v="2"/>
    <n v="1"/>
    <x v="6"/>
    <n v="4"/>
    <x v="41"/>
    <x v="1"/>
    <x v="0"/>
    <x v="5"/>
    <x v="3"/>
    <x v="13"/>
  </r>
  <r>
    <x v="0"/>
    <n v="17"/>
    <x v="5"/>
    <x v="1"/>
    <x v="2"/>
    <n v="2"/>
    <x v="7"/>
    <n v="4"/>
    <x v="41"/>
    <x v="1"/>
    <x v="2"/>
    <x v="3"/>
    <x v="1"/>
    <x v="2"/>
  </r>
  <r>
    <x v="0"/>
    <n v="2"/>
    <x v="8"/>
    <x v="0"/>
    <x v="2"/>
    <n v="5"/>
    <x v="4"/>
    <n v="1"/>
    <x v="41"/>
    <x v="0"/>
    <x v="0"/>
    <x v="7"/>
    <x v="0"/>
    <x v="0"/>
  </r>
  <r>
    <x v="0"/>
    <n v="5"/>
    <x v="1"/>
    <x v="0"/>
    <x v="0"/>
    <n v="4"/>
    <x v="5"/>
    <n v="3"/>
    <x v="41"/>
    <x v="2"/>
    <x v="5"/>
    <x v="3"/>
    <x v="0"/>
    <x v="12"/>
  </r>
  <r>
    <x v="1"/>
    <n v="22"/>
    <x v="2"/>
    <x v="3"/>
    <x v="1"/>
    <n v="0"/>
    <x v="9"/>
    <n v="3"/>
    <x v="41"/>
    <x v="3"/>
    <x v="9"/>
    <x v="2"/>
    <x v="1"/>
    <x v="2"/>
  </r>
  <r>
    <x v="1"/>
    <n v="25"/>
    <x v="3"/>
    <x v="3"/>
    <x v="1"/>
    <n v="0"/>
    <x v="9"/>
    <n v="5"/>
    <x v="41"/>
    <x v="3"/>
    <x v="9"/>
    <x v="5"/>
    <x v="0"/>
    <x v="0"/>
  </r>
  <r>
    <x v="1"/>
    <n v="16"/>
    <x v="4"/>
    <x v="0"/>
    <x v="2"/>
    <n v="0"/>
    <x v="9"/>
    <n v="3"/>
    <x v="41"/>
    <x v="3"/>
    <x v="9"/>
    <x v="3"/>
    <x v="3"/>
    <x v="13"/>
  </r>
  <r>
    <x v="1"/>
    <n v="30"/>
    <x v="4"/>
    <x v="2"/>
    <x v="2"/>
    <n v="0"/>
    <x v="9"/>
    <n v="5"/>
    <x v="41"/>
    <x v="3"/>
    <x v="9"/>
    <x v="6"/>
    <x v="1"/>
    <x v="6"/>
  </r>
  <r>
    <x v="1"/>
    <n v="1"/>
    <x v="10"/>
    <x v="1"/>
    <x v="0"/>
    <n v="0"/>
    <x v="9"/>
    <n v="2"/>
    <x v="41"/>
    <x v="3"/>
    <x v="9"/>
    <x v="1"/>
    <x v="1"/>
    <x v="1"/>
  </r>
  <r>
    <x v="0"/>
    <n v="13"/>
    <x v="6"/>
    <x v="2"/>
    <x v="0"/>
    <n v="1"/>
    <x v="0"/>
    <n v="6"/>
    <x v="42"/>
    <x v="0"/>
    <x v="5"/>
    <x v="3"/>
    <x v="3"/>
    <x v="4"/>
  </r>
  <r>
    <x v="0"/>
    <n v="10"/>
    <x v="0"/>
    <x v="4"/>
    <x v="0"/>
    <n v="3"/>
    <x v="3"/>
    <n v="1"/>
    <x v="42"/>
    <x v="0"/>
    <x v="7"/>
    <x v="2"/>
    <x v="0"/>
    <x v="9"/>
  </r>
  <r>
    <x v="0"/>
    <n v="9"/>
    <x v="11"/>
    <x v="0"/>
    <x v="2"/>
    <n v="4"/>
    <x v="1"/>
    <n v="1"/>
    <x v="42"/>
    <x v="2"/>
    <x v="0"/>
    <x v="3"/>
    <x v="0"/>
    <x v="10"/>
  </r>
  <r>
    <x v="0"/>
    <n v="21"/>
    <x v="2"/>
    <x v="0"/>
    <x v="1"/>
    <n v="2"/>
    <x v="7"/>
    <n v="3"/>
    <x v="42"/>
    <x v="1"/>
    <x v="4"/>
    <x v="1"/>
    <x v="1"/>
    <x v="6"/>
  </r>
  <r>
    <x v="0"/>
    <n v="30"/>
    <x v="2"/>
    <x v="3"/>
    <x v="2"/>
    <n v="3"/>
    <x v="3"/>
    <n v="5"/>
    <x v="42"/>
    <x v="0"/>
    <x v="0"/>
    <x v="7"/>
    <x v="1"/>
    <x v="15"/>
  </r>
  <r>
    <x v="0"/>
    <n v="13"/>
    <x v="3"/>
    <x v="0"/>
    <x v="2"/>
    <n v="2"/>
    <x v="7"/>
    <n v="1"/>
    <x v="42"/>
    <x v="1"/>
    <x v="6"/>
    <x v="7"/>
    <x v="3"/>
    <x v="13"/>
  </r>
  <r>
    <x v="0"/>
    <n v="2"/>
    <x v="3"/>
    <x v="0"/>
    <x v="1"/>
    <n v="2"/>
    <x v="8"/>
    <n v="5"/>
    <x v="42"/>
    <x v="0"/>
    <x v="0"/>
    <x v="2"/>
    <x v="0"/>
    <x v="7"/>
  </r>
  <r>
    <x v="0"/>
    <n v="4"/>
    <x v="3"/>
    <x v="1"/>
    <x v="1"/>
    <n v="4"/>
    <x v="5"/>
    <n v="2"/>
    <x v="42"/>
    <x v="0"/>
    <x v="2"/>
    <x v="2"/>
    <x v="2"/>
    <x v="8"/>
  </r>
  <r>
    <x v="0"/>
    <n v="6"/>
    <x v="3"/>
    <x v="3"/>
    <x v="3"/>
    <n v="2"/>
    <x v="2"/>
    <n v="2"/>
    <x v="42"/>
    <x v="0"/>
    <x v="7"/>
    <x v="2"/>
    <x v="1"/>
    <x v="1"/>
  </r>
  <r>
    <x v="0"/>
    <n v="23"/>
    <x v="3"/>
    <x v="5"/>
    <x v="0"/>
    <n v="3"/>
    <x v="3"/>
    <n v="1"/>
    <x v="42"/>
    <x v="0"/>
    <x v="3"/>
    <x v="7"/>
    <x v="0"/>
    <x v="12"/>
  </r>
  <r>
    <x v="0"/>
    <n v="8"/>
    <x v="3"/>
    <x v="3"/>
    <x v="2"/>
    <n v="2"/>
    <x v="2"/>
    <n v="2"/>
    <x v="42"/>
    <x v="0"/>
    <x v="4"/>
    <x v="4"/>
    <x v="0"/>
    <x v="0"/>
  </r>
  <r>
    <x v="0"/>
    <n v="1"/>
    <x v="3"/>
    <x v="1"/>
    <x v="1"/>
    <n v="2"/>
    <x v="2"/>
    <n v="2"/>
    <x v="42"/>
    <x v="0"/>
    <x v="0"/>
    <x v="5"/>
    <x v="1"/>
    <x v="1"/>
  </r>
  <r>
    <x v="0"/>
    <n v="20"/>
    <x v="3"/>
    <x v="3"/>
    <x v="1"/>
    <n v="5"/>
    <x v="10"/>
    <n v="2"/>
    <x v="42"/>
    <x v="0"/>
    <x v="7"/>
    <x v="5"/>
    <x v="0"/>
    <x v="7"/>
  </r>
  <r>
    <x v="0"/>
    <n v="11"/>
    <x v="4"/>
    <x v="2"/>
    <x v="2"/>
    <n v="2"/>
    <x v="2"/>
    <n v="1"/>
    <x v="42"/>
    <x v="0"/>
    <x v="2"/>
    <x v="0"/>
    <x v="0"/>
    <x v="0"/>
  </r>
  <r>
    <x v="0"/>
    <n v="3"/>
    <x v="4"/>
    <x v="5"/>
    <x v="2"/>
    <n v="5"/>
    <x v="4"/>
    <n v="1"/>
    <x v="42"/>
    <x v="0"/>
    <x v="1"/>
    <x v="5"/>
    <x v="1"/>
    <x v="6"/>
  </r>
  <r>
    <x v="0"/>
    <n v="30"/>
    <x v="10"/>
    <x v="3"/>
    <x v="1"/>
    <n v="1"/>
    <x v="6"/>
    <n v="2"/>
    <x v="42"/>
    <x v="1"/>
    <x v="2"/>
    <x v="6"/>
    <x v="1"/>
    <x v="15"/>
  </r>
  <r>
    <x v="0"/>
    <n v="28"/>
    <x v="10"/>
    <x v="3"/>
    <x v="0"/>
    <n v="4"/>
    <x v="5"/>
    <n v="1"/>
    <x v="42"/>
    <x v="2"/>
    <x v="2"/>
    <x v="3"/>
    <x v="3"/>
    <x v="4"/>
  </r>
  <r>
    <x v="0"/>
    <n v="1"/>
    <x v="10"/>
    <x v="0"/>
    <x v="2"/>
    <n v="5"/>
    <x v="4"/>
    <n v="3"/>
    <x v="42"/>
    <x v="0"/>
    <x v="1"/>
    <x v="2"/>
    <x v="3"/>
    <x v="4"/>
  </r>
  <r>
    <x v="0"/>
    <n v="30"/>
    <x v="10"/>
    <x v="1"/>
    <x v="2"/>
    <n v="1"/>
    <x v="0"/>
    <n v="1"/>
    <x v="42"/>
    <x v="0"/>
    <x v="7"/>
    <x v="2"/>
    <x v="0"/>
    <x v="9"/>
  </r>
  <r>
    <x v="0"/>
    <n v="13"/>
    <x v="6"/>
    <x v="2"/>
    <x v="0"/>
    <n v="1"/>
    <x v="0"/>
    <n v="6"/>
    <x v="42"/>
    <x v="0"/>
    <x v="5"/>
    <x v="3"/>
    <x v="3"/>
    <x v="4"/>
  </r>
  <r>
    <x v="0"/>
    <n v="10"/>
    <x v="0"/>
    <x v="4"/>
    <x v="0"/>
    <n v="3"/>
    <x v="3"/>
    <n v="1"/>
    <x v="42"/>
    <x v="0"/>
    <x v="7"/>
    <x v="2"/>
    <x v="0"/>
    <x v="9"/>
  </r>
  <r>
    <x v="0"/>
    <n v="9"/>
    <x v="11"/>
    <x v="0"/>
    <x v="2"/>
    <n v="4"/>
    <x v="1"/>
    <n v="1"/>
    <x v="42"/>
    <x v="2"/>
    <x v="0"/>
    <x v="3"/>
    <x v="0"/>
    <x v="10"/>
  </r>
  <r>
    <x v="1"/>
    <n v="11"/>
    <x v="6"/>
    <x v="2"/>
    <x v="1"/>
    <n v="0"/>
    <x v="9"/>
    <n v="2"/>
    <x v="42"/>
    <x v="3"/>
    <x v="9"/>
    <x v="6"/>
    <x v="1"/>
    <x v="6"/>
  </r>
  <r>
    <x v="1"/>
    <n v="12"/>
    <x v="7"/>
    <x v="0"/>
    <x v="1"/>
    <n v="0"/>
    <x v="9"/>
    <n v="2"/>
    <x v="42"/>
    <x v="3"/>
    <x v="9"/>
    <x v="6"/>
    <x v="2"/>
    <x v="8"/>
  </r>
  <r>
    <x v="1"/>
    <n v="30"/>
    <x v="2"/>
    <x v="2"/>
    <x v="4"/>
    <n v="0"/>
    <x v="9"/>
    <n v="2"/>
    <x v="42"/>
    <x v="3"/>
    <x v="9"/>
    <x v="7"/>
    <x v="0"/>
    <x v="0"/>
  </r>
  <r>
    <x v="1"/>
    <n v="14"/>
    <x v="3"/>
    <x v="5"/>
    <x v="3"/>
    <n v="0"/>
    <x v="9"/>
    <n v="2"/>
    <x v="42"/>
    <x v="3"/>
    <x v="9"/>
    <x v="0"/>
    <x v="2"/>
    <x v="8"/>
  </r>
  <r>
    <x v="1"/>
    <n v="18"/>
    <x v="4"/>
    <x v="2"/>
    <x v="1"/>
    <n v="0"/>
    <x v="9"/>
    <n v="2"/>
    <x v="42"/>
    <x v="3"/>
    <x v="9"/>
    <x v="2"/>
    <x v="3"/>
    <x v="4"/>
  </r>
  <r>
    <x v="1"/>
    <n v="24"/>
    <x v="4"/>
    <x v="3"/>
    <x v="2"/>
    <n v="0"/>
    <x v="9"/>
    <n v="2"/>
    <x v="42"/>
    <x v="3"/>
    <x v="9"/>
    <x v="0"/>
    <x v="1"/>
    <x v="1"/>
  </r>
  <r>
    <x v="1"/>
    <n v="9"/>
    <x v="10"/>
    <x v="0"/>
    <x v="1"/>
    <n v="0"/>
    <x v="9"/>
    <n v="1"/>
    <x v="42"/>
    <x v="3"/>
    <x v="9"/>
    <x v="4"/>
    <x v="1"/>
    <x v="6"/>
  </r>
  <r>
    <x v="1"/>
    <n v="11"/>
    <x v="6"/>
    <x v="2"/>
    <x v="1"/>
    <n v="0"/>
    <x v="9"/>
    <n v="2"/>
    <x v="42"/>
    <x v="3"/>
    <x v="9"/>
    <x v="6"/>
    <x v="1"/>
    <x v="6"/>
  </r>
  <r>
    <x v="1"/>
    <n v="12"/>
    <x v="7"/>
    <x v="0"/>
    <x v="1"/>
    <n v="0"/>
    <x v="9"/>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3EA0B-7DBC-4052-BFDE-E85AC28DE3B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Total Consultant">
  <location ref="BT5:BU15"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v="4"/>
    </i>
    <i>
      <x v="2"/>
    </i>
    <i>
      <x v="6"/>
    </i>
    <i>
      <x/>
    </i>
    <i>
      <x v="5"/>
    </i>
    <i>
      <x v="7"/>
    </i>
    <i>
      <x v="1"/>
    </i>
    <i>
      <x v="8"/>
    </i>
    <i>
      <x v="3"/>
    </i>
    <i t="grand">
      <x/>
    </i>
  </rowItems>
  <colItems count="1">
    <i/>
  </colItems>
  <pageFields count="1">
    <pageField fld="0" hier="-1"/>
  </pageFields>
  <dataFields count="1">
    <dataField name="Sum of Paid Fees" fld="6" baseField="0" baseItem="0" numFmtId="167"/>
  </dataFields>
  <formats count="14">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axis="axisPage" fieldPosition="0"/>
    </format>
    <format dxfId="9">
      <pivotArea dataOnly="0" labelOnly="1" grandRow="1" outline="0" fieldPosition="0"/>
    </format>
    <format dxfId="8">
      <pivotArea dataOnly="0" labelOnly="1" outline="0" axis="axisValues" fieldPosition="0"/>
    </format>
    <format dxfId="7">
      <pivotArea outline="0" collapsedLevelsAreSubtotals="1" fieldPosition="0"/>
    </format>
    <format dxfId="6">
      <pivotArea collapsedLevelsAreSubtotals="1" fieldPosition="0">
        <references count="1">
          <reference field="10" count="1">
            <x v="0"/>
          </reference>
        </references>
      </pivotArea>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9">
            <x v="0"/>
            <x v="1"/>
            <x v="2"/>
            <x v="3"/>
            <x v="4"/>
            <x v="5"/>
            <x v="6"/>
            <x v="7"/>
            <x v="8"/>
          </reference>
        </references>
      </pivotArea>
    </format>
    <format dxfId="1">
      <pivotArea dataOnly="0" labelOnly="1" grandRow="1" outline="0" fieldPosition="0"/>
    </format>
    <format dxfId="0">
      <pivotArea dataOnly="0" labelOnly="1" outline="0" axis="axisValues" fieldPosition="0"/>
    </format>
  </formats>
  <chartFormats count="2">
    <chartFormat chart="33" format="15"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3C7B5-E765-46B0-A0A0-61E0F692494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otal Consultant">
  <location ref="AE5:AF8" firstHeaderRow="1" firstDataRow="1" firstDataCol="1"/>
  <pivotFields count="17">
    <pivotField axis="axisRow" dataField="1" showAll="0">
      <items count="3">
        <item x="0"/>
        <item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t="grand">
      <x/>
    </i>
  </rowItems>
  <colItems count="1">
    <i/>
  </colItems>
  <dataFields count="1">
    <dataField name="Count of Fees Status" fld="0" subtotal="count" baseField="0" baseItem="0"/>
  </dataFields>
  <formats count="13">
    <format dxfId="129">
      <pivotArea outline="0" collapsedLevelsAreSubtotals="1" fieldPosition="0"/>
    </format>
    <format dxfId="128">
      <pivotArea type="all" dataOnly="0" outline="0" fieldPosition="0"/>
    </format>
    <format dxfId="127">
      <pivotArea outline="0" collapsedLevelsAreSubtotals="1" fieldPosition="0"/>
    </format>
    <format dxfId="126">
      <pivotArea field="0" type="button" dataOnly="0" labelOnly="1" outline="0" axis="axisRow" fieldPosition="0"/>
    </format>
    <format dxfId="125">
      <pivotArea dataOnly="0" labelOnly="1" fieldPosition="0">
        <references count="1">
          <reference field="0"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0" type="button" dataOnly="0" labelOnly="1" outline="0" axis="axisRow" fieldPosition="0"/>
    </format>
    <format dxfId="119">
      <pivotArea dataOnly="0" labelOnly="1" fieldPosition="0">
        <references count="1">
          <reference field="0" count="0"/>
        </references>
      </pivotArea>
    </format>
    <format dxfId="118">
      <pivotArea dataOnly="0" labelOnly="1" grandRow="1" outline="0" fieldPosition="0"/>
    </format>
    <format dxfId="117">
      <pivotArea dataOnly="0" labelOnly="1" outline="0" axis="axisValues" fieldPosition="0"/>
    </format>
  </format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B3A6BB-E99A-4882-971A-4DB187494E24}" name="PivotTable2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rowHeaderCaption="Mnths">
  <location ref="ES5:ES10" firstHeaderRow="1" firstDataRow="1" firstDataCol="1"/>
  <pivotFields count="17">
    <pivotField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5">
    <i>
      <x/>
    </i>
    <i>
      <x v="1"/>
    </i>
    <i>
      <x v="2"/>
    </i>
    <i>
      <x v="3"/>
    </i>
    <i>
      <x v="4"/>
    </i>
  </rowItems>
  <colItems count="1">
    <i/>
  </colItems>
  <formats count="13">
    <format dxfId="142">
      <pivotArea outline="0" collapsedLevelsAreSubtotals="1" fieldPosition="0"/>
    </format>
    <format dxfId="141">
      <pivotArea type="all" dataOnly="0" outline="0" fieldPosition="0"/>
    </format>
    <format dxfId="140">
      <pivotArea outline="0" collapsedLevelsAreSubtotals="1" fieldPosition="0"/>
    </format>
    <format dxfId="139">
      <pivotArea field="0" type="button" dataOnly="0" labelOnly="1" outline="0"/>
    </format>
    <format dxfId="138">
      <pivotArea dataOnly="0" labelOnly="1" grandRow="1" outline="0" fieldPosition="0"/>
    </format>
    <format dxfId="137">
      <pivotArea dataOnly="0" labelOnly="1" outline="0" axis="axisValues"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field="2" type="button" dataOnly="0" labelOnly="1" outline="0"/>
    </format>
    <format dxfId="132">
      <pivotArea dataOnly="0" labelOnly="1" grandRow="1" outline="0" fieldPosition="0"/>
    </format>
    <format dxfId="131">
      <pivotArea dataOnly="0" labelOnly="1" outline="0" axis="axisValues" fieldPosition="0"/>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055117-086A-42CA-B606-36985DD2F1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7">
    <pivotField showAll="0"/>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Paid Fees" fld="6" baseField="0" baseItem="0" numFmtId="166"/>
  </dataFields>
  <formats count="7">
    <format dxfId="149">
      <pivotArea outline="0" collapsedLevelsAreSubtotals="1"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0BBFC4-AF4E-41AB-824D-0EB63DEEC6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Total Consultant">
  <location ref="BK5:BL15"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7"/>
  </dataFields>
  <formats count="13">
    <format dxfId="162">
      <pivotArea outline="0" collapsedLevelsAreSubtotals="1" fieldPosition="0"/>
    </format>
    <format dxfId="161">
      <pivotArea type="all" dataOnly="0" outline="0" fieldPosition="0"/>
    </format>
    <format dxfId="160">
      <pivotArea outline="0" collapsedLevelsAreSubtotals="1" fieldPosition="0"/>
    </format>
    <format dxfId="159">
      <pivotArea field="0" type="button" dataOnly="0" labelOnly="1" outline="0" axis="axisPage" fieldPosition="0"/>
    </format>
    <format dxfId="158">
      <pivotArea dataOnly="0" labelOnly="1" grandRow="1" outline="0" fieldPosition="0"/>
    </format>
    <format dxfId="157">
      <pivotArea dataOnly="0" labelOnly="1" outline="0" axis="axisValues" fieldPosition="0"/>
    </format>
    <format dxfId="156">
      <pivotArea outline="0" collapsedLevelsAreSubtotals="1" fieldPosition="0"/>
    </format>
    <format dxfId="155">
      <pivotArea type="all" dataOnly="0" outline="0" fieldPosition="0"/>
    </format>
    <format dxfId="154">
      <pivotArea outline="0" collapsedLevelsAreSubtotals="1" fieldPosition="0"/>
    </format>
    <format dxfId="153">
      <pivotArea field="10" type="button" dataOnly="0" labelOnly="1" outline="0" axis="axisRow" fieldPosition="0"/>
    </format>
    <format dxfId="152">
      <pivotArea dataOnly="0" labelOnly="1" fieldPosition="0">
        <references count="1">
          <reference field="10" count="9">
            <x v="0"/>
            <x v="1"/>
            <x v="2"/>
            <x v="3"/>
            <x v="4"/>
            <x v="5"/>
            <x v="6"/>
            <x v="7"/>
            <x v="8"/>
          </reference>
        </references>
      </pivotArea>
    </format>
    <format dxfId="151">
      <pivotArea dataOnly="0" labelOnly="1" grandRow="1" outline="0" fieldPosition="0"/>
    </format>
    <format dxfId="150">
      <pivotArea dataOnly="0" labelOnly="1" outline="0" axis="axisValues" fieldPosition="0"/>
    </format>
  </formats>
  <chartFormats count="2">
    <chartFormat chart="33" format="15"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2B6DD6F-B5AE-4C9E-B1C2-5EDC69F028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Total Consultant">
  <location ref="CT5:CU7"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h="1" x="2"/>
        <item h="1" x="3"/>
        <item h="1"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2">
    <i>
      <x v="3"/>
    </i>
    <i t="grand">
      <x/>
    </i>
  </rowItems>
  <colItems count="1">
    <i/>
  </colItems>
  <pageFields count="1">
    <pageField fld="0" hier="-1"/>
  </pageFields>
  <dataFields count="1">
    <dataField name="Sum of Paid Fees2" fld="6" baseField="0" baseItem="0"/>
  </dataFields>
  <formats count="13">
    <format dxfId="175">
      <pivotArea outline="0" collapsedLevelsAreSubtotals="1" fieldPosition="0"/>
    </format>
    <format dxfId="174">
      <pivotArea type="all" dataOnly="0" outline="0" fieldPosition="0"/>
    </format>
    <format dxfId="173">
      <pivotArea outline="0" collapsedLevelsAreSubtotals="1" fieldPosition="0"/>
    </format>
    <format dxfId="172">
      <pivotArea field="0" type="button" dataOnly="0" labelOnly="1" outline="0" axis="axisPage" fieldPosition="0"/>
    </format>
    <format dxfId="171">
      <pivotArea dataOnly="0" labelOnly="1" grandRow="1" outline="0" fieldPosition="0"/>
    </format>
    <format dxfId="170">
      <pivotArea dataOnly="0" labelOnly="1" outline="0" axis="axisValues" fieldPosition="0"/>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field="2" type="button" dataOnly="0" labelOnly="1" outline="0"/>
    </format>
    <format dxfId="165">
      <pivotArea dataOnly="0" labelOnly="1" grandRow="1" outline="0" fieldPosition="0"/>
    </format>
    <format dxfId="164">
      <pivotArea dataOnly="0" labelOnly="1" outline="0" axis="axisValues" fieldPosition="0"/>
    </format>
    <format dxfId="163">
      <pivotArea outline="0" collapsedLevelsAreSubtotals="1" fieldPosition="0"/>
    </format>
  </formats>
  <chartFormats count="1">
    <chartFormat chart="4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B25174B-AB73-4CDB-8824-F40C47C2BC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Calls">
  <location ref="F5:G8" firstHeaderRow="1" firstDataRow="1" firstDataCol="1"/>
  <pivotFields count="17">
    <pivotField axis="axisRow" dataField="1" showAll="0">
      <items count="3">
        <item x="1"/>
        <item x="0"/>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t="grand">
      <x/>
    </i>
  </rowItems>
  <colItems count="1">
    <i/>
  </colItems>
  <dataFields count="1">
    <dataField name="Count of Fees Status" fld="0" subtotal="count" baseField="0" baseItem="0"/>
  </dataFields>
  <formats count="13">
    <format dxfId="188">
      <pivotArea outline="0" collapsedLevelsAreSubtotals="1" fieldPosition="0"/>
    </format>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fieldPosition="0">
        <references count="1">
          <reference field="0"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7443EF-71BF-4964-A604-4422EF79F7C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Total Consultant">
  <location ref="BE5:BF10"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0" baseItem="0" numFmtId="167"/>
  </dataFields>
  <formats count="13">
    <format dxfId="201">
      <pivotArea outline="0" collapsedLevelsAreSubtotals="1" fieldPosition="0"/>
    </format>
    <format dxfId="200">
      <pivotArea type="all" dataOnly="0" outline="0" fieldPosition="0"/>
    </format>
    <format dxfId="199">
      <pivotArea outline="0" collapsedLevelsAreSubtotals="1" fieldPosition="0"/>
    </format>
    <format dxfId="198">
      <pivotArea field="0" type="button" dataOnly="0" labelOnly="1" outline="0" axis="axisPage" fieldPosition="0"/>
    </format>
    <format dxfId="197">
      <pivotArea dataOnly="0" labelOnly="1" grandRow="1" outline="0" fieldPosition="0"/>
    </format>
    <format dxfId="196">
      <pivotArea dataOnly="0" labelOnly="1" outline="0" axis="axisValues" fieldPosition="0"/>
    </format>
    <format dxfId="195">
      <pivotArea outline="0" collapsedLevelsAreSubtotals="1" fieldPosition="0"/>
    </format>
    <format dxfId="194">
      <pivotArea type="all" dataOnly="0" outline="0" fieldPosition="0"/>
    </format>
    <format dxfId="193">
      <pivotArea outline="0" collapsedLevelsAreSubtotals="1" fieldPosition="0"/>
    </format>
    <format dxfId="192">
      <pivotArea field="9" type="button" dataOnly="0" labelOnly="1" outline="0" axis="axisRow" fieldPosition="0"/>
    </format>
    <format dxfId="191">
      <pivotArea dataOnly="0" labelOnly="1" fieldPosition="0">
        <references count="1">
          <reference field="9" count="4">
            <x v="0"/>
            <x v="1"/>
            <x v="2"/>
            <x v="3"/>
          </reference>
        </references>
      </pivotArea>
    </format>
    <format dxfId="190">
      <pivotArea dataOnly="0" labelOnly="1" grandRow="1" outline="0" fieldPosition="0"/>
    </format>
    <format dxfId="189">
      <pivotArea dataOnly="0" labelOnly="1" outline="0" axis="axisValues" fieldPosition="0"/>
    </format>
  </formats>
  <chartFormats count="5">
    <chartFormat chart="33" format="15" series="1">
      <pivotArea type="data" outline="0" fieldPosition="0">
        <references count="1">
          <reference field="4294967294" count="1" selected="0">
            <x v="0"/>
          </reference>
        </references>
      </pivotArea>
    </chartFormat>
    <chartFormat chart="33" format="16">
      <pivotArea type="data" outline="0" fieldPosition="0">
        <references count="2">
          <reference field="4294967294" count="1" selected="0">
            <x v="0"/>
          </reference>
          <reference field="9" count="1" selected="0">
            <x v="3"/>
          </reference>
        </references>
      </pivotArea>
    </chartFormat>
    <chartFormat chart="33" format="17">
      <pivotArea type="data" outline="0" fieldPosition="0">
        <references count="2">
          <reference field="4294967294" count="1" selected="0">
            <x v="0"/>
          </reference>
          <reference field="9" count="1" selected="0">
            <x v="0"/>
          </reference>
        </references>
      </pivotArea>
    </chartFormat>
    <chartFormat chart="33" format="18">
      <pivotArea type="data" outline="0" fieldPosition="0">
        <references count="2">
          <reference field="4294967294" count="1" selected="0">
            <x v="0"/>
          </reference>
          <reference field="9" count="1" selected="0">
            <x v="1"/>
          </reference>
        </references>
      </pivotArea>
    </chartFormat>
    <chartFormat chart="33"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DF766B2-2BCD-4C97-AB16-EDFD0379B6BB}" name="Avg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Total Consultant">
  <location ref="CP5:CR10" firstHeaderRow="0"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0" baseItem="0" numFmtId="167"/>
    <dataField name="Sum of Paid Fees2" fld="6" baseField="0" baseItem="0"/>
  </dataFields>
  <formats count="13">
    <format dxfId="214">
      <pivotArea outline="0" collapsedLevelsAreSubtotals="1" fieldPosition="0"/>
    </format>
    <format dxfId="213">
      <pivotArea type="all" dataOnly="0" outline="0" fieldPosition="0"/>
    </format>
    <format dxfId="212">
      <pivotArea outline="0" collapsedLevelsAreSubtotals="1" fieldPosition="0"/>
    </format>
    <format dxfId="211">
      <pivotArea field="0" type="button" dataOnly="0" labelOnly="1" outline="0" axis="axisPage" fieldPosition="0"/>
    </format>
    <format dxfId="210">
      <pivotArea dataOnly="0" labelOnly="1" grandRow="1" outline="0" fieldPosition="0"/>
    </format>
    <format dxfId="209">
      <pivotArea dataOnly="0" labelOnly="1" outline="0" axis="axisValues" fieldPosition="0"/>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field="2" type="button" dataOnly="0" labelOnly="1" outline="0"/>
    </format>
    <format dxfId="204">
      <pivotArea dataOnly="0" labelOnly="1" grandRow="1" outline="0" fieldPosition="0"/>
    </format>
    <format dxfId="203">
      <pivotArea dataOnly="0" labelOnly="1" outline="0" axis="axisValues" fieldPosition="0"/>
    </format>
    <format dxfId="202">
      <pivotArea outline="0" collapsedLevelsAreSubtotals="1" fieldPosition="0"/>
    </format>
  </formats>
  <chartFormats count="5">
    <chartFormat chart="45" format="11" series="1">
      <pivotArea type="data" outline="0" fieldPosition="0">
        <references count="1">
          <reference field="4294967294" count="1" selected="0">
            <x v="0"/>
          </reference>
        </references>
      </pivotArea>
    </chartFormat>
    <chartFormat chart="45" format="12">
      <pivotArea type="data" outline="0" fieldPosition="0">
        <references count="2">
          <reference field="4294967294" count="1" selected="0">
            <x v="0"/>
          </reference>
          <reference field="12" count="1" selected="0">
            <x v="1"/>
          </reference>
        </references>
      </pivotArea>
    </chartFormat>
    <chartFormat chart="45" format="13">
      <pivotArea type="data" outline="0" fieldPosition="0">
        <references count="2">
          <reference field="4294967294" count="1" selected="0">
            <x v="0"/>
          </reference>
          <reference field="12" count="1" selected="0">
            <x v="2"/>
          </reference>
        </references>
      </pivotArea>
    </chartFormat>
    <chartFormat chart="45" format="14">
      <pivotArea type="data" outline="0" fieldPosition="0">
        <references count="2">
          <reference field="4294967294" count="1" selected="0">
            <x v="0"/>
          </reference>
          <reference field="12" count="1" selected="0">
            <x v="3"/>
          </reference>
        </references>
      </pivotArea>
    </chartFormat>
    <chartFormat chart="45"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DADC27-036F-42C4-BF1B-459806B9DE4E}" name="Adv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rowHeaderCaption="Mnths">
  <location ref="EJ5:EP15" firstHeaderRow="1" firstDataRow="2" firstDataCol="1"/>
  <pivotFields count="17">
    <pivotField multipleItemSelectionAllowed="1" showAll="0">
      <items count="3">
        <item x="0"/>
        <item h="1" x="1"/>
        <item t="default"/>
      </items>
    </pivotField>
    <pivotField numFmtId="1" showAll="0"/>
    <pivotField axis="axisRow" showAll="0">
      <items count="13">
        <item h="1" x="5"/>
        <item h="1" x="6"/>
        <item h="1"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9">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dataFields>
  <formats count="13">
    <format dxfId="227">
      <pivotArea outline="0" collapsedLevelsAreSubtotals="1" fieldPosition="0"/>
    </format>
    <format dxfId="226">
      <pivotArea type="all" dataOnly="0" outline="0" fieldPosition="0"/>
    </format>
    <format dxfId="225">
      <pivotArea outline="0" collapsedLevelsAreSubtotals="1" fieldPosition="0"/>
    </format>
    <format dxfId="224">
      <pivotArea field="0" type="button" dataOnly="0" labelOnly="1" outline="0"/>
    </format>
    <format dxfId="223">
      <pivotArea dataOnly="0" labelOnly="1" grandRow="1" outline="0" fieldPosition="0"/>
    </format>
    <format dxfId="222">
      <pivotArea dataOnly="0" labelOnly="1" outline="0" axis="axisValues" fieldPosition="0"/>
    </format>
    <format dxfId="221">
      <pivotArea outline="0" collapsedLevelsAreSubtotals="1" fieldPosition="0"/>
    </format>
    <format dxfId="220">
      <pivotArea type="all" dataOnly="0" outline="0" fieldPosition="0"/>
    </format>
    <format dxfId="219">
      <pivotArea outline="0" collapsedLevelsAreSubtotals="1" fieldPosition="0"/>
    </format>
    <format dxfId="218">
      <pivotArea field="2" type="button" dataOnly="0" labelOnly="1" outline="0" axis="axisRow" fieldPosition="0"/>
    </format>
    <format dxfId="217">
      <pivotArea dataOnly="0" labelOnly="1" grandRow="1" outline="0" fieldPosition="0"/>
    </format>
    <format dxfId="216">
      <pivotArea dataOnly="0" labelOnly="1" outline="0" axis="axisValues" fieldPosition="0"/>
    </format>
    <format dxfId="215">
      <pivotArea outline="0" collapsedLevelsAreSubtotals="1" fieldPosition="0"/>
    </format>
  </formats>
  <chartFormats count="5">
    <chartFormat chart="55" format="10" series="1">
      <pivotArea type="data" outline="0" fieldPosition="0">
        <references count="2">
          <reference field="4294967294" count="1" selected="0">
            <x v="0"/>
          </reference>
          <reference field="4" count="1" selected="0">
            <x v="0"/>
          </reference>
        </references>
      </pivotArea>
    </chartFormat>
    <chartFormat chart="55" format="11" series="1">
      <pivotArea type="data" outline="0" fieldPosition="0">
        <references count="2">
          <reference field="4294967294" count="1" selected="0">
            <x v="0"/>
          </reference>
          <reference field="4" count="1" selected="0">
            <x v="1"/>
          </reference>
        </references>
      </pivotArea>
    </chartFormat>
    <chartFormat chart="55" format="12" series="1">
      <pivotArea type="data" outline="0" fieldPosition="0">
        <references count="2">
          <reference field="4294967294" count="1" selected="0">
            <x v="0"/>
          </reference>
          <reference field="4" count="1" selected="0">
            <x v="2"/>
          </reference>
        </references>
      </pivotArea>
    </chartFormat>
    <chartFormat chart="55" format="13" series="1">
      <pivotArea type="data" outline="0" fieldPosition="0">
        <references count="2">
          <reference field="4294967294" count="1" selected="0">
            <x v="0"/>
          </reference>
          <reference field="4" count="1" selected="0">
            <x v="3"/>
          </reference>
        </references>
      </pivotArea>
    </chartFormat>
    <chartFormat chart="5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B50513-9FBA-4DAE-989E-BC95F07ED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Consultant">
  <location ref="AR9:AR10" firstHeaderRow="1" firstDataRow="1" firstDataCol="0"/>
  <pivotFields count="17">
    <pivotField showAll="0">
      <items count="3">
        <item x="0"/>
        <item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Enrolled Courses" fld="5" subtotal="average" baseField="2" baseItem="0"/>
  </dataFields>
  <formats count="9">
    <format dxfId="236">
      <pivotArea outline="0" collapsedLevelsAreSubtotals="1" fieldPosition="0"/>
    </format>
    <format dxfId="235">
      <pivotArea type="all" dataOnly="0" outline="0" fieldPosition="0"/>
    </format>
    <format dxfId="234">
      <pivotArea outline="0" collapsedLevelsAreSubtotals="1" fieldPosition="0"/>
    </format>
    <format dxfId="233">
      <pivotArea field="0" type="button" dataOnly="0" labelOnly="1" outline="0"/>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2251D-F287-4503-8992-378244E42D44}"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rowHeaderCaption="Adv channels">
  <location ref="DL5:DM11"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6">
    <i>
      <x v="5"/>
    </i>
    <i>
      <x v="2"/>
    </i>
    <i>
      <x/>
    </i>
    <i>
      <x v="4"/>
    </i>
    <i>
      <x v="3"/>
    </i>
    <i>
      <x v="1"/>
    </i>
  </rowItems>
  <colItems count="1">
    <i/>
  </colItems>
  <pageFields count="1">
    <pageField fld="0" hier="-1"/>
  </pageFields>
  <dataFields count="1">
    <dataField name="Sum of Paid Fees2" fld="6" baseField="0" baseItem="0"/>
  </dataFields>
  <formats count="13">
    <format dxfId="26">
      <pivotArea outline="0" collapsedLevelsAreSubtotals="1" fieldPosition="0"/>
    </format>
    <format dxfId="25">
      <pivotArea type="all" dataOnly="0" outline="0" fieldPosition="0"/>
    </format>
    <format dxfId="24">
      <pivotArea outline="0" collapsedLevelsAreSubtotals="1" fieldPosition="0"/>
    </format>
    <format dxfId="23">
      <pivotArea field="0" type="button" dataOnly="0" labelOnly="1" outline="0" axis="axisPage" fieldPosition="0"/>
    </format>
    <format dxfId="22">
      <pivotArea dataOnly="0" labelOnly="1" grandRow="1" outline="0" fieldPosition="0"/>
    </format>
    <format dxfId="21">
      <pivotArea dataOnly="0" labelOnly="1" outline="0" axis="axisValues"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2" type="button" dataOnly="0" labelOnly="1" outline="0"/>
    </format>
    <format dxfId="16">
      <pivotArea dataOnly="0" labelOnly="1" grandRow="1" outline="0" fieldPosition="0"/>
    </format>
    <format dxfId="15">
      <pivotArea dataOnly="0" labelOnly="1" outline="0" axis="axisValues" fieldPosition="0"/>
    </format>
    <format dxfId="14">
      <pivotArea outline="0" collapsedLevelsAreSubtotals="1" fieldPosition="0"/>
    </format>
  </formats>
  <chartFormats count="3">
    <chartFormat chart="45" format="15"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5E9B593-AC2F-4F09-97DA-2CA5974DE0A7}" name="call_m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rowHeaderCaption="Total Consultant">
  <location ref="CB5:CC14" firstHeaderRow="1" firstDataRow="1" firstDataCol="1" rowPageCount="1" colPageCount="1"/>
  <pivotFields count="17">
    <pivotField axis="axisPage" multipleItemSelectionAllowed="1" showAll="0">
      <items count="3">
        <item x="0"/>
        <item h="1" x="1"/>
        <item t="default"/>
      </items>
    </pivotField>
    <pivotField numFmtId="1" showAll="0"/>
    <pivotField axis="axisRow" showAll="0">
      <items count="13">
        <item h="1" x="5"/>
        <item h="1" x="6"/>
        <item h="1"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dataField="1"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9">
    <i>
      <x v="3"/>
    </i>
    <i>
      <x v="4"/>
    </i>
    <i>
      <x v="5"/>
    </i>
    <i>
      <x v="6"/>
    </i>
    <i>
      <x v="7"/>
    </i>
    <i>
      <x v="8"/>
    </i>
    <i>
      <x v="9"/>
    </i>
    <i>
      <x v="10"/>
    </i>
    <i>
      <x v="11"/>
    </i>
  </rowItems>
  <colItems count="1">
    <i/>
  </colItems>
  <pageFields count="1">
    <pageField fld="0" hier="-1"/>
  </pageFields>
  <dataFields count="1">
    <dataField name="Average of Average call duration" fld="8" subtotal="average" baseField="2" baseItem="0" numFmtId="45"/>
  </dataFields>
  <formats count="13">
    <format dxfId="249">
      <pivotArea outline="0" collapsedLevelsAreSubtotals="1" fieldPosition="0"/>
    </format>
    <format dxfId="248">
      <pivotArea type="all" dataOnly="0" outline="0" fieldPosition="0"/>
    </format>
    <format dxfId="247">
      <pivotArea outline="0" collapsedLevelsAreSubtotals="1" fieldPosition="0"/>
    </format>
    <format dxfId="246">
      <pivotArea field="0" type="button" dataOnly="0" labelOnly="1" outline="0" axis="axisPage" fieldPosition="0"/>
    </format>
    <format dxfId="245">
      <pivotArea dataOnly="0" labelOnly="1" grandRow="1" outline="0" fieldPosition="0"/>
    </format>
    <format dxfId="244">
      <pivotArea dataOnly="0" labelOnly="1" outline="0" axis="axisValues" fieldPosition="0"/>
    </format>
    <format dxfId="243">
      <pivotArea outline="0" collapsedLevelsAreSubtotals="1" fieldPosition="0"/>
    </format>
    <format dxfId="242">
      <pivotArea type="all" dataOnly="0" outline="0" fieldPosition="0"/>
    </format>
    <format dxfId="241">
      <pivotArea outline="0" collapsedLevelsAreSubtotals="1" fieldPosition="0"/>
    </format>
    <format dxfId="240">
      <pivotArea field="2" type="button" dataOnly="0" labelOnly="1" outline="0" axis="axisRow" fieldPosition="0"/>
    </format>
    <format dxfId="239">
      <pivotArea dataOnly="0" labelOnly="1" fieldPosition="0">
        <references count="1">
          <reference field="2" count="0"/>
        </references>
      </pivotArea>
    </format>
    <format dxfId="238">
      <pivotArea dataOnly="0" labelOnly="1" grandRow="1" outline="0" fieldPosition="0"/>
    </format>
    <format dxfId="2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4260560-598E-435F-9796-269076A03ED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Consultant">
  <location ref="AT9:AT10" firstHeaderRow="1" firstDataRow="1" firstDataCol="0"/>
  <pivotFields count="17">
    <pivotField showAll="0">
      <items count="3">
        <item x="0"/>
        <item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Enrolled Courses" fld="5" baseField="9" baseItem="0" numFmtId="166"/>
  </dataFields>
  <formats count="10">
    <format dxfId="259">
      <pivotArea outline="0" collapsedLevelsAreSubtotals="1" fieldPosition="0"/>
    </format>
    <format dxfId="258">
      <pivotArea type="all" dataOnly="0" outline="0" fieldPosition="0"/>
    </format>
    <format dxfId="257">
      <pivotArea outline="0" collapsedLevelsAreSubtotals="1" fieldPosition="0"/>
    </format>
    <format dxfId="256">
      <pivotArea field="0" type="button" dataOnly="0" labelOnly="1" outline="0"/>
    </format>
    <format dxfId="255">
      <pivotArea dataOnly="0" labelOnly="1" grandRow="1" outline="0" fieldPosition="0"/>
    </format>
    <format dxfId="254">
      <pivotArea dataOnly="0" labelOnly="1" outline="0" axis="axisValues" fieldPosition="0"/>
    </format>
    <format dxfId="253">
      <pivotArea outline="0" collapsedLevelsAreSubtotals="1" fieldPosition="0"/>
    </format>
    <format dxfId="252">
      <pivotArea type="all" dataOnly="0" outline="0" fieldPosition="0"/>
    </format>
    <format dxfId="251">
      <pivotArea outline="0" collapsedLevelsAreSubtotals="1" fieldPosition="0"/>
    </format>
    <format dxfId="2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3F95A8D-217E-4634-A9FD-F57F8A502DB7}" name="Enrolled_m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Total Consultant">
  <location ref="AO5:AP15" firstHeaderRow="1" firstDataRow="1" firstDataCol="1"/>
  <pivotFields count="17">
    <pivotField showAll="0">
      <items count="3">
        <item x="0"/>
        <item x="1"/>
        <item t="default"/>
      </items>
    </pivotField>
    <pivotField numFmtId="1" showAll="0"/>
    <pivotField axis="axisRow" showAll="0">
      <items count="13">
        <item h="1" x="5"/>
        <item h="1" x="6"/>
        <item h="1" x="7"/>
        <item x="0"/>
        <item x="8"/>
        <item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0">
    <i>
      <x v="3"/>
    </i>
    <i>
      <x v="4"/>
    </i>
    <i>
      <x v="5"/>
    </i>
    <i>
      <x v="6"/>
    </i>
    <i>
      <x v="7"/>
    </i>
    <i>
      <x v="8"/>
    </i>
    <i>
      <x v="9"/>
    </i>
    <i>
      <x v="10"/>
    </i>
    <i>
      <x v="11"/>
    </i>
    <i t="grand">
      <x/>
    </i>
  </rowItems>
  <colItems count="1">
    <i/>
  </colItems>
  <dataFields count="1">
    <dataField name="Sum of Enrolled Courses" fld="5" baseField="0" baseItem="0"/>
  </dataFields>
  <formats count="12">
    <format dxfId="271">
      <pivotArea outline="0" collapsedLevelsAreSubtotals="1" fieldPosition="0"/>
    </format>
    <format dxfId="270">
      <pivotArea type="all" dataOnly="0" outline="0" fieldPosition="0"/>
    </format>
    <format dxfId="269">
      <pivotArea outline="0" collapsedLevelsAreSubtotals="1" fieldPosition="0"/>
    </format>
    <format dxfId="268">
      <pivotArea field="0" type="button" dataOnly="0" labelOnly="1" outline="0"/>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2" type="button" dataOnly="0" labelOnly="1" outline="0" axis="axisRow" fieldPosition="0"/>
    </format>
    <format dxfId="262">
      <pivotArea dataOnly="0" labelOnly="1" fieldPosition="0">
        <references count="1">
          <reference field="2" count="0"/>
        </references>
      </pivotArea>
    </format>
    <format dxfId="261">
      <pivotArea dataOnly="0" labelOnly="1" grandRow="1" outline="0" fieldPosition="0"/>
    </format>
    <format dxfId="260">
      <pivotArea dataOnly="0" labelOnly="1" outline="0" axis="axisValues" fieldPosition="0"/>
    </format>
  </formats>
  <chartFormats count="2">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6C26CED-1E3B-43BE-8546-1860480C521B}" name="avg_call_m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0" rowHeaderCaption="Average Calls by Month">
  <location ref="EC5:EE14" firstHeaderRow="0" firstDataRow="1" firstDataCol="1"/>
  <pivotFields count="17">
    <pivotField multipleItemSelectionAllowed="1" showAll="0">
      <items count="3">
        <item x="0"/>
        <item h="1" x="1"/>
        <item t="default"/>
      </items>
    </pivotField>
    <pivotField numFmtId="1" showAll="0"/>
    <pivotField axis="axisRow" dataField="1" showAll="0">
      <items count="13">
        <item h="1" x="5"/>
        <item h="1" x="6"/>
        <item h="1"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9">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3">
    <format dxfId="284">
      <pivotArea outline="0" collapsedLevelsAreSubtotals="1" fieldPosition="0"/>
    </format>
    <format dxfId="283">
      <pivotArea type="all" dataOnly="0" outline="0" fieldPosition="0"/>
    </format>
    <format dxfId="282">
      <pivotArea outline="0" collapsedLevelsAreSubtotals="1" fieldPosition="0"/>
    </format>
    <format dxfId="281">
      <pivotArea field="0" type="button" dataOnly="0" labelOnly="1" outline="0"/>
    </format>
    <format dxfId="280">
      <pivotArea dataOnly="0" labelOnly="1" grandRow="1" outline="0" fieldPosition="0"/>
    </format>
    <format dxfId="279">
      <pivotArea dataOnly="0" labelOnly="1" outline="0" axis="axisValues" fieldPosition="0"/>
    </format>
    <format dxfId="278">
      <pivotArea outline="0" collapsedLevelsAreSubtotals="1" fieldPosition="0"/>
    </format>
    <format dxfId="277">
      <pivotArea type="all" dataOnly="0" outline="0" fieldPosition="0"/>
    </format>
    <format dxfId="276">
      <pivotArea outline="0" collapsedLevelsAreSubtotals="1" fieldPosition="0"/>
    </format>
    <format dxfId="275">
      <pivotArea field="2" type="button" dataOnly="0" labelOnly="1" outline="0" axis="axisRow" fieldPosition="0"/>
    </format>
    <format dxfId="274">
      <pivotArea dataOnly="0" labelOnly="1" grandRow="1" outline="0" fieldPosition="0"/>
    </format>
    <format dxfId="273">
      <pivotArea dataOnly="0" labelOnly="1" outline="0" axis="axisValues" fieldPosition="0"/>
    </format>
    <format dxfId="272">
      <pivotArea outline="0" collapsedLevelsAreSubtotals="1" fieldPosition="0"/>
    </format>
  </formats>
  <chartFormats count="2">
    <chartFormat chart="59" format="4" series="1">
      <pivotArea type="data" outline="0" fieldPosition="0">
        <references count="1">
          <reference field="4294967294" count="1" selected="0">
            <x v="1"/>
          </reference>
        </references>
      </pivotArea>
    </chartFormat>
    <chartFormat chart="5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D122F-CE82-4874-88CD-823DE3AE3071}" name="PivotTable2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2" rowHeaderCaption="Average Calls by Month">
  <location ref="FD5:FI15" firstHeaderRow="1" firstDataRow="2"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axis="axisRow"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3"/>
  </rowFields>
  <rowItems count="9">
    <i>
      <x v="1"/>
    </i>
    <i>
      <x v="2"/>
    </i>
    <i>
      <x v="3"/>
    </i>
    <i>
      <x v="7"/>
    </i>
    <i>
      <x v="8"/>
    </i>
    <i>
      <x v="11"/>
    </i>
    <i>
      <x v="13"/>
    </i>
    <i>
      <x v="14"/>
    </i>
    <i>
      <x v="15"/>
    </i>
  </rowItems>
  <colFields count="1">
    <field x="9"/>
  </colFields>
  <colItems count="5">
    <i>
      <x/>
    </i>
    <i>
      <x v="1"/>
    </i>
    <i>
      <x v="2"/>
    </i>
    <i>
      <x v="3"/>
    </i>
    <i t="grand">
      <x/>
    </i>
  </colItems>
  <pageFields count="1">
    <pageField fld="0" hier="-1"/>
  </pageFields>
  <dataFields count="1">
    <dataField name="Sum of Paid Fees" fld="6" baseField="0" baseItem="0" numFmtId="167"/>
  </dataFields>
  <formats count="13">
    <format dxfId="39">
      <pivotArea outline="0" collapsedLevelsAreSubtotals="1" fieldPosition="0"/>
    </format>
    <format dxfId="38">
      <pivotArea type="all" dataOnly="0" outline="0" fieldPosition="0"/>
    </format>
    <format dxfId="37">
      <pivotArea outline="0" collapsedLevelsAreSubtotals="1" fieldPosition="0"/>
    </format>
    <format dxfId="36">
      <pivotArea field="0" type="button" dataOnly="0" labelOnly="1" outline="0" axis="axisPage" fieldPosition="0"/>
    </format>
    <format dxfId="35">
      <pivotArea dataOnly="0" labelOnly="1" grandRow="1" outline="0" fieldPosition="0"/>
    </format>
    <format dxfId="34">
      <pivotArea dataOnly="0" labelOnly="1" outline="0" axis="axisValues"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2" type="button" dataOnly="0" labelOnly="1" outline="0"/>
    </format>
    <format dxfId="29">
      <pivotArea dataOnly="0" labelOnly="1" grandRow="1" outline="0" fieldPosition="0"/>
    </format>
    <format dxfId="28">
      <pivotArea dataOnly="0" labelOnly="1" outline="0" axis="axisValues" fieldPosition="0"/>
    </format>
    <format dxfId="27">
      <pivotArea outline="0" collapsedLevelsAreSubtotals="1" fieldPosition="0"/>
    </format>
  </formats>
  <chartFormats count="6">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71" format="8" series="1">
      <pivotArea type="data" outline="0" fieldPosition="0">
        <references count="2">
          <reference field="4294967294" count="1" selected="0">
            <x v="0"/>
          </reference>
          <reference field="9" count="1" selected="0">
            <x v="0"/>
          </reference>
        </references>
      </pivotArea>
    </chartFormat>
    <chartFormat chart="71" format="9" series="1">
      <pivotArea type="data" outline="0" fieldPosition="0">
        <references count="2">
          <reference field="4294967294" count="1" selected="0">
            <x v="0"/>
          </reference>
          <reference field="9" count="1" selected="0">
            <x v="1"/>
          </reference>
        </references>
      </pivotArea>
    </chartFormat>
    <chartFormat chart="71" format="10" series="1">
      <pivotArea type="data" outline="0" fieldPosition="0">
        <references count="2">
          <reference field="4294967294" count="1" selected="0">
            <x v="0"/>
          </reference>
          <reference field="9" count="1" selected="0">
            <x v="2"/>
          </reference>
        </references>
      </pivotArea>
    </chartFormat>
    <chartFormat chart="71"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1F7C3-3AC9-4A92-8035-3DB4CC95F0D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Total Consultant">
  <location ref="AY5:AZ14" firstHeaderRow="1" firstDataRow="1" firstDataCol="1"/>
  <pivotFields count="17">
    <pivotField showAll="0">
      <items count="3">
        <item x="0"/>
        <item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axis="axisRow" dataField="1"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2">
    <format dxfId="51">
      <pivotArea outline="0" collapsedLevelsAreSubtotals="1" fieldPosition="0"/>
    </format>
    <format dxfId="50">
      <pivotArea type="all" dataOnly="0" outline="0" fieldPosition="0"/>
    </format>
    <format dxfId="49">
      <pivotArea outline="0" collapsedLevelsAreSubtotals="1" fieldPosition="0"/>
    </format>
    <format dxfId="48">
      <pivotArea field="0" type="button" dataOnly="0" labelOnly="1" outline="0"/>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11" type="button" dataOnly="0" labelOnly="1" outline="0" axis="axisRow" fieldPosition="0"/>
    </format>
    <format dxfId="42">
      <pivotArea dataOnly="0" labelOnly="1" fieldPosition="0">
        <references count="1">
          <reference field="11" count="0"/>
        </references>
      </pivotArea>
    </format>
    <format dxfId="41">
      <pivotArea dataOnly="0" labelOnly="1" grandRow="1" outline="0" fieldPosition="0"/>
    </format>
    <format dxfId="40">
      <pivotArea dataOnly="0" labelOnly="1" outline="0" axis="axisValues" fieldPosition="0"/>
    </format>
  </formats>
  <chartFormats count="5">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1" count="1" selected="0">
            <x v="5"/>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399E90-68B0-4116-8D52-5D20A74F9A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Consultant">
  <location ref="W5:X15" firstHeaderRow="1" firstDataRow="1" firstDataCol="1"/>
  <pivotFields count="17">
    <pivotField showAll="0">
      <items count="3">
        <item x="1"/>
        <item x="0"/>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10">
    <i>
      <x v="2"/>
    </i>
    <i>
      <x v="7"/>
    </i>
    <i>
      <x v="15"/>
    </i>
    <i>
      <x v="1"/>
    </i>
    <i>
      <x v="3"/>
    </i>
    <i>
      <x v="8"/>
    </i>
    <i>
      <x v="13"/>
    </i>
    <i>
      <x v="11"/>
    </i>
    <i>
      <x v="14"/>
    </i>
    <i t="grand">
      <x/>
    </i>
  </rowItems>
  <colItems count="1">
    <i/>
  </colItems>
  <dataFields count="1">
    <dataField name="Sum of Paid Fees" fld="6" baseField="0" baseItem="0"/>
  </dataFields>
  <formats count="14">
    <format dxfId="65">
      <pivotArea outline="0" collapsedLevelsAreSubtotals="1" fieldPosition="0"/>
    </format>
    <format dxfId="64">
      <pivotArea collapsedLevelsAreSubtotals="1" fieldPosition="0">
        <references count="1">
          <reference field="13" count="1">
            <x v="12"/>
          </reference>
        </references>
      </pivotArea>
    </format>
    <format dxfId="63">
      <pivotArea type="all" dataOnly="0" outline="0" fieldPosition="0"/>
    </format>
    <format dxfId="62">
      <pivotArea outline="0" collapsedLevelsAreSubtotals="1" fieldPosition="0"/>
    </format>
    <format dxfId="61">
      <pivotArea field="13" type="button" dataOnly="0" labelOnly="1" outline="0" axis="axisRow" fieldPosition="0"/>
    </format>
    <format dxfId="60">
      <pivotArea dataOnly="0" labelOnly="1" fieldPosition="0">
        <references count="1">
          <reference field="13"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3" type="button" dataOnly="0" labelOnly="1" outline="0" axis="axisRow" fieldPosition="0"/>
    </format>
    <format dxfId="54">
      <pivotArea dataOnly="0" labelOnly="1" fieldPosition="0">
        <references count="1">
          <reference field="13" count="0"/>
        </references>
      </pivotArea>
    </format>
    <format dxfId="53">
      <pivotArea dataOnly="0" labelOnly="1" grandRow="1" outline="0"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03C0C3-1E09-4B73-B867-AD58A45F4009}" name="Train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5" rowHeaderCaption="Average Calls by Month">
  <location ref="EX5:EY24"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13">
    <format dxfId="78">
      <pivotArea outline="0" collapsedLevelsAreSubtotals="1" fieldPosition="0"/>
    </format>
    <format dxfId="77">
      <pivotArea type="all" dataOnly="0" outline="0" fieldPosition="0"/>
    </format>
    <format dxfId="76">
      <pivotArea outline="0" collapsedLevelsAreSubtotals="1" fieldPosition="0"/>
    </format>
    <format dxfId="75">
      <pivotArea field="0" type="button" dataOnly="0" labelOnly="1" outline="0" axis="axisPage" fieldPosition="0"/>
    </format>
    <format dxfId="74">
      <pivotArea dataOnly="0" labelOnly="1" grandRow="1" outline="0" fieldPosition="0"/>
    </format>
    <format dxfId="73">
      <pivotArea dataOnly="0" labelOnly="1" outline="0" axis="axisValues"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grandRow="1" outline="0" fieldPosition="0"/>
    </format>
    <format dxfId="67">
      <pivotArea dataOnly="0" labelOnly="1" outline="0" axis="axisValues" fieldPosition="0"/>
    </format>
    <format dxfId="66">
      <pivotArea outline="0" collapsedLevelsAreSubtotals="1" fieldPosition="0"/>
    </format>
  </formats>
  <chartFormats count="1">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A3DCCB-D3AD-4CE1-93CD-504DDEDBA68E}" name="Earning_m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otal Consultant">
  <location ref="M5:O17" firstHeaderRow="0" firstDataRow="1" firstDataCol="1"/>
  <pivotFields count="17">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h="1" x="2"/>
        <item h="1" x="3"/>
        <item h="1"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0" baseItem="0"/>
    <dataField name="Sum of Paid Fees2" fld="6" baseField="0" baseItem="0"/>
  </dataFields>
  <formats count="11">
    <format dxfId="89">
      <pivotArea outline="0" collapsedLevelsAreSubtotals="1" fieldPosition="0"/>
    </format>
    <format dxfId="88">
      <pivotArea type="all" dataOnly="0" outline="0" fieldPosition="0"/>
    </format>
    <format dxfId="87">
      <pivotArea outline="0" collapsedLevelsAreSubtotals="1" fieldPosition="0"/>
    </format>
    <format dxfId="86">
      <pivotArea field="2" type="button" dataOnly="0" labelOnly="1" outline="0" axis="axisRow" fieldPosition="0"/>
    </format>
    <format dxfId="85">
      <pivotArea dataOnly="0" labelOnly="1" fieldPosition="0">
        <references count="1">
          <reference field="2" count="0"/>
        </references>
      </pivotArea>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outline="0" fieldPosition="0">
        <references count="1">
          <reference field="4294967294" count="2">
            <x v="0"/>
            <x v="1"/>
          </reference>
        </references>
      </pivotArea>
    </format>
  </formats>
  <chartFormats count="2">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491405-B223-4E41-9E94-B7CFB31CF74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Total Consultant">
  <location ref="BN5:BO15"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dataField="1" numFmtId="3" showAll="0"/>
    <pivotField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numFmtId="2"/>
  </dataFields>
  <formats count="14">
    <format dxfId="103">
      <pivotArea outline="0" collapsedLevelsAreSubtotals="1" fieldPosition="0"/>
    </format>
    <format dxfId="102">
      <pivotArea type="all" dataOnly="0" outline="0" fieldPosition="0"/>
    </format>
    <format dxfId="101">
      <pivotArea outline="0" collapsedLevelsAreSubtotals="1" fieldPosition="0"/>
    </format>
    <format dxfId="100">
      <pivotArea field="0" type="button" dataOnly="0" labelOnly="1" outline="0" axis="axisPage" fieldPosition="0"/>
    </format>
    <format dxfId="99">
      <pivotArea dataOnly="0" labelOnly="1" grandRow="1" outline="0" fieldPosition="0"/>
    </format>
    <format dxfId="98">
      <pivotArea dataOnly="0" labelOnly="1" outline="0" axis="axisValues" fieldPosition="0"/>
    </format>
    <format dxfId="97">
      <pivotArea outline="0" collapsedLevelsAreSubtotals="1"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10" type="button" dataOnly="0" labelOnly="1" outline="0" axis="axisRow" fieldPosition="0"/>
    </format>
    <format dxfId="92">
      <pivotArea dataOnly="0" labelOnly="1" fieldPosition="0">
        <references count="1">
          <reference field="10" count="9">
            <x v="0"/>
            <x v="1"/>
            <x v="2"/>
            <x v="3"/>
            <x v="4"/>
            <x v="5"/>
            <x v="6"/>
            <x v="7"/>
            <x v="8"/>
          </reference>
        </references>
      </pivotArea>
    </format>
    <format dxfId="91">
      <pivotArea dataOnly="0" labelOnly="1" grandRow="1" outline="0" fieldPosition="0"/>
    </format>
    <format dxfId="90">
      <pivotArea dataOnly="0" labelOnly="1" outline="0" axis="axisValues" fieldPosition="0"/>
    </format>
  </formats>
  <chartFormats count="2">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19ECF3-AA4B-40B0-833B-FC0FF0BE918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Total Consultant">
  <location ref="DC5:DD15"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h="1" x="5"/>
        <item h="1" x="6"/>
        <item h="1" x="7"/>
        <item h="1" x="0"/>
        <item h="1" x="8"/>
        <item h="1"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3"/>
  </rowFields>
  <rowItems count="10">
    <i>
      <x v="2"/>
    </i>
    <i>
      <x v="7"/>
    </i>
    <i>
      <x v="15"/>
    </i>
    <i>
      <x v="1"/>
    </i>
    <i>
      <x v="3"/>
    </i>
    <i>
      <x v="8"/>
    </i>
    <i>
      <x v="13"/>
    </i>
    <i>
      <x v="11"/>
    </i>
    <i>
      <x v="14"/>
    </i>
    <i t="grand">
      <x/>
    </i>
  </rowItems>
  <colItems count="1">
    <i/>
  </colItems>
  <pageFields count="1">
    <pageField fld="0" hier="-1"/>
  </pageFields>
  <dataFields count="1">
    <dataField name="Sum of Paid Fees2" fld="6" baseField="0" baseItem="0"/>
  </dataFields>
  <formats count="13">
    <format dxfId="116">
      <pivotArea outline="0" collapsedLevelsAreSubtotals="1" fieldPosition="0"/>
    </format>
    <format dxfId="115">
      <pivotArea type="all" dataOnly="0" outline="0" fieldPosition="0"/>
    </format>
    <format dxfId="114">
      <pivotArea outline="0" collapsedLevelsAreSubtotals="1" fieldPosition="0"/>
    </format>
    <format dxfId="113">
      <pivotArea field="0" type="button" dataOnly="0" labelOnly="1" outline="0" axis="axisPage" fieldPosition="0"/>
    </format>
    <format dxfId="112">
      <pivotArea dataOnly="0" labelOnly="1" grandRow="1" outline="0" fieldPosition="0"/>
    </format>
    <format dxfId="111">
      <pivotArea dataOnly="0" labelOnly="1" outline="0" axis="axisValues"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field="2" type="button" dataOnly="0" labelOnly="1" outline="0"/>
    </format>
    <format dxfId="106">
      <pivotArea dataOnly="0" labelOnly="1" grandRow="1" outline="0" fieldPosition="0"/>
    </format>
    <format dxfId="105">
      <pivotArea dataOnly="0" labelOnly="1" outline="0" axis="axisValues" fieldPosition="0"/>
    </format>
    <format dxfId="104">
      <pivotArea outline="0" collapsedLevelsAreSubtotals="1" fieldPosition="0"/>
    </format>
  </formats>
  <chartFormats count="2">
    <chartFormat chart="45" format="15"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D5CFFD-8927-45CD-AB55-40BCA3A7589B}" sourceName="Month">
  <pivotTables>
    <pivotTable tabId="3" name="PivotTable8"/>
    <pivotTable tabId="3" name="PivotTable3"/>
    <pivotTable tabId="3" name="PivotTable9"/>
    <pivotTable tabId="3" name="PivotTable10"/>
    <pivotTable tabId="3" name="PivotTable11"/>
    <pivotTable tabId="3" name="PivotTable12"/>
    <pivotTable tabId="3" name="PivotTable13"/>
    <pivotTable tabId="3" name="PivotTable14"/>
    <pivotTable tabId="3" name="Avg_sales"/>
    <pivotTable tabId="3" name="PivotTable19"/>
    <pivotTable tabId="3" name="PivotTable20"/>
    <pivotTable tabId="3" name="PivotTable21"/>
    <pivotTable tabId="3" name="PivotTable26"/>
    <pivotTable tabId="3" name="Train_sales"/>
    <pivotTable tabId="3" name="PivotTable28"/>
    <pivotTable tabId="3" name="PivotTable1"/>
    <pivotTable tabId="3" name="PivotTable5"/>
    <pivotTable tabId="3" name="PivotTable7"/>
  </pivotTables>
  <data>
    <tabular pivotCacheId="1911447716">
      <items count="12">
        <i x="5"/>
        <i x="6"/>
        <i x="7"/>
        <i x="0"/>
        <i x="8"/>
        <i x="9"/>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9713251F-B010-479F-AEF7-488DB13EA1B6}" sourceName="Sale Team">
  <pivotTables>
    <pivotTable tabId="3" name="PivotTable28"/>
    <pivotTable tabId="3" name="Adv_Monthly"/>
    <pivotTable tabId="3" name="avg_call_mnthly"/>
    <pivotTable tabId="3" name="call_mnthly"/>
    <pivotTable tabId="3" name="Earning_mnthly"/>
    <pivotTable tabId="3" name="Enrolled_mnthly"/>
    <pivotTable tabId="3" name="PivotTable1"/>
    <pivotTable tabId="3" name="PivotTable10"/>
    <pivotTable tabId="3" name="PivotTable11"/>
    <pivotTable tabId="3" name="PivotTable12"/>
    <pivotTable tabId="3" name="PivotTable13"/>
    <pivotTable tabId="3" name="PivotTable14"/>
    <pivotTable tabId="3" name="PivotTable19"/>
    <pivotTable tabId="3" name="PivotTable20"/>
    <pivotTable tabId="3" name="PivotTable21"/>
    <pivotTable tabId="3" name="PivotTable26"/>
    <pivotTable tabId="3" name="PivotTable3"/>
    <pivotTable tabId="3" name="PivotTable5"/>
    <pivotTable tabId="3" name="PivotTable7"/>
    <pivotTable tabId="3" name="PivotTable8"/>
    <pivotTable tabId="3" name="PivotTable9"/>
  </pivotTables>
  <data>
    <tabular pivotCacheId="1911447716">
      <items count="4">
        <i x="2"/>
        <i x="3"/>
        <i x="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BC5A0B5-8E31-4719-8256-4C2CA906F52D}" cache="Slicer_Month" caption="Month" columnCount="3" showCaption="0" style="Slicer Style 5" rowHeight="216000"/>
  <slicer name="Sale Team" xr10:uid="{80A3D6ED-3D9E-424F-B63A-0DA755AC1697}" cache="Slicer_Sale_Team" caption="Sale Team" showCaption="0" style="Slicer Style 5" lockedPosition="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53FCBB-6193-46B8-80CE-09D4F4200F12}" name="Table1" displayName="Table1" ref="B2:O1239" totalsRowShown="0" headerRowDxfId="300" dataDxfId="299" headerRowCellStyle="Normal 2" dataCellStyle="Normal 2">
  <autoFilter ref="B2:O1239" xr:uid="{3B53FCBB-6193-46B8-80CE-09D4F4200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BD617F19-C5A3-45F9-A80A-2D739E7D6821}" name="Fees Status" dataDxfId="298" dataCellStyle="Normal 2"/>
    <tableColumn id="2" xr3:uid="{2B9B5FF4-F8CB-4150-9C58-DE47868773E6}" name="Day" dataDxfId="297" dataCellStyle="Normal 2"/>
    <tableColumn id="3" xr3:uid="{014C73D7-E42F-4916-AA1B-9B7ABFEEC502}" name="Month" dataDxfId="296" dataCellStyle="Normal 2"/>
    <tableColumn id="4" xr3:uid="{19E22B02-1573-4C09-8A01-A78440BADF53}" name="Advertising Channel" dataDxfId="295" dataCellStyle="Normal 2"/>
    <tableColumn id="5" xr3:uid="{E03A4213-9B4E-4E88-95A7-8E12E7ABBAE6}" name="Advertisement " dataDxfId="294" dataCellStyle="Normal 2"/>
    <tableColumn id="6" xr3:uid="{188B2D4A-97D3-4B31-83ED-0DE424EB11E5}" name="Enrolled Courses" dataDxfId="293" dataCellStyle="Normal 2"/>
    <tableColumn id="7" xr3:uid="{B71E0B7C-AF92-4810-ADD6-B28254B948FE}" name="Paid Fees" dataDxfId="292" dataCellStyle="Currency"/>
    <tableColumn id="8" xr3:uid="{88750A61-8CEC-4A17-8617-3AEE48BAAFE1}" name="Number of phone calls" dataDxfId="291" dataCellStyle="Normal 2"/>
    <tableColumn id="9" xr3:uid="{FCD5F6D3-BCC9-4CF8-99C7-0170B05FF7C4}" name="Average call duration" dataDxfId="290"/>
    <tableColumn id="10" xr3:uid="{143EBBA0-EDE0-4F64-AC9D-8A60F13BFCA9}" name="Training Models" dataDxfId="289" dataCellStyle="Normal 2"/>
    <tableColumn id="11" xr3:uid="{03CFEF85-93D6-479B-B148-995D512BAEE3}" name="Training Levels" dataDxfId="288" dataCellStyle="Normal 2"/>
    <tableColumn id="12" xr3:uid="{0300F2C9-BDB2-4EE6-9877-9234D209CADE}" name="Area Code" dataDxfId="287" dataCellStyle="Normal 2"/>
    <tableColumn id="13" xr3:uid="{CBB83B6C-884C-4CE6-87F4-92C82048B376}" name="Sale Team" dataDxfId="286" dataCellStyle="Normal 2"/>
    <tableColumn id="14" xr3:uid="{D0F140E4-39F8-444D-BA5D-B62657FA5EE9}" name="Consultant" dataDxfId="285" dataCellStyle="Normal 2"/>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O1241"/>
  <sheetViews>
    <sheetView showGridLines="0" zoomScale="108" zoomScaleNormal="108" workbookViewId="0"/>
  </sheetViews>
  <sheetFormatPr defaultColWidth="10.6640625" defaultRowHeight="15.5" x14ac:dyDescent="0.35"/>
  <cols>
    <col min="1" max="1" width="5.9140625" style="17" customWidth="1"/>
    <col min="2" max="15" width="14.9140625" style="1" customWidth="1"/>
    <col min="16" max="16384" width="10.6640625" style="1"/>
  </cols>
  <sheetData>
    <row r="1" spans="1:15" ht="33" customHeight="1" x14ac:dyDescent="0.35"/>
    <row r="2" spans="1:15" s="2" customFormat="1" ht="37" customHeight="1" x14ac:dyDescent="0.35">
      <c r="A2" s="18"/>
      <c r="B2" s="3" t="s">
        <v>0</v>
      </c>
      <c r="C2" s="4" t="s">
        <v>1</v>
      </c>
      <c r="D2" s="3" t="s">
        <v>2</v>
      </c>
      <c r="E2" s="3" t="s">
        <v>3</v>
      </c>
      <c r="F2" s="3" t="s">
        <v>4</v>
      </c>
      <c r="G2" s="3" t="s">
        <v>5</v>
      </c>
      <c r="H2" s="3" t="s">
        <v>6</v>
      </c>
      <c r="I2" s="3" t="s">
        <v>7</v>
      </c>
      <c r="J2" s="3" t="s">
        <v>8</v>
      </c>
      <c r="K2" s="3" t="s">
        <v>9</v>
      </c>
      <c r="L2" s="3" t="s">
        <v>10</v>
      </c>
      <c r="M2" s="3" t="s">
        <v>11</v>
      </c>
      <c r="N2" s="3" t="s">
        <v>12</v>
      </c>
      <c r="O2" s="3" t="s">
        <v>13</v>
      </c>
    </row>
    <row r="3" spans="1:15" ht="21" customHeight="1" x14ac:dyDescent="0.35">
      <c r="B3" s="5" t="s">
        <v>14</v>
      </c>
      <c r="C3" s="6">
        <v>1</v>
      </c>
      <c r="D3" s="7" t="s">
        <v>15</v>
      </c>
      <c r="E3" s="5" t="s">
        <v>16</v>
      </c>
      <c r="F3" s="5" t="s">
        <v>17</v>
      </c>
      <c r="G3" s="8">
        <v>1</v>
      </c>
      <c r="H3" s="9">
        <v>7000000</v>
      </c>
      <c r="I3" s="5">
        <v>3</v>
      </c>
      <c r="J3" s="10">
        <v>1.3888888888888889E-3</v>
      </c>
      <c r="K3" s="5" t="s">
        <v>18</v>
      </c>
      <c r="L3" s="5" t="s">
        <v>19</v>
      </c>
      <c r="M3" s="5" t="s">
        <v>20</v>
      </c>
      <c r="N3" s="5" t="s">
        <v>78</v>
      </c>
      <c r="O3" s="5" t="s">
        <v>21</v>
      </c>
    </row>
    <row r="4" spans="1:15" ht="21" customHeight="1" x14ac:dyDescent="0.35">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35">
      <c r="B5" s="5" t="s">
        <v>14</v>
      </c>
      <c r="C5" s="6">
        <v>20</v>
      </c>
      <c r="D5" s="7" t="s">
        <v>27</v>
      </c>
      <c r="E5" s="5" t="s">
        <v>28</v>
      </c>
      <c r="F5" s="5" t="s">
        <v>17</v>
      </c>
      <c r="G5" s="8">
        <v>2</v>
      </c>
      <c r="H5" s="9">
        <v>12000000</v>
      </c>
      <c r="I5" s="5">
        <v>3</v>
      </c>
      <c r="J5" s="10">
        <v>1.3888888888888889E-3</v>
      </c>
      <c r="K5" s="5" t="s">
        <v>18</v>
      </c>
      <c r="L5" s="5" t="s">
        <v>29</v>
      </c>
      <c r="M5" s="5" t="s">
        <v>30</v>
      </c>
      <c r="N5" s="5" t="s">
        <v>76</v>
      </c>
      <c r="O5" s="5" t="s">
        <v>31</v>
      </c>
    </row>
    <row r="6" spans="1:15" ht="21" customHeight="1" x14ac:dyDescent="0.35">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35">
      <c r="B7" s="5" t="s">
        <v>14</v>
      </c>
      <c r="C7" s="6">
        <v>11</v>
      </c>
      <c r="D7" s="7" t="s">
        <v>27</v>
      </c>
      <c r="E7" s="5" t="s">
        <v>16</v>
      </c>
      <c r="F7" s="5" t="s">
        <v>17</v>
      </c>
      <c r="G7" s="8">
        <v>5</v>
      </c>
      <c r="H7" s="9">
        <v>25000000</v>
      </c>
      <c r="I7" s="5">
        <v>2</v>
      </c>
      <c r="J7" s="10">
        <v>1.3888888888888889E-3</v>
      </c>
      <c r="K7" s="5" t="s">
        <v>18</v>
      </c>
      <c r="L7" s="5" t="s">
        <v>35</v>
      </c>
      <c r="M7" s="5" t="s">
        <v>25</v>
      </c>
      <c r="N7" s="5" t="s">
        <v>66</v>
      </c>
      <c r="O7" s="5" t="s">
        <v>36</v>
      </c>
    </row>
    <row r="8" spans="1:15" ht="21" customHeight="1" x14ac:dyDescent="0.35">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35">
      <c r="B9" s="5" t="s">
        <v>14</v>
      </c>
      <c r="C9" s="6">
        <v>6</v>
      </c>
      <c r="D9" s="7" t="s">
        <v>37</v>
      </c>
      <c r="E9" s="5" t="s">
        <v>38</v>
      </c>
      <c r="F9" s="5" t="s">
        <v>42</v>
      </c>
      <c r="G9" s="8">
        <v>5</v>
      </c>
      <c r="H9" s="9">
        <v>20000000</v>
      </c>
      <c r="I9" s="5">
        <v>2</v>
      </c>
      <c r="J9" s="10">
        <v>1.3888888888888889E-3</v>
      </c>
      <c r="K9" s="5" t="s">
        <v>18</v>
      </c>
      <c r="L9" s="5" t="s">
        <v>19</v>
      </c>
      <c r="M9" s="5" t="s">
        <v>43</v>
      </c>
      <c r="N9" s="5" t="s">
        <v>66</v>
      </c>
      <c r="O9" s="5" t="s">
        <v>36</v>
      </c>
    </row>
    <row r="10" spans="1:15" ht="21" customHeight="1" x14ac:dyDescent="0.35">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35">
      <c r="B11" s="5" t="s">
        <v>14</v>
      </c>
      <c r="C11" s="6">
        <v>15</v>
      </c>
      <c r="D11" s="7" t="s">
        <v>44</v>
      </c>
      <c r="E11" s="5" t="s">
        <v>38</v>
      </c>
      <c r="F11" s="5" t="s">
        <v>42</v>
      </c>
      <c r="G11" s="8">
        <v>2</v>
      </c>
      <c r="H11" s="9">
        <v>38000000</v>
      </c>
      <c r="I11" s="5">
        <v>2</v>
      </c>
      <c r="J11" s="10">
        <v>1.3888888888888889E-3</v>
      </c>
      <c r="K11" s="5" t="s">
        <v>46</v>
      </c>
      <c r="L11" s="5" t="s">
        <v>39</v>
      </c>
      <c r="M11" s="5" t="s">
        <v>48</v>
      </c>
      <c r="N11" s="5" t="s">
        <v>76</v>
      </c>
      <c r="O11" s="5" t="s">
        <v>26</v>
      </c>
    </row>
    <row r="12" spans="1:15" ht="21" customHeight="1" x14ac:dyDescent="0.35">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35">
      <c r="B13" s="5" t="s">
        <v>14</v>
      </c>
      <c r="C13" s="6">
        <v>1</v>
      </c>
      <c r="D13" s="7" t="s">
        <v>15</v>
      </c>
      <c r="E13" s="5" t="s">
        <v>16</v>
      </c>
      <c r="F13" s="5" t="s">
        <v>17</v>
      </c>
      <c r="G13" s="8">
        <v>1</v>
      </c>
      <c r="H13" s="9">
        <v>7000000</v>
      </c>
      <c r="I13" s="5">
        <v>3</v>
      </c>
      <c r="J13" s="10">
        <v>1.3888888888888889E-3</v>
      </c>
      <c r="K13" s="5" t="s">
        <v>18</v>
      </c>
      <c r="L13" s="5" t="s">
        <v>19</v>
      </c>
      <c r="M13" s="5" t="s">
        <v>20</v>
      </c>
      <c r="N13" s="5" t="s">
        <v>78</v>
      </c>
      <c r="O13" s="5" t="s">
        <v>21</v>
      </c>
    </row>
    <row r="14" spans="1:15" ht="21" customHeight="1" x14ac:dyDescent="0.35">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35">
      <c r="B15" s="5" t="s">
        <v>14</v>
      </c>
      <c r="C15" s="6">
        <v>6</v>
      </c>
      <c r="D15" s="7" t="s">
        <v>37</v>
      </c>
      <c r="E15" s="5" t="s">
        <v>38</v>
      </c>
      <c r="F15" s="5" t="s">
        <v>42</v>
      </c>
      <c r="G15" s="8">
        <v>5</v>
      </c>
      <c r="H15" s="9">
        <v>20000000</v>
      </c>
      <c r="I15" s="5">
        <v>2</v>
      </c>
      <c r="J15" s="10">
        <v>1.3888888888888889E-3</v>
      </c>
      <c r="K15" s="5" t="s">
        <v>18</v>
      </c>
      <c r="L15" s="5" t="s">
        <v>19</v>
      </c>
      <c r="M15" s="5" t="s">
        <v>43</v>
      </c>
      <c r="N15" s="5" t="s">
        <v>66</v>
      </c>
      <c r="O15" s="5" t="s">
        <v>53</v>
      </c>
    </row>
    <row r="16" spans="1:15" ht="21" customHeight="1" x14ac:dyDescent="0.35">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5">
      <c r="B17" s="5" t="s">
        <v>14</v>
      </c>
      <c r="C17" s="6">
        <v>2</v>
      </c>
      <c r="D17" s="7" t="s">
        <v>37</v>
      </c>
      <c r="E17" s="5" t="s">
        <v>38</v>
      </c>
      <c r="F17" s="5" t="s">
        <v>23</v>
      </c>
      <c r="G17" s="8">
        <v>3</v>
      </c>
      <c r="H17" s="9">
        <v>12000000</v>
      </c>
      <c r="I17" s="5">
        <v>1</v>
      </c>
      <c r="J17" s="10">
        <v>1.3888888888888889E-3</v>
      </c>
      <c r="K17" s="5" t="s">
        <v>18</v>
      </c>
      <c r="L17" s="5" t="s">
        <v>39</v>
      </c>
      <c r="M17" s="5" t="s">
        <v>40</v>
      </c>
      <c r="N17" s="5" t="s">
        <v>78</v>
      </c>
      <c r="O17" s="5" t="s">
        <v>31</v>
      </c>
    </row>
    <row r="18" spans="2:15" ht="21" customHeight="1" x14ac:dyDescent="0.35">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5">
      <c r="B19" s="5" t="s">
        <v>14</v>
      </c>
      <c r="C19" s="6">
        <v>26</v>
      </c>
      <c r="D19" s="7" t="s">
        <v>44</v>
      </c>
      <c r="E19" s="5" t="s">
        <v>32</v>
      </c>
      <c r="F19" s="5" t="s">
        <v>45</v>
      </c>
      <c r="G19" s="8">
        <v>1</v>
      </c>
      <c r="H19" s="9">
        <v>19000000</v>
      </c>
      <c r="I19" s="5">
        <v>2</v>
      </c>
      <c r="J19" s="10">
        <v>1.3888888888888889E-3</v>
      </c>
      <c r="K19" s="5" t="s">
        <v>46</v>
      </c>
      <c r="L19" s="5" t="s">
        <v>47</v>
      </c>
      <c r="M19" s="5" t="s">
        <v>33</v>
      </c>
      <c r="N19" s="5" t="s">
        <v>78</v>
      </c>
      <c r="O19" s="5" t="s">
        <v>54</v>
      </c>
    </row>
    <row r="20" spans="2:15" ht="21" customHeight="1" x14ac:dyDescent="0.35">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5">
      <c r="B21" s="5" t="s">
        <v>14</v>
      </c>
      <c r="C21" s="6">
        <v>11</v>
      </c>
      <c r="D21" s="7" t="s">
        <v>57</v>
      </c>
      <c r="E21" s="5" t="s">
        <v>28</v>
      </c>
      <c r="F21" s="5" t="s">
        <v>23</v>
      </c>
      <c r="G21" s="8">
        <v>5</v>
      </c>
      <c r="H21" s="9">
        <v>25000000</v>
      </c>
      <c r="I21" s="5">
        <v>1</v>
      </c>
      <c r="J21" s="10">
        <v>1.3888888888888889E-3</v>
      </c>
      <c r="K21" s="5" t="s">
        <v>18</v>
      </c>
      <c r="L21" s="5" t="s">
        <v>29</v>
      </c>
      <c r="M21" s="5" t="s">
        <v>43</v>
      </c>
      <c r="N21" s="5" t="s">
        <v>76</v>
      </c>
      <c r="O21" s="5" t="s">
        <v>31</v>
      </c>
    </row>
    <row r="22" spans="2:15" ht="21" customHeight="1" x14ac:dyDescent="0.35">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5">
      <c r="B23" s="5" t="s">
        <v>14</v>
      </c>
      <c r="C23" s="6">
        <v>3</v>
      </c>
      <c r="D23" s="7" t="s">
        <v>15</v>
      </c>
      <c r="E23" s="5" t="s">
        <v>38</v>
      </c>
      <c r="F23" s="5" t="s">
        <v>42</v>
      </c>
      <c r="G23" s="8">
        <v>4</v>
      </c>
      <c r="H23" s="9">
        <v>15000000</v>
      </c>
      <c r="I23" s="5">
        <v>1</v>
      </c>
      <c r="J23" s="10">
        <v>1.3888888888888889E-3</v>
      </c>
      <c r="K23" s="5" t="s">
        <v>18</v>
      </c>
      <c r="L23" s="5" t="s">
        <v>56</v>
      </c>
      <c r="M23" s="5" t="s">
        <v>20</v>
      </c>
      <c r="N23" s="5" t="s">
        <v>78</v>
      </c>
      <c r="O23" s="5" t="s">
        <v>41</v>
      </c>
    </row>
    <row r="24" spans="2:15" ht="21" customHeight="1" x14ac:dyDescent="0.35">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5">
      <c r="B25" s="5" t="s">
        <v>14</v>
      </c>
      <c r="C25" s="6">
        <v>10</v>
      </c>
      <c r="D25" s="7" t="s">
        <v>59</v>
      </c>
      <c r="E25" s="5" t="s">
        <v>38</v>
      </c>
      <c r="F25" s="5" t="s">
        <v>17</v>
      </c>
      <c r="G25" s="8">
        <v>4</v>
      </c>
      <c r="H25" s="9">
        <v>20000000</v>
      </c>
      <c r="I25" s="5">
        <v>3</v>
      </c>
      <c r="J25" s="10">
        <v>1.3888888888888889E-3</v>
      </c>
      <c r="K25" s="5" t="s">
        <v>18</v>
      </c>
      <c r="L25" s="5" t="s">
        <v>47</v>
      </c>
      <c r="M25" s="5" t="s">
        <v>33</v>
      </c>
      <c r="N25" s="5" t="s">
        <v>77</v>
      </c>
      <c r="O25" s="5" t="s">
        <v>54</v>
      </c>
    </row>
    <row r="26" spans="2:15" ht="21" customHeight="1" x14ac:dyDescent="0.35">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5">
      <c r="B27" s="5" t="s">
        <v>14</v>
      </c>
      <c r="C27" s="6">
        <v>12</v>
      </c>
      <c r="D27" s="7" t="s">
        <v>60</v>
      </c>
      <c r="E27" s="5" t="s">
        <v>28</v>
      </c>
      <c r="F27" s="5" t="s">
        <v>23</v>
      </c>
      <c r="G27" s="8">
        <v>2</v>
      </c>
      <c r="H27" s="9">
        <v>38000000</v>
      </c>
      <c r="I27" s="5">
        <v>3</v>
      </c>
      <c r="J27" s="10">
        <v>1.3888888888888889E-3</v>
      </c>
      <c r="K27" s="5" t="s">
        <v>46</v>
      </c>
      <c r="L27" s="5" t="s">
        <v>39</v>
      </c>
      <c r="M27" s="5" t="s">
        <v>40</v>
      </c>
      <c r="N27" s="5" t="s">
        <v>78</v>
      </c>
      <c r="O27" s="5" t="s">
        <v>53</v>
      </c>
    </row>
    <row r="28" spans="2:15" ht="21" customHeight="1" x14ac:dyDescent="0.35">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5">
      <c r="B29" s="5" t="s">
        <v>14</v>
      </c>
      <c r="C29" s="6">
        <v>25</v>
      </c>
      <c r="D29" s="7" t="s">
        <v>27</v>
      </c>
      <c r="E29" s="5" t="s">
        <v>16</v>
      </c>
      <c r="F29" s="5" t="s">
        <v>17</v>
      </c>
      <c r="G29" s="8">
        <v>3</v>
      </c>
      <c r="H29" s="9">
        <v>15000000</v>
      </c>
      <c r="I29" s="5">
        <v>3</v>
      </c>
      <c r="J29" s="10">
        <v>1.3888888888888889E-3</v>
      </c>
      <c r="K29" s="5" t="s">
        <v>18</v>
      </c>
      <c r="L29" s="5" t="s">
        <v>56</v>
      </c>
      <c r="M29" s="5" t="s">
        <v>30</v>
      </c>
      <c r="N29" s="5" t="s">
        <v>76</v>
      </c>
      <c r="O29" s="5" t="s">
        <v>52</v>
      </c>
    </row>
    <row r="30" spans="2:15" ht="21" customHeight="1" x14ac:dyDescent="0.35">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5">
      <c r="B31" s="5" t="s">
        <v>14</v>
      </c>
      <c r="C31" s="6">
        <v>18</v>
      </c>
      <c r="D31" s="7" t="s">
        <v>27</v>
      </c>
      <c r="E31" s="5" t="s">
        <v>16</v>
      </c>
      <c r="F31" s="5" t="s">
        <v>23</v>
      </c>
      <c r="G31" s="8">
        <v>4</v>
      </c>
      <c r="H31" s="9">
        <v>15000000</v>
      </c>
      <c r="I31" s="5">
        <v>2</v>
      </c>
      <c r="J31" s="10">
        <v>1.3888888888888889E-3</v>
      </c>
      <c r="K31" s="5" t="s">
        <v>18</v>
      </c>
      <c r="L31" s="5" t="s">
        <v>39</v>
      </c>
      <c r="M31" s="5" t="s">
        <v>48</v>
      </c>
      <c r="N31" s="5" t="s">
        <v>78</v>
      </c>
      <c r="O31" s="5" t="s">
        <v>62</v>
      </c>
    </row>
    <row r="32" spans="2:15" ht="21" customHeight="1" x14ac:dyDescent="0.35">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5">
      <c r="B33" s="5" t="s">
        <v>14</v>
      </c>
      <c r="C33" s="6">
        <v>1</v>
      </c>
      <c r="D33" s="7" t="s">
        <v>37</v>
      </c>
      <c r="E33" s="5" t="s">
        <v>16</v>
      </c>
      <c r="F33" s="5" t="s">
        <v>42</v>
      </c>
      <c r="G33" s="8">
        <v>2</v>
      </c>
      <c r="H33" s="9">
        <v>12000000</v>
      </c>
      <c r="I33" s="5">
        <v>6</v>
      </c>
      <c r="J33" s="10">
        <v>1.3888888888888889E-3</v>
      </c>
      <c r="K33" s="5" t="s">
        <v>18</v>
      </c>
      <c r="L33" s="5" t="s">
        <v>39</v>
      </c>
      <c r="M33" s="5" t="s">
        <v>30</v>
      </c>
      <c r="N33" s="5" t="s">
        <v>78</v>
      </c>
      <c r="O33" s="5" t="s">
        <v>41</v>
      </c>
    </row>
    <row r="34" spans="2:15" ht="21" customHeight="1" x14ac:dyDescent="0.35">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5">
      <c r="B35" s="5" t="s">
        <v>14</v>
      </c>
      <c r="C35" s="6">
        <v>20</v>
      </c>
      <c r="D35" s="7" t="s">
        <v>37</v>
      </c>
      <c r="E35" s="5" t="s">
        <v>28</v>
      </c>
      <c r="F35" s="5" t="s">
        <v>23</v>
      </c>
      <c r="G35" s="8">
        <v>5</v>
      </c>
      <c r="H35" s="9">
        <v>25000000</v>
      </c>
      <c r="I35" s="5">
        <v>4</v>
      </c>
      <c r="J35" s="10">
        <v>1.3888888888888889E-3</v>
      </c>
      <c r="K35" s="5" t="s">
        <v>18</v>
      </c>
      <c r="L35" s="5" t="s">
        <v>35</v>
      </c>
      <c r="M35" s="5" t="s">
        <v>30</v>
      </c>
      <c r="N35" s="5" t="s">
        <v>78</v>
      </c>
      <c r="O35" s="5" t="s">
        <v>63</v>
      </c>
    </row>
    <row r="36" spans="2:15" ht="21" customHeight="1" x14ac:dyDescent="0.35">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5">
      <c r="B37" s="5" t="s">
        <v>14</v>
      </c>
      <c r="C37" s="6">
        <v>1</v>
      </c>
      <c r="D37" s="7" t="s">
        <v>37</v>
      </c>
      <c r="E37" s="5" t="s">
        <v>28</v>
      </c>
      <c r="F37" s="5" t="s">
        <v>23</v>
      </c>
      <c r="G37" s="8">
        <v>3</v>
      </c>
      <c r="H37" s="9">
        <v>15000000</v>
      </c>
      <c r="I37" s="5">
        <v>5</v>
      </c>
      <c r="J37" s="10">
        <v>1.3888888888888889E-3</v>
      </c>
      <c r="K37" s="5" t="s">
        <v>18</v>
      </c>
      <c r="L37" s="5" t="s">
        <v>29</v>
      </c>
      <c r="M37" s="5" t="s">
        <v>40</v>
      </c>
      <c r="N37" s="5" t="s">
        <v>77</v>
      </c>
      <c r="O37" s="5" t="s">
        <v>54</v>
      </c>
    </row>
    <row r="38" spans="2:15" ht="21" customHeight="1" x14ac:dyDescent="0.35">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5">
      <c r="B39" s="5" t="s">
        <v>14</v>
      </c>
      <c r="C39" s="6">
        <v>1</v>
      </c>
      <c r="D39" s="7" t="s">
        <v>37</v>
      </c>
      <c r="E39" s="5" t="s">
        <v>28</v>
      </c>
      <c r="F39" s="5" t="s">
        <v>17</v>
      </c>
      <c r="G39" s="8">
        <v>3</v>
      </c>
      <c r="H39" s="9">
        <v>12000000</v>
      </c>
      <c r="I39" s="5">
        <v>2</v>
      </c>
      <c r="J39" s="10">
        <v>1.3888888888888889E-3</v>
      </c>
      <c r="K39" s="5" t="s">
        <v>18</v>
      </c>
      <c r="L39" s="5" t="s">
        <v>35</v>
      </c>
      <c r="M39" s="5" t="s">
        <v>25</v>
      </c>
      <c r="N39" s="5" t="s">
        <v>78</v>
      </c>
      <c r="O39" s="5" t="s">
        <v>53</v>
      </c>
    </row>
    <row r="40" spans="2:15" ht="21" customHeight="1" x14ac:dyDescent="0.35">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5">
      <c r="B41" s="5" t="s">
        <v>14</v>
      </c>
      <c r="C41" s="6">
        <v>3</v>
      </c>
      <c r="D41" s="7" t="s">
        <v>44</v>
      </c>
      <c r="E41" s="5" t="s">
        <v>32</v>
      </c>
      <c r="F41" s="5" t="s">
        <v>17</v>
      </c>
      <c r="G41" s="8">
        <v>1</v>
      </c>
      <c r="H41" s="9">
        <v>19000000</v>
      </c>
      <c r="I41" s="5">
        <v>3</v>
      </c>
      <c r="J41" s="10">
        <v>1.3888888888888889E-3</v>
      </c>
      <c r="K41" s="5" t="s">
        <v>46</v>
      </c>
      <c r="L41" s="5" t="s">
        <v>64</v>
      </c>
      <c r="M41" s="5" t="s">
        <v>48</v>
      </c>
      <c r="N41" s="5" t="s">
        <v>78</v>
      </c>
      <c r="O41" s="5" t="s">
        <v>53</v>
      </c>
    </row>
    <row r="42" spans="2:15" ht="21" customHeight="1" x14ac:dyDescent="0.35">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5">
      <c r="B43" s="5" t="s">
        <v>14</v>
      </c>
      <c r="C43" s="6">
        <v>13</v>
      </c>
      <c r="D43" s="7" t="s">
        <v>44</v>
      </c>
      <c r="E43" s="5" t="s">
        <v>49</v>
      </c>
      <c r="F43" s="5" t="s">
        <v>68</v>
      </c>
      <c r="G43" s="8">
        <v>4</v>
      </c>
      <c r="H43" s="9">
        <v>20000000</v>
      </c>
      <c r="I43" s="5">
        <v>3</v>
      </c>
      <c r="J43" s="10">
        <v>1.3888888888888889E-3</v>
      </c>
      <c r="K43" s="5" t="s">
        <v>61</v>
      </c>
      <c r="L43" s="5" t="s">
        <v>19</v>
      </c>
      <c r="M43" s="5" t="s">
        <v>30</v>
      </c>
      <c r="N43" s="5" t="s">
        <v>77</v>
      </c>
      <c r="O43" s="5" t="s">
        <v>54</v>
      </c>
    </row>
    <row r="44" spans="2:15" ht="21" customHeight="1" x14ac:dyDescent="0.35">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5">
      <c r="B45" s="5" t="s">
        <v>14</v>
      </c>
      <c r="C45" s="6">
        <v>30</v>
      </c>
      <c r="D45" s="7" t="s">
        <v>44</v>
      </c>
      <c r="E45" s="5" t="s">
        <v>49</v>
      </c>
      <c r="F45" s="5" t="s">
        <v>23</v>
      </c>
      <c r="G45" s="8">
        <v>2</v>
      </c>
      <c r="H45" s="9">
        <v>10000000</v>
      </c>
      <c r="I45" s="5">
        <v>1</v>
      </c>
      <c r="J45" s="10">
        <v>1.3888888888888889E-3</v>
      </c>
      <c r="K45" s="5" t="s">
        <v>18</v>
      </c>
      <c r="L45" s="5" t="s">
        <v>29</v>
      </c>
      <c r="M45" s="5" t="s">
        <v>33</v>
      </c>
      <c r="N45" s="5" t="s">
        <v>77</v>
      </c>
      <c r="O45" s="5" t="s">
        <v>65</v>
      </c>
    </row>
    <row r="46" spans="2:15" ht="21" customHeight="1" x14ac:dyDescent="0.35">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5">
      <c r="B47" s="5" t="s">
        <v>14</v>
      </c>
      <c r="C47" s="6">
        <v>6</v>
      </c>
      <c r="D47" s="7" t="s">
        <v>44</v>
      </c>
      <c r="E47" s="5" t="s">
        <v>49</v>
      </c>
      <c r="F47" s="5" t="s">
        <v>68</v>
      </c>
      <c r="G47" s="8">
        <v>1</v>
      </c>
      <c r="H47" s="9">
        <v>7000000</v>
      </c>
      <c r="I47" s="5">
        <v>3</v>
      </c>
      <c r="J47" s="10">
        <v>1.3888888888888889E-3</v>
      </c>
      <c r="K47" s="5" t="s">
        <v>18</v>
      </c>
      <c r="L47" s="5" t="s">
        <v>64</v>
      </c>
      <c r="M47" s="5" t="s">
        <v>51</v>
      </c>
      <c r="N47" s="5" t="s">
        <v>66</v>
      </c>
      <c r="O47" s="5" t="s">
        <v>67</v>
      </c>
    </row>
    <row r="48" spans="2:15" ht="21" customHeight="1" x14ac:dyDescent="0.35">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5">
      <c r="B49" s="5" t="s">
        <v>14</v>
      </c>
      <c r="C49" s="6">
        <v>3</v>
      </c>
      <c r="D49" s="7" t="s">
        <v>69</v>
      </c>
      <c r="E49" s="5" t="s">
        <v>32</v>
      </c>
      <c r="F49" s="5" t="s">
        <v>23</v>
      </c>
      <c r="G49" s="8">
        <v>5</v>
      </c>
      <c r="H49" s="9">
        <v>20000000</v>
      </c>
      <c r="I49" s="5">
        <v>4</v>
      </c>
      <c r="J49" s="10">
        <v>1.3888888888888889E-3</v>
      </c>
      <c r="K49" s="5" t="s">
        <v>18</v>
      </c>
      <c r="L49" s="5" t="s">
        <v>39</v>
      </c>
      <c r="M49" s="5" t="s">
        <v>51</v>
      </c>
      <c r="N49" s="5" t="s">
        <v>76</v>
      </c>
      <c r="O49" s="5" t="s">
        <v>52</v>
      </c>
    </row>
    <row r="50" spans="2:15" ht="21" customHeight="1" x14ac:dyDescent="0.35">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5">
      <c r="B51" s="5" t="s">
        <v>14</v>
      </c>
      <c r="C51" s="6">
        <v>11</v>
      </c>
      <c r="D51" s="7" t="s">
        <v>57</v>
      </c>
      <c r="E51" s="5" t="s">
        <v>28</v>
      </c>
      <c r="F51" s="5" t="s">
        <v>23</v>
      </c>
      <c r="G51" s="8">
        <v>5</v>
      </c>
      <c r="H51" s="9">
        <v>25000000</v>
      </c>
      <c r="I51" s="5">
        <v>1</v>
      </c>
      <c r="J51" s="10">
        <v>1.3888888888888889E-3</v>
      </c>
      <c r="K51" s="5" t="s">
        <v>18</v>
      </c>
      <c r="L51" s="5" t="s">
        <v>29</v>
      </c>
      <c r="M51" s="5" t="s">
        <v>43</v>
      </c>
      <c r="N51" s="5" t="s">
        <v>76</v>
      </c>
      <c r="O51" s="5" t="s">
        <v>31</v>
      </c>
    </row>
    <row r="52" spans="2:15" ht="21" customHeight="1" x14ac:dyDescent="0.35">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5">
      <c r="B53" s="5" t="s">
        <v>14</v>
      </c>
      <c r="C53" s="6">
        <v>3</v>
      </c>
      <c r="D53" s="7" t="s">
        <v>15</v>
      </c>
      <c r="E53" s="5" t="s">
        <v>38</v>
      </c>
      <c r="F53" s="5" t="s">
        <v>42</v>
      </c>
      <c r="G53" s="8">
        <v>4</v>
      </c>
      <c r="H53" s="9">
        <v>15000000</v>
      </c>
      <c r="I53" s="5">
        <v>1</v>
      </c>
      <c r="J53" s="10">
        <v>1.3888888888888889E-3</v>
      </c>
      <c r="K53" s="5" t="s">
        <v>18</v>
      </c>
      <c r="L53" s="5" t="s">
        <v>56</v>
      </c>
      <c r="M53" s="5" t="s">
        <v>20</v>
      </c>
      <c r="N53" s="5" t="s">
        <v>78</v>
      </c>
      <c r="O53" s="5" t="s">
        <v>41</v>
      </c>
    </row>
    <row r="54" spans="2:15" ht="21" customHeight="1" x14ac:dyDescent="0.35">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5">
      <c r="B55" s="5" t="s">
        <v>14</v>
      </c>
      <c r="C55" s="6">
        <v>10</v>
      </c>
      <c r="D55" s="7" t="s">
        <v>59</v>
      </c>
      <c r="E55" s="5" t="s">
        <v>38</v>
      </c>
      <c r="F55" s="5" t="s">
        <v>17</v>
      </c>
      <c r="G55" s="8">
        <v>4</v>
      </c>
      <c r="H55" s="9">
        <v>20000000</v>
      </c>
      <c r="I55" s="5">
        <v>3</v>
      </c>
      <c r="J55" s="10">
        <v>1.3888888888888889E-3</v>
      </c>
      <c r="K55" s="5" t="s">
        <v>18</v>
      </c>
      <c r="L55" s="5" t="s">
        <v>47</v>
      </c>
      <c r="M55" s="5" t="s">
        <v>33</v>
      </c>
      <c r="N55" s="5" t="s">
        <v>77</v>
      </c>
      <c r="O55" s="5" t="s">
        <v>54</v>
      </c>
    </row>
    <row r="56" spans="2:15" ht="21" customHeight="1" x14ac:dyDescent="0.35">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5">
      <c r="B57" s="5" t="s">
        <v>14</v>
      </c>
      <c r="C57" s="6">
        <v>12</v>
      </c>
      <c r="D57" s="7" t="s">
        <v>60</v>
      </c>
      <c r="E57" s="5" t="s">
        <v>28</v>
      </c>
      <c r="F57" s="5" t="s">
        <v>23</v>
      </c>
      <c r="G57" s="8">
        <v>2</v>
      </c>
      <c r="H57" s="9">
        <v>38000000</v>
      </c>
      <c r="I57" s="5">
        <v>3</v>
      </c>
      <c r="J57" s="10">
        <v>1.3888888888888889E-3</v>
      </c>
      <c r="K57" s="5" t="s">
        <v>46</v>
      </c>
      <c r="L57" s="5" t="s">
        <v>39</v>
      </c>
      <c r="M57" s="5" t="s">
        <v>40</v>
      </c>
      <c r="N57" s="5" t="s">
        <v>78</v>
      </c>
      <c r="O57" s="5" t="s">
        <v>53</v>
      </c>
    </row>
    <row r="58" spans="2:15" ht="21" customHeight="1" x14ac:dyDescent="0.35">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5">
      <c r="B59" s="5" t="s">
        <v>70</v>
      </c>
      <c r="C59" s="6">
        <v>11</v>
      </c>
      <c r="D59" s="7" t="s">
        <v>58</v>
      </c>
      <c r="E59" s="5" t="s">
        <v>32</v>
      </c>
      <c r="F59" s="5" t="s">
        <v>17</v>
      </c>
      <c r="G59" s="8">
        <v>0</v>
      </c>
      <c r="H59" s="9">
        <v>0</v>
      </c>
      <c r="I59" s="5">
        <v>1</v>
      </c>
      <c r="J59" s="10">
        <v>1.3888888888888889E-3</v>
      </c>
      <c r="K59" s="5"/>
      <c r="L59" s="5"/>
      <c r="M59" s="5" t="s">
        <v>30</v>
      </c>
      <c r="N59" s="5" t="s">
        <v>78</v>
      </c>
      <c r="O59" s="5" t="s">
        <v>62</v>
      </c>
    </row>
    <row r="60" spans="2:15" ht="21" customHeight="1" x14ac:dyDescent="0.35">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5">
      <c r="B61" s="5" t="s">
        <v>70</v>
      </c>
      <c r="C61" s="6">
        <v>1</v>
      </c>
      <c r="D61" s="7" t="s">
        <v>59</v>
      </c>
      <c r="E61" s="5" t="s">
        <v>16</v>
      </c>
      <c r="F61" s="5" t="s">
        <v>23</v>
      </c>
      <c r="G61" s="8">
        <v>0</v>
      </c>
      <c r="H61" s="9">
        <v>0</v>
      </c>
      <c r="I61" s="5">
        <v>1</v>
      </c>
      <c r="J61" s="10">
        <v>1.3888888888888889E-3</v>
      </c>
      <c r="K61" s="5"/>
      <c r="L61" s="5"/>
      <c r="M61" s="5" t="s">
        <v>20</v>
      </c>
      <c r="N61" s="5" t="s">
        <v>77</v>
      </c>
      <c r="O61" s="5" t="s">
        <v>54</v>
      </c>
    </row>
    <row r="62" spans="2:15" ht="21" customHeight="1" x14ac:dyDescent="0.35">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5">
      <c r="B63" s="5" t="s">
        <v>70</v>
      </c>
      <c r="C63" s="6">
        <v>7</v>
      </c>
      <c r="D63" s="7" t="s">
        <v>37</v>
      </c>
      <c r="E63" s="5" t="s">
        <v>49</v>
      </c>
      <c r="F63" s="5" t="s">
        <v>23</v>
      </c>
      <c r="G63" s="8">
        <v>0</v>
      </c>
      <c r="H63" s="9">
        <v>0</v>
      </c>
      <c r="I63" s="5">
        <v>6</v>
      </c>
      <c r="J63" s="10">
        <v>1.3888888888888889E-3</v>
      </c>
      <c r="K63" s="5"/>
      <c r="L63" s="5"/>
      <c r="M63" s="5" t="s">
        <v>43</v>
      </c>
      <c r="N63" s="5" t="s">
        <v>66</v>
      </c>
      <c r="O63" s="5" t="s">
        <v>67</v>
      </c>
    </row>
    <row r="64" spans="2:15" ht="21" customHeight="1" x14ac:dyDescent="0.35">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5">
      <c r="B65" s="5" t="s">
        <v>70</v>
      </c>
      <c r="C65" s="6">
        <v>23</v>
      </c>
      <c r="D65" s="7" t="s">
        <v>44</v>
      </c>
      <c r="E65" s="5" t="s">
        <v>16</v>
      </c>
      <c r="F65" s="5" t="s">
        <v>23</v>
      </c>
      <c r="G65" s="8">
        <v>0</v>
      </c>
      <c r="H65" s="9">
        <v>0</v>
      </c>
      <c r="I65" s="5">
        <v>3</v>
      </c>
      <c r="J65" s="10">
        <v>1.3888888888888889E-3</v>
      </c>
      <c r="K65" s="5"/>
      <c r="L65" s="5"/>
      <c r="M65" s="5" t="s">
        <v>20</v>
      </c>
      <c r="N65" s="5" t="s">
        <v>66</v>
      </c>
      <c r="O65" s="5" t="s">
        <v>36</v>
      </c>
    </row>
    <row r="66" spans="2:15" ht="21" customHeight="1" x14ac:dyDescent="0.35">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5">
      <c r="B67" s="5" t="s">
        <v>70</v>
      </c>
      <c r="C67" s="6">
        <v>10</v>
      </c>
      <c r="D67" s="7" t="s">
        <v>69</v>
      </c>
      <c r="E67" s="5" t="s">
        <v>49</v>
      </c>
      <c r="F67" s="5" t="s">
        <v>17</v>
      </c>
      <c r="G67" s="8">
        <v>0</v>
      </c>
      <c r="H67" s="9">
        <v>0</v>
      </c>
      <c r="I67" s="5">
        <v>1</v>
      </c>
      <c r="J67" s="10">
        <v>1.3888888888888889E-3</v>
      </c>
      <c r="K67" s="5"/>
      <c r="L67" s="5"/>
      <c r="M67" s="5" t="s">
        <v>48</v>
      </c>
      <c r="N67" s="5" t="s">
        <v>78</v>
      </c>
      <c r="O67" s="5" t="s">
        <v>41</v>
      </c>
    </row>
    <row r="68" spans="2:15" ht="21" customHeight="1" x14ac:dyDescent="0.35">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5">
      <c r="B69" s="5" t="s">
        <v>70</v>
      </c>
      <c r="C69" s="6">
        <v>14</v>
      </c>
      <c r="D69" s="7" t="s">
        <v>15</v>
      </c>
      <c r="E69" s="5" t="s">
        <v>16</v>
      </c>
      <c r="F69" s="5" t="s">
        <v>23</v>
      </c>
      <c r="G69" s="8">
        <v>0</v>
      </c>
      <c r="H69" s="9">
        <v>0</v>
      </c>
      <c r="I69" s="5">
        <v>5</v>
      </c>
      <c r="J69" s="10">
        <v>1.3888888888888889E-3</v>
      </c>
      <c r="K69" s="5"/>
      <c r="L69" s="5"/>
      <c r="M69" s="5" t="s">
        <v>33</v>
      </c>
      <c r="N69" s="5" t="s">
        <v>76</v>
      </c>
      <c r="O69" s="5" t="s">
        <v>52</v>
      </c>
    </row>
    <row r="70" spans="2:15" ht="21" customHeight="1" x14ac:dyDescent="0.35">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5">
      <c r="B71" s="5" t="s">
        <v>70</v>
      </c>
      <c r="C71" s="6">
        <v>12</v>
      </c>
      <c r="D71" s="7" t="s">
        <v>60</v>
      </c>
      <c r="E71" s="5" t="s">
        <v>28</v>
      </c>
      <c r="F71" s="5" t="s">
        <v>17</v>
      </c>
      <c r="G71" s="8">
        <v>0</v>
      </c>
      <c r="H71" s="9">
        <v>0</v>
      </c>
      <c r="I71" s="5">
        <v>2</v>
      </c>
      <c r="J71" s="10">
        <v>1.3888888888888889E-3</v>
      </c>
      <c r="K71" s="5"/>
      <c r="L71" s="5"/>
      <c r="M71" s="5" t="s">
        <v>33</v>
      </c>
      <c r="N71" s="5" t="s">
        <v>76</v>
      </c>
      <c r="O71" s="5" t="s">
        <v>26</v>
      </c>
    </row>
    <row r="72" spans="2:15" ht="21" customHeight="1" x14ac:dyDescent="0.35">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5">
      <c r="B73" s="5" t="s">
        <v>14</v>
      </c>
      <c r="C73" s="6">
        <v>12</v>
      </c>
      <c r="D73" s="7" t="s">
        <v>60</v>
      </c>
      <c r="E73" s="5" t="s">
        <v>16</v>
      </c>
      <c r="F73" s="5" t="s">
        <v>42</v>
      </c>
      <c r="G73" s="8">
        <v>2</v>
      </c>
      <c r="H73" s="9">
        <v>12000000</v>
      </c>
      <c r="I73" s="5">
        <v>2</v>
      </c>
      <c r="J73" s="10">
        <v>1.3888888888888889E-3</v>
      </c>
      <c r="K73" s="5" t="s">
        <v>18</v>
      </c>
      <c r="L73" s="5" t="s">
        <v>19</v>
      </c>
      <c r="M73" s="5" t="s">
        <v>30</v>
      </c>
      <c r="N73" s="5" t="s">
        <v>76</v>
      </c>
      <c r="O73" s="5" t="s">
        <v>26</v>
      </c>
    </row>
    <row r="74" spans="2:15" ht="21" customHeight="1" x14ac:dyDescent="0.35">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5">
      <c r="B75" s="5" t="s">
        <v>14</v>
      </c>
      <c r="C75" s="6">
        <v>10</v>
      </c>
      <c r="D75" s="7" t="s">
        <v>22</v>
      </c>
      <c r="E75" s="5" t="s">
        <v>16</v>
      </c>
      <c r="F75" s="5" t="s">
        <v>68</v>
      </c>
      <c r="G75" s="8">
        <v>2</v>
      </c>
      <c r="H75" s="9">
        <v>12000000</v>
      </c>
      <c r="I75" s="5">
        <v>4</v>
      </c>
      <c r="J75" s="10">
        <v>1.3888888888888889E-3</v>
      </c>
      <c r="K75" s="5" t="s">
        <v>18</v>
      </c>
      <c r="L75" s="5" t="s">
        <v>50</v>
      </c>
      <c r="M75" s="5" t="s">
        <v>33</v>
      </c>
      <c r="N75" s="5" t="s">
        <v>76</v>
      </c>
      <c r="O75" s="5" t="s">
        <v>31</v>
      </c>
    </row>
    <row r="76" spans="2:15" ht="21" customHeight="1" x14ac:dyDescent="0.35">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5">
      <c r="B77" s="5" t="s">
        <v>14</v>
      </c>
      <c r="C77" s="6">
        <v>8</v>
      </c>
      <c r="D77" s="7" t="s">
        <v>27</v>
      </c>
      <c r="E77" s="5" t="s">
        <v>32</v>
      </c>
      <c r="F77" s="5" t="s">
        <v>17</v>
      </c>
      <c r="G77" s="8">
        <v>5</v>
      </c>
      <c r="H77" s="9">
        <v>21000000</v>
      </c>
      <c r="I77" s="5">
        <v>4</v>
      </c>
      <c r="J77" s="10">
        <v>1.3888888888888889E-3</v>
      </c>
      <c r="K77" s="5" t="s">
        <v>18</v>
      </c>
      <c r="L77" s="5" t="s">
        <v>19</v>
      </c>
      <c r="M77" s="5" t="s">
        <v>43</v>
      </c>
      <c r="N77" s="5" t="s">
        <v>78</v>
      </c>
      <c r="O77" s="5" t="s">
        <v>66</v>
      </c>
    </row>
    <row r="78" spans="2:15" ht="21" customHeight="1" x14ac:dyDescent="0.35">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5">
      <c r="B79" s="5" t="s">
        <v>14</v>
      </c>
      <c r="C79" s="6">
        <v>30</v>
      </c>
      <c r="D79" s="7" t="s">
        <v>27</v>
      </c>
      <c r="E79" s="5" t="s">
        <v>16</v>
      </c>
      <c r="F79" s="5" t="s">
        <v>45</v>
      </c>
      <c r="G79" s="8">
        <v>2</v>
      </c>
      <c r="H79" s="9">
        <v>12000000</v>
      </c>
      <c r="I79" s="5">
        <v>3</v>
      </c>
      <c r="J79" s="10">
        <v>1.3888888888888889E-3</v>
      </c>
      <c r="K79" s="5" t="s">
        <v>18</v>
      </c>
      <c r="L79" s="5" t="s">
        <v>47</v>
      </c>
      <c r="M79" s="5" t="s">
        <v>48</v>
      </c>
      <c r="N79" s="5" t="s">
        <v>78</v>
      </c>
      <c r="O79" s="5" t="s">
        <v>63</v>
      </c>
    </row>
    <row r="80" spans="2:15" ht="21" customHeight="1" x14ac:dyDescent="0.35">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5">
      <c r="B81" s="5" t="s">
        <v>14</v>
      </c>
      <c r="C81" s="6">
        <v>30</v>
      </c>
      <c r="D81" s="7" t="s">
        <v>37</v>
      </c>
      <c r="E81" s="5" t="s">
        <v>38</v>
      </c>
      <c r="F81" s="5" t="s">
        <v>42</v>
      </c>
      <c r="G81" s="8">
        <v>3</v>
      </c>
      <c r="H81" s="9">
        <v>15000000</v>
      </c>
      <c r="I81" s="5">
        <v>1</v>
      </c>
      <c r="J81" s="10">
        <v>1.3888888888888889E-3</v>
      </c>
      <c r="K81" s="5" t="s">
        <v>18</v>
      </c>
      <c r="L81" s="5" t="s">
        <v>19</v>
      </c>
      <c r="M81" s="5" t="s">
        <v>25</v>
      </c>
      <c r="N81" s="5" t="s">
        <v>76</v>
      </c>
      <c r="O81" s="5" t="s">
        <v>26</v>
      </c>
    </row>
    <row r="82" spans="2:15" ht="21" customHeight="1" x14ac:dyDescent="0.35">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5">
      <c r="B83" s="5" t="s">
        <v>14</v>
      </c>
      <c r="C83" s="6">
        <v>11</v>
      </c>
      <c r="D83" s="7" t="s">
        <v>37</v>
      </c>
      <c r="E83" s="5" t="s">
        <v>38</v>
      </c>
      <c r="F83" s="5" t="s">
        <v>42</v>
      </c>
      <c r="G83" s="8">
        <v>3</v>
      </c>
      <c r="H83" s="9">
        <v>15000000</v>
      </c>
      <c r="I83" s="5">
        <v>2</v>
      </c>
      <c r="J83" s="10">
        <v>1.3888888888888889E-3</v>
      </c>
      <c r="K83" s="5" t="s">
        <v>18</v>
      </c>
      <c r="L83" s="5" t="s">
        <v>56</v>
      </c>
      <c r="M83" s="5" t="s">
        <v>51</v>
      </c>
      <c r="N83" s="5" t="s">
        <v>76</v>
      </c>
      <c r="O83" s="5" t="s">
        <v>52</v>
      </c>
    </row>
    <row r="84" spans="2:15" ht="21" customHeight="1" x14ac:dyDescent="0.35">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5">
      <c r="B85" s="5" t="s">
        <v>14</v>
      </c>
      <c r="C85" s="6">
        <v>22</v>
      </c>
      <c r="D85" s="7" t="s">
        <v>44</v>
      </c>
      <c r="E85" s="5" t="s">
        <v>32</v>
      </c>
      <c r="F85" s="5" t="s">
        <v>23</v>
      </c>
      <c r="G85" s="8">
        <v>2</v>
      </c>
      <c r="H85" s="9">
        <v>38000000</v>
      </c>
      <c r="I85" s="5">
        <v>4</v>
      </c>
      <c r="J85" s="10">
        <v>1.3888888888888889E-3</v>
      </c>
      <c r="K85" s="5" t="s">
        <v>46</v>
      </c>
      <c r="L85" s="5" t="s">
        <v>56</v>
      </c>
      <c r="M85" s="5" t="s">
        <v>33</v>
      </c>
      <c r="N85" s="5" t="s">
        <v>66</v>
      </c>
      <c r="O85" s="5" t="s">
        <v>67</v>
      </c>
    </row>
    <row r="86" spans="2:15" ht="21" customHeight="1" x14ac:dyDescent="0.35">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5">
      <c r="B87" s="5" t="s">
        <v>14</v>
      </c>
      <c r="C87" s="6">
        <v>8</v>
      </c>
      <c r="D87" s="7" t="s">
        <v>44</v>
      </c>
      <c r="E87" s="5" t="s">
        <v>49</v>
      </c>
      <c r="F87" s="5" t="s">
        <v>17</v>
      </c>
      <c r="G87" s="8">
        <v>2</v>
      </c>
      <c r="H87" s="9">
        <v>38000000</v>
      </c>
      <c r="I87" s="5">
        <v>1</v>
      </c>
      <c r="J87" s="10">
        <v>1.3888888888888889E-3</v>
      </c>
      <c r="K87" s="5" t="s">
        <v>46</v>
      </c>
      <c r="L87" s="5" t="s">
        <v>50</v>
      </c>
      <c r="M87" s="5" t="s">
        <v>25</v>
      </c>
      <c r="N87" s="5" t="s">
        <v>78</v>
      </c>
      <c r="O87" s="5" t="s">
        <v>21</v>
      </c>
    </row>
    <row r="88" spans="2:15" ht="21" customHeight="1" x14ac:dyDescent="0.35">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5">
      <c r="B89" s="5" t="s">
        <v>14</v>
      </c>
      <c r="C89" s="6">
        <v>1</v>
      </c>
      <c r="D89" s="7" t="s">
        <v>59</v>
      </c>
      <c r="E89" s="5" t="s">
        <v>32</v>
      </c>
      <c r="F89" s="5" t="s">
        <v>23</v>
      </c>
      <c r="G89" s="8">
        <v>5</v>
      </c>
      <c r="H89" s="9">
        <v>25000000</v>
      </c>
      <c r="I89" s="5">
        <v>1</v>
      </c>
      <c r="J89" s="10">
        <v>1.3888888888888889E-3</v>
      </c>
      <c r="K89" s="5" t="s">
        <v>18</v>
      </c>
      <c r="L89" s="5" t="s">
        <v>47</v>
      </c>
      <c r="M89" s="5" t="s">
        <v>30</v>
      </c>
      <c r="N89" s="5" t="s">
        <v>66</v>
      </c>
      <c r="O89" s="5" t="s">
        <v>67</v>
      </c>
    </row>
    <row r="90" spans="2:15" ht="21" customHeight="1" x14ac:dyDescent="0.35">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5">
      <c r="B91" s="5" t="s">
        <v>14</v>
      </c>
      <c r="C91" s="6">
        <v>12</v>
      </c>
      <c r="D91" s="7" t="s">
        <v>60</v>
      </c>
      <c r="E91" s="5" t="s">
        <v>16</v>
      </c>
      <c r="F91" s="5" t="s">
        <v>42</v>
      </c>
      <c r="G91" s="8">
        <v>3</v>
      </c>
      <c r="H91" s="9">
        <v>15000000</v>
      </c>
      <c r="I91" s="5">
        <v>5</v>
      </c>
      <c r="J91" s="10">
        <v>1.3888888888888889E-3</v>
      </c>
      <c r="K91" s="5" t="s">
        <v>18</v>
      </c>
      <c r="L91" s="5" t="s">
        <v>39</v>
      </c>
      <c r="M91" s="5" t="s">
        <v>48</v>
      </c>
      <c r="N91" s="5" t="s">
        <v>78</v>
      </c>
      <c r="O91" s="5" t="s">
        <v>63</v>
      </c>
    </row>
    <row r="92" spans="2:15" ht="21" customHeight="1" x14ac:dyDescent="0.35">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5">
      <c r="B93" s="5" t="s">
        <v>70</v>
      </c>
      <c r="C93" s="6">
        <v>3</v>
      </c>
      <c r="D93" s="7" t="s">
        <v>60</v>
      </c>
      <c r="E93" s="5" t="s">
        <v>28</v>
      </c>
      <c r="F93" s="5" t="s">
        <v>23</v>
      </c>
      <c r="G93" s="8">
        <v>0</v>
      </c>
      <c r="H93" s="9">
        <v>0</v>
      </c>
      <c r="I93" s="5">
        <v>2</v>
      </c>
      <c r="J93" s="10">
        <v>1.3888888888888889E-3</v>
      </c>
      <c r="K93" s="5"/>
      <c r="L93" s="5"/>
      <c r="M93" s="5" t="s">
        <v>48</v>
      </c>
      <c r="N93" s="5" t="s">
        <v>76</v>
      </c>
      <c r="O93" s="5" t="s">
        <v>26</v>
      </c>
    </row>
    <row r="94" spans="2:15" ht="21" customHeight="1" x14ac:dyDescent="0.35">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5">
      <c r="B95" s="5" t="s">
        <v>70</v>
      </c>
      <c r="C95" s="6">
        <v>29</v>
      </c>
      <c r="D95" s="7" t="s">
        <v>37</v>
      </c>
      <c r="E95" s="5" t="s">
        <v>28</v>
      </c>
      <c r="F95" s="5" t="s">
        <v>17</v>
      </c>
      <c r="G95" s="8">
        <v>0</v>
      </c>
      <c r="H95" s="9">
        <v>0</v>
      </c>
      <c r="I95" s="5">
        <v>4</v>
      </c>
      <c r="J95" s="10">
        <v>1.3888888888888889E-3</v>
      </c>
      <c r="K95" s="5"/>
      <c r="L95" s="5"/>
      <c r="M95" s="5" t="s">
        <v>33</v>
      </c>
      <c r="N95" s="5" t="s">
        <v>77</v>
      </c>
      <c r="O95" s="5" t="s">
        <v>65</v>
      </c>
    </row>
    <row r="96" spans="2:15" ht="21" customHeight="1" x14ac:dyDescent="0.35">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5">
      <c r="B97" s="5" t="s">
        <v>70</v>
      </c>
      <c r="C97" s="6">
        <v>19</v>
      </c>
      <c r="D97" s="7" t="s">
        <v>44</v>
      </c>
      <c r="E97" s="5" t="s">
        <v>49</v>
      </c>
      <c r="F97" s="5" t="s">
        <v>42</v>
      </c>
      <c r="G97" s="8">
        <v>0</v>
      </c>
      <c r="H97" s="9">
        <v>0</v>
      </c>
      <c r="I97" s="5">
        <v>2</v>
      </c>
      <c r="J97" s="10">
        <v>1.3888888888888889E-3</v>
      </c>
      <c r="K97" s="5"/>
      <c r="L97" s="5"/>
      <c r="M97" s="5" t="s">
        <v>51</v>
      </c>
      <c r="N97" s="5" t="s">
        <v>66</v>
      </c>
      <c r="O97" s="5" t="s">
        <v>67</v>
      </c>
    </row>
    <row r="98" spans="2:15" ht="21" customHeight="1" x14ac:dyDescent="0.35">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5">
      <c r="B99" s="5" t="s">
        <v>70</v>
      </c>
      <c r="C99" s="6">
        <v>29</v>
      </c>
      <c r="D99" s="7" t="s">
        <v>69</v>
      </c>
      <c r="E99" s="5" t="s">
        <v>49</v>
      </c>
      <c r="F99" s="5" t="s">
        <v>17</v>
      </c>
      <c r="G99" s="8">
        <v>0</v>
      </c>
      <c r="H99" s="9">
        <v>0</v>
      </c>
      <c r="I99" s="5">
        <v>1</v>
      </c>
      <c r="J99" s="10">
        <v>1.3888888888888889E-3</v>
      </c>
      <c r="K99" s="5"/>
      <c r="L99" s="5"/>
      <c r="M99" s="5" t="s">
        <v>30</v>
      </c>
      <c r="N99" s="5" t="s">
        <v>78</v>
      </c>
      <c r="O99" s="5" t="s">
        <v>62</v>
      </c>
    </row>
    <row r="100" spans="2:15" ht="21" customHeight="1" x14ac:dyDescent="0.35">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5">
      <c r="B101" s="5" t="s">
        <v>70</v>
      </c>
      <c r="C101" s="6">
        <v>30</v>
      </c>
      <c r="D101" s="7" t="s">
        <v>69</v>
      </c>
      <c r="E101" s="5" t="s">
        <v>28</v>
      </c>
      <c r="F101" s="5" t="s">
        <v>23</v>
      </c>
      <c r="G101" s="8">
        <v>0</v>
      </c>
      <c r="H101" s="9">
        <v>0</v>
      </c>
      <c r="I101" s="5">
        <v>1</v>
      </c>
      <c r="J101" s="10">
        <v>1.3888888888888889E-3</v>
      </c>
      <c r="K101" s="5"/>
      <c r="L101" s="5"/>
      <c r="M101" s="5" t="s">
        <v>48</v>
      </c>
      <c r="N101" s="5" t="s">
        <v>77</v>
      </c>
      <c r="O101" s="5" t="s">
        <v>54</v>
      </c>
    </row>
    <row r="102" spans="2:15" ht="21" customHeight="1" x14ac:dyDescent="0.35">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5">
      <c r="B103" s="5" t="s">
        <v>14</v>
      </c>
      <c r="C103" s="6">
        <v>11</v>
      </c>
      <c r="D103" s="7" t="s">
        <v>55</v>
      </c>
      <c r="E103" s="5" t="s">
        <v>49</v>
      </c>
      <c r="F103" s="5" t="s">
        <v>17</v>
      </c>
      <c r="G103" s="8">
        <v>4</v>
      </c>
      <c r="H103" s="9">
        <v>20000000</v>
      </c>
      <c r="I103" s="5">
        <v>2</v>
      </c>
      <c r="J103" s="10">
        <v>1.3888888888888889E-3</v>
      </c>
      <c r="K103" s="5" t="s">
        <v>61</v>
      </c>
      <c r="L103" s="5" t="s">
        <v>35</v>
      </c>
      <c r="M103" s="5" t="s">
        <v>30</v>
      </c>
      <c r="N103" s="5" t="s">
        <v>66</v>
      </c>
      <c r="O103" s="5" t="s">
        <v>67</v>
      </c>
    </row>
    <row r="104" spans="2:15" ht="21" customHeight="1" x14ac:dyDescent="0.35">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5">
      <c r="B105" s="5" t="s">
        <v>14</v>
      </c>
      <c r="C105" s="6">
        <v>11</v>
      </c>
      <c r="D105" s="7" t="s">
        <v>57</v>
      </c>
      <c r="E105" s="5" t="s">
        <v>49</v>
      </c>
      <c r="F105" s="5" t="s">
        <v>42</v>
      </c>
      <c r="G105" s="8">
        <v>2</v>
      </c>
      <c r="H105" s="9">
        <v>10000000</v>
      </c>
      <c r="I105" s="5">
        <v>1</v>
      </c>
      <c r="J105" s="10">
        <v>1.3888888888888889E-3</v>
      </c>
      <c r="K105" s="5" t="s">
        <v>18</v>
      </c>
      <c r="L105" s="5" t="s">
        <v>39</v>
      </c>
      <c r="M105" s="5" t="s">
        <v>33</v>
      </c>
      <c r="N105" s="5" t="s">
        <v>78</v>
      </c>
      <c r="O105" s="5" t="s">
        <v>63</v>
      </c>
    </row>
    <row r="106" spans="2:15" ht="21" customHeight="1" x14ac:dyDescent="0.35">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5">
      <c r="B107" s="5" t="s">
        <v>14</v>
      </c>
      <c r="C107" s="6">
        <v>1</v>
      </c>
      <c r="D107" s="7" t="s">
        <v>72</v>
      </c>
      <c r="E107" s="5" t="s">
        <v>73</v>
      </c>
      <c r="F107" s="5" t="s">
        <v>23</v>
      </c>
      <c r="G107" s="8">
        <v>2</v>
      </c>
      <c r="H107" s="9">
        <v>12000000</v>
      </c>
      <c r="I107" s="5">
        <v>5</v>
      </c>
      <c r="J107" s="10">
        <v>1.3888888888888889E-3</v>
      </c>
      <c r="K107" s="5" t="s">
        <v>18</v>
      </c>
      <c r="L107" s="5" t="s">
        <v>56</v>
      </c>
      <c r="M107" s="5" t="s">
        <v>48</v>
      </c>
      <c r="N107" s="5" t="s">
        <v>77</v>
      </c>
      <c r="O107" s="5" t="s">
        <v>54</v>
      </c>
    </row>
    <row r="108" spans="2:15" ht="21" customHeight="1" x14ac:dyDescent="0.35">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5">
      <c r="B109" s="5" t="s">
        <v>14</v>
      </c>
      <c r="C109" s="6">
        <v>13</v>
      </c>
      <c r="D109" s="7" t="s">
        <v>27</v>
      </c>
      <c r="E109" s="5" t="s">
        <v>38</v>
      </c>
      <c r="F109" s="5" t="s">
        <v>42</v>
      </c>
      <c r="G109" s="8">
        <v>3</v>
      </c>
      <c r="H109" s="9">
        <v>12000000</v>
      </c>
      <c r="I109" s="5">
        <v>1</v>
      </c>
      <c r="J109" s="10">
        <v>1.3888888888888889E-3</v>
      </c>
      <c r="K109" s="5" t="s">
        <v>18</v>
      </c>
      <c r="L109" s="5" t="s">
        <v>47</v>
      </c>
      <c r="M109" s="5" t="s">
        <v>48</v>
      </c>
      <c r="N109" s="5" t="s">
        <v>78</v>
      </c>
      <c r="O109" s="5" t="s">
        <v>62</v>
      </c>
    </row>
    <row r="110" spans="2:15" ht="21" customHeight="1" x14ac:dyDescent="0.35">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5">
      <c r="B111" s="5" t="s">
        <v>14</v>
      </c>
      <c r="C111" s="6">
        <v>21</v>
      </c>
      <c r="D111" s="7" t="s">
        <v>37</v>
      </c>
      <c r="E111" s="5" t="s">
        <v>32</v>
      </c>
      <c r="F111" s="5" t="s">
        <v>42</v>
      </c>
      <c r="G111" s="8">
        <v>1</v>
      </c>
      <c r="H111" s="9">
        <v>19000000</v>
      </c>
      <c r="I111" s="5">
        <v>1</v>
      </c>
      <c r="J111" s="10">
        <v>1.3888888888888889E-3</v>
      </c>
      <c r="K111" s="5" t="s">
        <v>46</v>
      </c>
      <c r="L111" s="5" t="s">
        <v>39</v>
      </c>
      <c r="M111" s="5" t="s">
        <v>30</v>
      </c>
      <c r="N111" s="5" t="s">
        <v>78</v>
      </c>
      <c r="O111" s="5" t="s">
        <v>63</v>
      </c>
    </row>
    <row r="112" spans="2:15" ht="21" customHeight="1" x14ac:dyDescent="0.35">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5">
      <c r="B113" s="5" t="s">
        <v>14</v>
      </c>
      <c r="C113" s="6">
        <v>8</v>
      </c>
      <c r="D113" s="7" t="s">
        <v>37</v>
      </c>
      <c r="E113" s="5" t="s">
        <v>49</v>
      </c>
      <c r="F113" s="5" t="s">
        <v>42</v>
      </c>
      <c r="G113" s="8">
        <v>4</v>
      </c>
      <c r="H113" s="9">
        <v>20000000</v>
      </c>
      <c r="I113" s="5">
        <v>2</v>
      </c>
      <c r="J113" s="10">
        <v>1.3888888888888889E-3</v>
      </c>
      <c r="K113" s="5" t="s">
        <v>61</v>
      </c>
      <c r="L113" s="5" t="s">
        <v>39</v>
      </c>
      <c r="M113" s="5" t="s">
        <v>30</v>
      </c>
      <c r="N113" s="5" t="s">
        <v>76</v>
      </c>
      <c r="O113" s="5" t="s">
        <v>26</v>
      </c>
    </row>
    <row r="114" spans="2:15" ht="21" customHeight="1" x14ac:dyDescent="0.35">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5">
      <c r="B115" s="5" t="s">
        <v>14</v>
      </c>
      <c r="C115" s="6">
        <v>31</v>
      </c>
      <c r="D115" s="7" t="s">
        <v>37</v>
      </c>
      <c r="E115" s="5" t="s">
        <v>28</v>
      </c>
      <c r="F115" s="5" t="s">
        <v>23</v>
      </c>
      <c r="G115" s="8">
        <v>3</v>
      </c>
      <c r="H115" s="9">
        <v>15000000</v>
      </c>
      <c r="I115" s="5">
        <v>3</v>
      </c>
      <c r="J115" s="10">
        <v>1.3888888888888889E-3</v>
      </c>
      <c r="K115" s="5" t="s">
        <v>18</v>
      </c>
      <c r="L115" s="5" t="s">
        <v>29</v>
      </c>
      <c r="M115" s="5" t="s">
        <v>25</v>
      </c>
      <c r="N115" s="5" t="s">
        <v>77</v>
      </c>
      <c r="O115" s="5" t="s">
        <v>65</v>
      </c>
    </row>
    <row r="116" spans="2:15" ht="21" customHeight="1" x14ac:dyDescent="0.35">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5">
      <c r="B117" s="5" t="s">
        <v>14</v>
      </c>
      <c r="C117" s="6">
        <v>25</v>
      </c>
      <c r="D117" s="7" t="s">
        <v>44</v>
      </c>
      <c r="E117" s="5" t="s">
        <v>16</v>
      </c>
      <c r="F117" s="5" t="s">
        <v>23</v>
      </c>
      <c r="G117" s="8">
        <v>2</v>
      </c>
      <c r="H117" s="9">
        <v>38000000</v>
      </c>
      <c r="I117" s="5">
        <v>1</v>
      </c>
      <c r="J117" s="10">
        <v>1.3888888888888889E-3</v>
      </c>
      <c r="K117" s="5" t="s">
        <v>46</v>
      </c>
      <c r="L117" s="5" t="s">
        <v>47</v>
      </c>
      <c r="M117" s="5" t="s">
        <v>30</v>
      </c>
      <c r="N117" s="5" t="s">
        <v>78</v>
      </c>
      <c r="O117" s="5" t="s">
        <v>53</v>
      </c>
    </row>
    <row r="118" spans="2:15" ht="21" customHeight="1" x14ac:dyDescent="0.35">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5">
      <c r="B119" s="5" t="s">
        <v>14</v>
      </c>
      <c r="C119" s="6">
        <v>16</v>
      </c>
      <c r="D119" s="7" t="s">
        <v>44</v>
      </c>
      <c r="E119" s="5" t="s">
        <v>28</v>
      </c>
      <c r="F119" s="5" t="s">
        <v>42</v>
      </c>
      <c r="G119" s="8">
        <v>2</v>
      </c>
      <c r="H119" s="9">
        <v>12000000</v>
      </c>
      <c r="I119" s="5">
        <v>3</v>
      </c>
      <c r="J119" s="10">
        <v>1.3888888888888889E-3</v>
      </c>
      <c r="K119" s="5" t="s">
        <v>18</v>
      </c>
      <c r="L119" s="5" t="s">
        <v>19</v>
      </c>
      <c r="M119" s="5" t="s">
        <v>51</v>
      </c>
      <c r="N119" s="5" t="s">
        <v>76</v>
      </c>
      <c r="O119" s="5" t="s">
        <v>26</v>
      </c>
    </row>
    <row r="120" spans="2:15" ht="21" customHeight="1" x14ac:dyDescent="0.35">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5">
      <c r="B121" s="5" t="s">
        <v>14</v>
      </c>
      <c r="C121" s="6">
        <v>11</v>
      </c>
      <c r="D121" s="7" t="s">
        <v>55</v>
      </c>
      <c r="E121" s="5" t="s">
        <v>49</v>
      </c>
      <c r="F121" s="5" t="s">
        <v>17</v>
      </c>
      <c r="G121" s="8">
        <v>4</v>
      </c>
      <c r="H121" s="9">
        <v>20000000</v>
      </c>
      <c r="I121" s="5">
        <v>2</v>
      </c>
      <c r="J121" s="10">
        <v>1.3888888888888889E-3</v>
      </c>
      <c r="K121" s="5" t="s">
        <v>61</v>
      </c>
      <c r="L121" s="5" t="s">
        <v>35</v>
      </c>
      <c r="M121" s="5" t="s">
        <v>30</v>
      </c>
      <c r="N121" s="5" t="s">
        <v>66</v>
      </c>
      <c r="O121" s="5" t="s">
        <v>67</v>
      </c>
    </row>
    <row r="122" spans="2:15" ht="21" customHeight="1" x14ac:dyDescent="0.35">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5">
      <c r="B123" s="5" t="s">
        <v>14</v>
      </c>
      <c r="C123" s="6">
        <v>11</v>
      </c>
      <c r="D123" s="7" t="s">
        <v>57</v>
      </c>
      <c r="E123" s="5" t="s">
        <v>49</v>
      </c>
      <c r="F123" s="5" t="s">
        <v>42</v>
      </c>
      <c r="G123" s="8">
        <v>2</v>
      </c>
      <c r="H123" s="9">
        <v>10000000</v>
      </c>
      <c r="I123" s="5">
        <v>1</v>
      </c>
      <c r="J123" s="10">
        <v>1.3888888888888889E-3</v>
      </c>
      <c r="K123" s="5" t="s">
        <v>18</v>
      </c>
      <c r="L123" s="5" t="s">
        <v>39</v>
      </c>
      <c r="M123" s="5" t="s">
        <v>33</v>
      </c>
      <c r="N123" s="5" t="s">
        <v>78</v>
      </c>
      <c r="O123" s="5" t="s">
        <v>63</v>
      </c>
    </row>
    <row r="124" spans="2:15" ht="21" customHeight="1" x14ac:dyDescent="0.35">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5">
      <c r="B125" s="5" t="s">
        <v>14</v>
      </c>
      <c r="C125" s="6">
        <v>1</v>
      </c>
      <c r="D125" s="7" t="s">
        <v>72</v>
      </c>
      <c r="E125" s="5" t="s">
        <v>73</v>
      </c>
      <c r="F125" s="5" t="s">
        <v>23</v>
      </c>
      <c r="G125" s="8">
        <v>2</v>
      </c>
      <c r="H125" s="9">
        <v>12000000</v>
      </c>
      <c r="I125" s="5">
        <v>5</v>
      </c>
      <c r="J125" s="10">
        <v>1.3888888888888889E-3</v>
      </c>
      <c r="K125" s="5" t="s">
        <v>18</v>
      </c>
      <c r="L125" s="5" t="s">
        <v>56</v>
      </c>
      <c r="M125" s="5" t="s">
        <v>48</v>
      </c>
      <c r="N125" s="5" t="s">
        <v>77</v>
      </c>
      <c r="O125" s="5" t="s">
        <v>54</v>
      </c>
    </row>
    <row r="126" spans="2:15" ht="21" customHeight="1" x14ac:dyDescent="0.35">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5">
      <c r="B127" s="5" t="s">
        <v>70</v>
      </c>
      <c r="C127" s="6">
        <v>15</v>
      </c>
      <c r="D127" s="7" t="s">
        <v>27</v>
      </c>
      <c r="E127" s="5" t="s">
        <v>38</v>
      </c>
      <c r="F127" s="5" t="s">
        <v>23</v>
      </c>
      <c r="G127" s="8">
        <v>0</v>
      </c>
      <c r="H127" s="9">
        <v>0</v>
      </c>
      <c r="I127" s="5">
        <v>4</v>
      </c>
      <c r="J127" s="10">
        <v>1.3888888888888889E-3</v>
      </c>
      <c r="K127" s="5"/>
      <c r="L127" s="5"/>
      <c r="M127" s="5" t="s">
        <v>20</v>
      </c>
      <c r="N127" s="5" t="s">
        <v>78</v>
      </c>
      <c r="O127" s="5" t="s">
        <v>66</v>
      </c>
    </row>
    <row r="128" spans="2:15" ht="21" customHeight="1" x14ac:dyDescent="0.35">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5">
      <c r="B129" s="5" t="s">
        <v>70</v>
      </c>
      <c r="C129" s="6">
        <v>20</v>
      </c>
      <c r="D129" s="7" t="s">
        <v>37</v>
      </c>
      <c r="E129" s="5" t="s">
        <v>16</v>
      </c>
      <c r="F129" s="5" t="s">
        <v>42</v>
      </c>
      <c r="G129" s="8">
        <v>0</v>
      </c>
      <c r="H129" s="9">
        <v>0</v>
      </c>
      <c r="I129" s="5">
        <v>2</v>
      </c>
      <c r="J129" s="10">
        <v>1.3888888888888889E-3</v>
      </c>
      <c r="K129" s="5"/>
      <c r="L129" s="5"/>
      <c r="M129" s="5" t="s">
        <v>20</v>
      </c>
      <c r="N129" s="5" t="s">
        <v>78</v>
      </c>
      <c r="O129" s="5" t="s">
        <v>62</v>
      </c>
    </row>
    <row r="130" spans="2:15" ht="21" customHeight="1" x14ac:dyDescent="0.35">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5">
      <c r="B131" s="5" t="s">
        <v>70</v>
      </c>
      <c r="C131" s="6">
        <v>13</v>
      </c>
      <c r="D131" s="7" t="s">
        <v>44</v>
      </c>
      <c r="E131" s="5" t="s">
        <v>16</v>
      </c>
      <c r="F131" s="5" t="s">
        <v>23</v>
      </c>
      <c r="G131" s="8">
        <v>0</v>
      </c>
      <c r="H131" s="9">
        <v>0</v>
      </c>
      <c r="I131" s="5">
        <v>1</v>
      </c>
      <c r="J131" s="10">
        <v>1.3888888888888889E-3</v>
      </c>
      <c r="K131" s="5"/>
      <c r="L131" s="5"/>
      <c r="M131" s="5" t="s">
        <v>33</v>
      </c>
      <c r="N131" s="5" t="s">
        <v>78</v>
      </c>
      <c r="O131" s="5" t="s">
        <v>41</v>
      </c>
    </row>
    <row r="132" spans="2:15" ht="21" customHeight="1" x14ac:dyDescent="0.35">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5">
      <c r="B133" s="5" t="s">
        <v>70</v>
      </c>
      <c r="C133" s="6">
        <v>26</v>
      </c>
      <c r="D133" s="7" t="s">
        <v>44</v>
      </c>
      <c r="E133" s="5" t="s">
        <v>16</v>
      </c>
      <c r="F133" s="5" t="s">
        <v>42</v>
      </c>
      <c r="G133" s="8">
        <v>0</v>
      </c>
      <c r="H133" s="9">
        <v>0</v>
      </c>
      <c r="I133" s="5">
        <v>2</v>
      </c>
      <c r="J133" s="10">
        <v>1.3888888888888889E-3</v>
      </c>
      <c r="K133" s="5"/>
      <c r="L133" s="5"/>
      <c r="M133" s="5" t="s">
        <v>51</v>
      </c>
      <c r="N133" s="5" t="s">
        <v>76</v>
      </c>
      <c r="O133" s="5" t="s">
        <v>31</v>
      </c>
    </row>
    <row r="134" spans="2:15" ht="21" customHeight="1" x14ac:dyDescent="0.35">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5">
      <c r="B135" s="5" t="s">
        <v>14</v>
      </c>
      <c r="C135" s="6">
        <v>16</v>
      </c>
      <c r="D135" s="7" t="s">
        <v>55</v>
      </c>
      <c r="E135" s="5" t="s">
        <v>38</v>
      </c>
      <c r="F135" s="5" t="s">
        <v>23</v>
      </c>
      <c r="G135" s="8">
        <v>5</v>
      </c>
      <c r="H135" s="9">
        <v>25000000</v>
      </c>
      <c r="I135" s="5">
        <v>1</v>
      </c>
      <c r="J135" s="10">
        <v>1.3888888888888889E-3</v>
      </c>
      <c r="K135" s="5" t="s">
        <v>18</v>
      </c>
      <c r="L135" s="5" t="s">
        <v>47</v>
      </c>
      <c r="M135" s="5" t="s">
        <v>48</v>
      </c>
      <c r="N135" s="5" t="s">
        <v>76</v>
      </c>
      <c r="O135" s="5" t="s">
        <v>31</v>
      </c>
    </row>
    <row r="136" spans="2:15" ht="21" customHeight="1" x14ac:dyDescent="0.35">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5">
      <c r="B137" s="5" t="s">
        <v>14</v>
      </c>
      <c r="C137" s="6">
        <v>11</v>
      </c>
      <c r="D137" s="7" t="s">
        <v>57</v>
      </c>
      <c r="E137" s="5" t="s">
        <v>32</v>
      </c>
      <c r="F137" s="5" t="s">
        <v>45</v>
      </c>
      <c r="G137" s="8">
        <v>2</v>
      </c>
      <c r="H137" s="9">
        <v>12000000</v>
      </c>
      <c r="I137" s="5">
        <v>2</v>
      </c>
      <c r="J137" s="10">
        <v>1.3888888888888889E-3</v>
      </c>
      <c r="K137" s="5" t="s">
        <v>18</v>
      </c>
      <c r="L137" s="5" t="s">
        <v>24</v>
      </c>
      <c r="M137" s="5" t="s">
        <v>40</v>
      </c>
      <c r="N137" s="5" t="s">
        <v>78</v>
      </c>
      <c r="O137" s="5" t="s">
        <v>63</v>
      </c>
    </row>
    <row r="138" spans="2:15" ht="21" customHeight="1" x14ac:dyDescent="0.35">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5">
      <c r="B139" s="5" t="s">
        <v>14</v>
      </c>
      <c r="C139" s="6">
        <v>1</v>
      </c>
      <c r="D139" s="7" t="s">
        <v>15</v>
      </c>
      <c r="E139" s="5" t="s">
        <v>16</v>
      </c>
      <c r="F139" s="5" t="s">
        <v>17</v>
      </c>
      <c r="G139" s="8">
        <v>1</v>
      </c>
      <c r="H139" s="9">
        <v>19000000</v>
      </c>
      <c r="I139" s="5">
        <v>1</v>
      </c>
      <c r="J139" s="10">
        <v>1.3888888888888889E-3</v>
      </c>
      <c r="K139" s="5" t="s">
        <v>46</v>
      </c>
      <c r="L139" s="5" t="s">
        <v>39</v>
      </c>
      <c r="M139" s="5" t="s">
        <v>43</v>
      </c>
      <c r="N139" s="5" t="s">
        <v>78</v>
      </c>
      <c r="O139" s="5" t="s">
        <v>66</v>
      </c>
    </row>
    <row r="140" spans="2:15" ht="21" customHeight="1" x14ac:dyDescent="0.35">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5">
      <c r="B141" s="5" t="s">
        <v>14</v>
      </c>
      <c r="C141" s="6">
        <v>1</v>
      </c>
      <c r="D141" s="7" t="s">
        <v>15</v>
      </c>
      <c r="E141" s="5" t="s">
        <v>16</v>
      </c>
      <c r="F141" s="5" t="s">
        <v>42</v>
      </c>
      <c r="G141" s="8">
        <v>3</v>
      </c>
      <c r="H141" s="9">
        <v>15000000</v>
      </c>
      <c r="I141" s="5">
        <v>1</v>
      </c>
      <c r="J141" s="10">
        <v>1.3888888888888889E-3</v>
      </c>
      <c r="K141" s="5" t="s">
        <v>18</v>
      </c>
      <c r="L141" s="5" t="s">
        <v>56</v>
      </c>
      <c r="M141" s="5" t="s">
        <v>51</v>
      </c>
      <c r="N141" s="5" t="s">
        <v>77</v>
      </c>
      <c r="O141" s="5" t="s">
        <v>34</v>
      </c>
    </row>
    <row r="142" spans="2:15" ht="21" customHeight="1" x14ac:dyDescent="0.35">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5">
      <c r="B143" s="5" t="s">
        <v>14</v>
      </c>
      <c r="C143" s="6">
        <v>4</v>
      </c>
      <c r="D143" s="7" t="s">
        <v>59</v>
      </c>
      <c r="E143" s="5" t="s">
        <v>73</v>
      </c>
      <c r="F143" s="5" t="s">
        <v>17</v>
      </c>
      <c r="G143" s="8">
        <v>3</v>
      </c>
      <c r="H143" s="9">
        <v>15000000</v>
      </c>
      <c r="I143" s="5">
        <v>1</v>
      </c>
      <c r="J143" s="10">
        <v>1.3888888888888889E-3</v>
      </c>
      <c r="K143" s="5" t="s">
        <v>18</v>
      </c>
      <c r="L143" s="5" t="s">
        <v>35</v>
      </c>
      <c r="M143" s="5" t="s">
        <v>43</v>
      </c>
      <c r="N143" s="5" t="s">
        <v>76</v>
      </c>
      <c r="O143" s="5" t="s">
        <v>31</v>
      </c>
    </row>
    <row r="144" spans="2:15" ht="21" customHeight="1" x14ac:dyDescent="0.35">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5">
      <c r="B145" s="5" t="s">
        <v>14</v>
      </c>
      <c r="C145" s="6">
        <v>12</v>
      </c>
      <c r="D145" s="7" t="s">
        <v>72</v>
      </c>
      <c r="E145" s="5" t="s">
        <v>38</v>
      </c>
      <c r="F145" s="5" t="s">
        <v>23</v>
      </c>
      <c r="G145" s="8">
        <v>2</v>
      </c>
      <c r="H145" s="9">
        <v>12000000</v>
      </c>
      <c r="I145" s="5">
        <v>4</v>
      </c>
      <c r="J145" s="10">
        <v>1.3888888888888889E-3</v>
      </c>
      <c r="K145" s="5" t="s">
        <v>18</v>
      </c>
      <c r="L145" s="5" t="s">
        <v>35</v>
      </c>
      <c r="M145" s="5" t="s">
        <v>25</v>
      </c>
      <c r="N145" s="5" t="s">
        <v>77</v>
      </c>
      <c r="O145" s="5" t="s">
        <v>54</v>
      </c>
    </row>
    <row r="146" spans="2:15" ht="21" customHeight="1" x14ac:dyDescent="0.35">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5">
      <c r="B147" s="5" t="s">
        <v>14</v>
      </c>
      <c r="C147" s="6">
        <v>2</v>
      </c>
      <c r="D147" s="7" t="s">
        <v>22</v>
      </c>
      <c r="E147" s="5" t="s">
        <v>28</v>
      </c>
      <c r="F147" s="5" t="s">
        <v>45</v>
      </c>
      <c r="G147" s="8">
        <v>2</v>
      </c>
      <c r="H147" s="9">
        <v>12000000</v>
      </c>
      <c r="I147" s="5">
        <v>2</v>
      </c>
      <c r="J147" s="10">
        <v>1.3888888888888889E-3</v>
      </c>
      <c r="K147" s="5" t="s">
        <v>18</v>
      </c>
      <c r="L147" s="5" t="s">
        <v>56</v>
      </c>
      <c r="M147" s="5" t="s">
        <v>30</v>
      </c>
      <c r="N147" s="5" t="s">
        <v>78</v>
      </c>
      <c r="O147" s="5" t="s">
        <v>66</v>
      </c>
    </row>
    <row r="148" spans="2:15" ht="21" customHeight="1" x14ac:dyDescent="0.35">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5">
      <c r="B149" s="5" t="s">
        <v>14</v>
      </c>
      <c r="C149" s="6">
        <v>25</v>
      </c>
      <c r="D149" s="7" t="s">
        <v>22</v>
      </c>
      <c r="E149" s="5" t="s">
        <v>32</v>
      </c>
      <c r="F149" s="5" t="s">
        <v>42</v>
      </c>
      <c r="G149" s="8">
        <v>2</v>
      </c>
      <c r="H149" s="9">
        <v>10000000</v>
      </c>
      <c r="I149" s="5">
        <v>4</v>
      </c>
      <c r="J149" s="10">
        <v>1.3888888888888889E-3</v>
      </c>
      <c r="K149" s="5" t="s">
        <v>18</v>
      </c>
      <c r="L149" s="5" t="s">
        <v>64</v>
      </c>
      <c r="M149" s="5" t="s">
        <v>33</v>
      </c>
      <c r="N149" s="5" t="s">
        <v>76</v>
      </c>
      <c r="O149" s="5" t="s">
        <v>31</v>
      </c>
    </row>
    <row r="150" spans="2:15" ht="21" customHeight="1" x14ac:dyDescent="0.35">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5">
      <c r="B151" s="5" t="s">
        <v>14</v>
      </c>
      <c r="C151" s="6">
        <v>10</v>
      </c>
      <c r="D151" s="7" t="s">
        <v>22</v>
      </c>
      <c r="E151" s="5" t="s">
        <v>32</v>
      </c>
      <c r="F151" s="5" t="s">
        <v>42</v>
      </c>
      <c r="G151" s="8">
        <v>3</v>
      </c>
      <c r="H151" s="9">
        <v>15000000</v>
      </c>
      <c r="I151" s="5">
        <v>1</v>
      </c>
      <c r="J151" s="10">
        <v>1.3888888888888889E-3</v>
      </c>
      <c r="K151" s="5" t="s">
        <v>18</v>
      </c>
      <c r="L151" s="5" t="s">
        <v>56</v>
      </c>
      <c r="M151" s="5" t="s">
        <v>40</v>
      </c>
      <c r="N151" s="5" t="s">
        <v>76</v>
      </c>
      <c r="O151" s="5" t="s">
        <v>52</v>
      </c>
    </row>
    <row r="152" spans="2:15" ht="21" customHeight="1" x14ac:dyDescent="0.35">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5">
      <c r="B153" s="5" t="s">
        <v>14</v>
      </c>
      <c r="C153" s="6">
        <v>10</v>
      </c>
      <c r="D153" s="7" t="s">
        <v>27</v>
      </c>
      <c r="E153" s="5" t="s">
        <v>28</v>
      </c>
      <c r="F153" s="5" t="s">
        <v>45</v>
      </c>
      <c r="G153" s="8">
        <v>4</v>
      </c>
      <c r="H153" s="9">
        <v>11000000</v>
      </c>
      <c r="I153" s="5">
        <v>1</v>
      </c>
      <c r="J153" s="10">
        <v>1.3888888888888889E-3</v>
      </c>
      <c r="K153" s="5" t="s">
        <v>61</v>
      </c>
      <c r="L153" s="5" t="s">
        <v>19</v>
      </c>
      <c r="M153" s="5" t="s">
        <v>43</v>
      </c>
      <c r="N153" s="5" t="s">
        <v>77</v>
      </c>
      <c r="O153" s="5" t="s">
        <v>34</v>
      </c>
    </row>
    <row r="154" spans="2:15" ht="21" customHeight="1" x14ac:dyDescent="0.35">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5">
      <c r="B155" s="5" t="s">
        <v>14</v>
      </c>
      <c r="C155" s="6">
        <v>28</v>
      </c>
      <c r="D155" s="7" t="s">
        <v>27</v>
      </c>
      <c r="E155" s="5" t="s">
        <v>16</v>
      </c>
      <c r="F155" s="5" t="s">
        <v>42</v>
      </c>
      <c r="G155" s="8">
        <v>3</v>
      </c>
      <c r="H155" s="9">
        <v>15000000</v>
      </c>
      <c r="I155" s="5">
        <v>1</v>
      </c>
      <c r="J155" s="10">
        <v>1.3888888888888889E-3</v>
      </c>
      <c r="K155" s="5" t="s">
        <v>18</v>
      </c>
      <c r="L155" s="5" t="s">
        <v>29</v>
      </c>
      <c r="M155" s="5" t="s">
        <v>48</v>
      </c>
      <c r="N155" s="5" t="s">
        <v>76</v>
      </c>
      <c r="O155" s="5" t="s">
        <v>31</v>
      </c>
    </row>
    <row r="156" spans="2:15" ht="21" customHeight="1" x14ac:dyDescent="0.35">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5">
      <c r="B157" s="5" t="s">
        <v>14</v>
      </c>
      <c r="C157" s="6">
        <v>29</v>
      </c>
      <c r="D157" s="7" t="s">
        <v>27</v>
      </c>
      <c r="E157" s="5" t="s">
        <v>32</v>
      </c>
      <c r="F157" s="5" t="s">
        <v>23</v>
      </c>
      <c r="G157" s="8">
        <v>1</v>
      </c>
      <c r="H157" s="9">
        <v>7000000</v>
      </c>
      <c r="I157" s="5">
        <v>3</v>
      </c>
      <c r="J157" s="10">
        <v>1.3888888888888889E-3</v>
      </c>
      <c r="K157" s="5" t="s">
        <v>18</v>
      </c>
      <c r="L157" s="5" t="s">
        <v>39</v>
      </c>
      <c r="M157" s="5" t="s">
        <v>33</v>
      </c>
      <c r="N157" s="5" t="s">
        <v>66</v>
      </c>
      <c r="O157" s="5" t="s">
        <v>67</v>
      </c>
    </row>
    <row r="158" spans="2:15" ht="21" customHeight="1" x14ac:dyDescent="0.35">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5">
      <c r="B159" s="5" t="s">
        <v>14</v>
      </c>
      <c r="C159" s="6">
        <v>11</v>
      </c>
      <c r="D159" s="7" t="s">
        <v>27</v>
      </c>
      <c r="E159" s="5" t="s">
        <v>38</v>
      </c>
      <c r="F159" s="5" t="s">
        <v>42</v>
      </c>
      <c r="G159" s="8">
        <v>3</v>
      </c>
      <c r="H159" s="9">
        <v>15000000</v>
      </c>
      <c r="I159" s="5">
        <v>1</v>
      </c>
      <c r="J159" s="10">
        <v>1.3888888888888889E-3</v>
      </c>
      <c r="K159" s="5" t="s">
        <v>18</v>
      </c>
      <c r="L159" s="5" t="s">
        <v>19</v>
      </c>
      <c r="M159" s="5" t="s">
        <v>33</v>
      </c>
      <c r="N159" s="5" t="s">
        <v>66</v>
      </c>
      <c r="O159" s="5" t="s">
        <v>67</v>
      </c>
    </row>
    <row r="160" spans="2:15" ht="21" customHeight="1" x14ac:dyDescent="0.35">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5">
      <c r="B161" s="5" t="s">
        <v>14</v>
      </c>
      <c r="C161" s="6">
        <v>20</v>
      </c>
      <c r="D161" s="7" t="s">
        <v>37</v>
      </c>
      <c r="E161" s="5" t="s">
        <v>32</v>
      </c>
      <c r="F161" s="5" t="s">
        <v>23</v>
      </c>
      <c r="G161" s="8">
        <v>2</v>
      </c>
      <c r="H161" s="9">
        <v>38000000</v>
      </c>
      <c r="I161" s="5">
        <v>1</v>
      </c>
      <c r="J161" s="10">
        <v>1.3888888888888889E-3</v>
      </c>
      <c r="K161" s="5" t="s">
        <v>74</v>
      </c>
      <c r="L161" s="5" t="s">
        <v>19</v>
      </c>
      <c r="M161" s="5" t="s">
        <v>43</v>
      </c>
      <c r="N161" s="5" t="s">
        <v>66</v>
      </c>
      <c r="O161" s="5" t="s">
        <v>67</v>
      </c>
    </row>
    <row r="162" spans="2:15" ht="21" customHeight="1" x14ac:dyDescent="0.35">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5">
      <c r="B163" s="5" t="s">
        <v>14</v>
      </c>
      <c r="C163" s="6">
        <v>27</v>
      </c>
      <c r="D163" s="7" t="s">
        <v>37</v>
      </c>
      <c r="E163" s="5" t="s">
        <v>16</v>
      </c>
      <c r="F163" s="5" t="s">
        <v>68</v>
      </c>
      <c r="G163" s="8">
        <v>2</v>
      </c>
      <c r="H163" s="9">
        <v>38000000</v>
      </c>
      <c r="I163" s="5">
        <v>1</v>
      </c>
      <c r="J163" s="10">
        <v>1.3888888888888889E-3</v>
      </c>
      <c r="K163" s="5" t="s">
        <v>46</v>
      </c>
      <c r="L163" s="5" t="s">
        <v>35</v>
      </c>
      <c r="M163" s="5" t="s">
        <v>48</v>
      </c>
      <c r="N163" s="5" t="s">
        <v>66</v>
      </c>
      <c r="O163" s="5" t="s">
        <v>67</v>
      </c>
    </row>
    <row r="164" spans="2:15" ht="21" customHeight="1" x14ac:dyDescent="0.35">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5">
      <c r="B165" s="5" t="s">
        <v>14</v>
      </c>
      <c r="C165" s="6">
        <v>27</v>
      </c>
      <c r="D165" s="7" t="s">
        <v>37</v>
      </c>
      <c r="E165" s="5" t="s">
        <v>28</v>
      </c>
      <c r="F165" s="5" t="s">
        <v>23</v>
      </c>
      <c r="G165" s="8">
        <v>4</v>
      </c>
      <c r="H165" s="9">
        <v>15000000</v>
      </c>
      <c r="I165" s="5">
        <v>1</v>
      </c>
      <c r="J165" s="10">
        <v>1.3888888888888889E-3</v>
      </c>
      <c r="K165" s="5" t="s">
        <v>18</v>
      </c>
      <c r="L165" s="5" t="s">
        <v>19</v>
      </c>
      <c r="M165" s="5" t="s">
        <v>20</v>
      </c>
      <c r="N165" s="5" t="s">
        <v>77</v>
      </c>
      <c r="O165" s="5" t="s">
        <v>54</v>
      </c>
    </row>
    <row r="166" spans="2:15" ht="21" customHeight="1" x14ac:dyDescent="0.35">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5">
      <c r="B167" s="5" t="s">
        <v>14</v>
      </c>
      <c r="C167" s="6">
        <v>1</v>
      </c>
      <c r="D167" s="7" t="s">
        <v>37</v>
      </c>
      <c r="E167" s="5" t="s">
        <v>38</v>
      </c>
      <c r="F167" s="5" t="s">
        <v>42</v>
      </c>
      <c r="G167" s="8">
        <v>2</v>
      </c>
      <c r="H167" s="9">
        <v>10000000</v>
      </c>
      <c r="I167" s="5">
        <v>1</v>
      </c>
      <c r="J167" s="10">
        <v>1.3888888888888889E-3</v>
      </c>
      <c r="K167" s="5" t="s">
        <v>18</v>
      </c>
      <c r="L167" s="5" t="s">
        <v>39</v>
      </c>
      <c r="M167" s="5" t="s">
        <v>43</v>
      </c>
      <c r="N167" s="5" t="s">
        <v>78</v>
      </c>
      <c r="O167" s="5" t="s">
        <v>66</v>
      </c>
    </row>
    <row r="168" spans="2:15" ht="21" customHeight="1" x14ac:dyDescent="0.35">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5">
      <c r="B169" s="5" t="s">
        <v>14</v>
      </c>
      <c r="C169" s="6">
        <v>6</v>
      </c>
      <c r="D169" s="7" t="s">
        <v>37</v>
      </c>
      <c r="E169" s="5" t="s">
        <v>16</v>
      </c>
      <c r="F169" s="5" t="s">
        <v>23</v>
      </c>
      <c r="G169" s="8">
        <v>5</v>
      </c>
      <c r="H169" s="9">
        <v>20000000</v>
      </c>
      <c r="I169" s="5">
        <v>1</v>
      </c>
      <c r="J169" s="10">
        <v>1.3888888888888889E-3</v>
      </c>
      <c r="K169" s="5" t="s">
        <v>18</v>
      </c>
      <c r="L169" s="5" t="s">
        <v>29</v>
      </c>
      <c r="M169" s="5" t="s">
        <v>51</v>
      </c>
      <c r="N169" s="5" t="s">
        <v>66</v>
      </c>
      <c r="O169" s="5" t="s">
        <v>36</v>
      </c>
    </row>
    <row r="170" spans="2:15" ht="21" customHeight="1" x14ac:dyDescent="0.35">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5">
      <c r="B171" s="5" t="s">
        <v>14</v>
      </c>
      <c r="C171" s="6">
        <v>22</v>
      </c>
      <c r="D171" s="7" t="s">
        <v>44</v>
      </c>
      <c r="E171" s="5" t="s">
        <v>32</v>
      </c>
      <c r="F171" s="5" t="s">
        <v>42</v>
      </c>
      <c r="G171" s="8">
        <v>1</v>
      </c>
      <c r="H171" s="9">
        <v>19000000</v>
      </c>
      <c r="I171" s="5">
        <v>5</v>
      </c>
      <c r="J171" s="10">
        <v>1.3888888888888889E-3</v>
      </c>
      <c r="K171" s="5" t="s">
        <v>46</v>
      </c>
      <c r="L171" s="5" t="s">
        <v>29</v>
      </c>
      <c r="M171" s="5" t="s">
        <v>20</v>
      </c>
      <c r="N171" s="5" t="s">
        <v>78</v>
      </c>
      <c r="O171" s="5" t="s">
        <v>53</v>
      </c>
    </row>
    <row r="172" spans="2:15" ht="21" customHeight="1" x14ac:dyDescent="0.35">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5">
      <c r="B173" s="5" t="s">
        <v>14</v>
      </c>
      <c r="C173" s="6">
        <v>15</v>
      </c>
      <c r="D173" s="7" t="s">
        <v>44</v>
      </c>
      <c r="E173" s="5" t="s">
        <v>28</v>
      </c>
      <c r="F173" s="5" t="s">
        <v>42</v>
      </c>
      <c r="G173" s="8">
        <v>2</v>
      </c>
      <c r="H173" s="9">
        <v>12000000</v>
      </c>
      <c r="I173" s="5">
        <v>2</v>
      </c>
      <c r="J173" s="10">
        <v>1.3888888888888889E-3</v>
      </c>
      <c r="K173" s="5" t="s">
        <v>18</v>
      </c>
      <c r="L173" s="5" t="s">
        <v>29</v>
      </c>
      <c r="M173" s="5" t="s">
        <v>30</v>
      </c>
      <c r="N173" s="5" t="s">
        <v>78</v>
      </c>
      <c r="O173" s="5" t="s">
        <v>21</v>
      </c>
    </row>
    <row r="174" spans="2:15" ht="21" customHeight="1" x14ac:dyDescent="0.35">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5">
      <c r="B175" s="5" t="s">
        <v>14</v>
      </c>
      <c r="C175" s="6">
        <v>17</v>
      </c>
      <c r="D175" s="7" t="s">
        <v>44</v>
      </c>
      <c r="E175" s="5" t="s">
        <v>28</v>
      </c>
      <c r="F175" s="5" t="s">
        <v>42</v>
      </c>
      <c r="G175" s="8">
        <v>1</v>
      </c>
      <c r="H175" s="9">
        <v>7000000</v>
      </c>
      <c r="I175" s="5">
        <v>3</v>
      </c>
      <c r="J175" s="10">
        <v>1.3888888888888889E-3</v>
      </c>
      <c r="K175" s="5" t="s">
        <v>18</v>
      </c>
      <c r="L175" s="5" t="s">
        <v>19</v>
      </c>
      <c r="M175" s="5" t="s">
        <v>43</v>
      </c>
      <c r="N175" s="5" t="s">
        <v>78</v>
      </c>
      <c r="O175" s="5" t="s">
        <v>41</v>
      </c>
    </row>
    <row r="176" spans="2:15" ht="21" customHeight="1" x14ac:dyDescent="0.35">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5">
      <c r="B177" s="5" t="s">
        <v>14</v>
      </c>
      <c r="C177" s="6">
        <v>14</v>
      </c>
      <c r="D177" s="7" t="s">
        <v>44</v>
      </c>
      <c r="E177" s="5" t="s">
        <v>38</v>
      </c>
      <c r="F177" s="5" t="s">
        <v>17</v>
      </c>
      <c r="G177" s="8">
        <v>5</v>
      </c>
      <c r="H177" s="9">
        <v>25000000</v>
      </c>
      <c r="I177" s="5">
        <v>1</v>
      </c>
      <c r="J177" s="10">
        <v>1.3888888888888889E-3</v>
      </c>
      <c r="K177" s="5" t="s">
        <v>18</v>
      </c>
      <c r="L177" s="5" t="s">
        <v>39</v>
      </c>
      <c r="M177" s="5" t="s">
        <v>51</v>
      </c>
      <c r="N177" s="5" t="s">
        <v>77</v>
      </c>
      <c r="O177" s="5" t="s">
        <v>65</v>
      </c>
    </row>
    <row r="178" spans="2:15" ht="21" customHeight="1" x14ac:dyDescent="0.35">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5">
      <c r="B179" s="5" t="s">
        <v>14</v>
      </c>
      <c r="C179" s="6">
        <v>13</v>
      </c>
      <c r="D179" s="7" t="s">
        <v>69</v>
      </c>
      <c r="E179" s="5" t="s">
        <v>49</v>
      </c>
      <c r="F179" s="5" t="s">
        <v>42</v>
      </c>
      <c r="G179" s="8">
        <v>2</v>
      </c>
      <c r="H179" s="9">
        <v>12000000</v>
      </c>
      <c r="I179" s="5">
        <v>5</v>
      </c>
      <c r="J179" s="10">
        <v>1.3888888888888889E-3</v>
      </c>
      <c r="K179" s="5" t="s">
        <v>18</v>
      </c>
      <c r="L179" s="5" t="s">
        <v>19</v>
      </c>
      <c r="M179" s="5" t="s">
        <v>30</v>
      </c>
      <c r="N179" s="5" t="s">
        <v>78</v>
      </c>
      <c r="O179" s="5" t="s">
        <v>62</v>
      </c>
    </row>
    <row r="180" spans="2:15" ht="21" customHeight="1" x14ac:dyDescent="0.35">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5">
      <c r="B181" s="5" t="s">
        <v>14</v>
      </c>
      <c r="C181" s="6">
        <v>16</v>
      </c>
      <c r="D181" s="7" t="s">
        <v>69</v>
      </c>
      <c r="E181" s="5" t="s">
        <v>16</v>
      </c>
      <c r="F181" s="5" t="s">
        <v>23</v>
      </c>
      <c r="G181" s="8">
        <v>3</v>
      </c>
      <c r="H181" s="9">
        <v>15000000</v>
      </c>
      <c r="I181" s="5">
        <v>3</v>
      </c>
      <c r="J181" s="10">
        <v>1.3888888888888889E-3</v>
      </c>
      <c r="K181" s="5" t="s">
        <v>18</v>
      </c>
      <c r="L181" s="5" t="s">
        <v>24</v>
      </c>
      <c r="M181" s="5" t="s">
        <v>33</v>
      </c>
      <c r="N181" s="5" t="s">
        <v>76</v>
      </c>
      <c r="O181" s="5" t="s">
        <v>31</v>
      </c>
    </row>
    <row r="182" spans="2:15" ht="21" customHeight="1" x14ac:dyDescent="0.35">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5">
      <c r="B183" s="5" t="s">
        <v>14</v>
      </c>
      <c r="C183" s="6">
        <v>16</v>
      </c>
      <c r="D183" s="7" t="s">
        <v>55</v>
      </c>
      <c r="E183" s="5" t="s">
        <v>38</v>
      </c>
      <c r="F183" s="5" t="s">
        <v>23</v>
      </c>
      <c r="G183" s="8">
        <v>5</v>
      </c>
      <c r="H183" s="9">
        <v>25000000</v>
      </c>
      <c r="I183" s="5">
        <v>1</v>
      </c>
      <c r="J183" s="10">
        <v>1.3888888888888889E-3</v>
      </c>
      <c r="K183" s="5" t="s">
        <v>18</v>
      </c>
      <c r="L183" s="5" t="s">
        <v>47</v>
      </c>
      <c r="M183" s="5" t="s">
        <v>48</v>
      </c>
      <c r="N183" s="5" t="s">
        <v>76</v>
      </c>
      <c r="O183" s="5" t="s">
        <v>31</v>
      </c>
    </row>
    <row r="184" spans="2:15" ht="21" customHeight="1" x14ac:dyDescent="0.35">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5">
      <c r="B185" s="5" t="s">
        <v>14</v>
      </c>
      <c r="C185" s="6">
        <v>11</v>
      </c>
      <c r="D185" s="7" t="s">
        <v>57</v>
      </c>
      <c r="E185" s="5" t="s">
        <v>32</v>
      </c>
      <c r="F185" s="5" t="s">
        <v>45</v>
      </c>
      <c r="G185" s="8">
        <v>2</v>
      </c>
      <c r="H185" s="9">
        <v>12000000</v>
      </c>
      <c r="I185" s="5">
        <v>2</v>
      </c>
      <c r="J185" s="10">
        <v>1.3888888888888889E-3</v>
      </c>
      <c r="K185" s="5" t="s">
        <v>18</v>
      </c>
      <c r="L185" s="5" t="s">
        <v>24</v>
      </c>
      <c r="M185" s="5" t="s">
        <v>40</v>
      </c>
      <c r="N185" s="5" t="s">
        <v>78</v>
      </c>
      <c r="O185" s="5" t="s">
        <v>63</v>
      </c>
    </row>
    <row r="186" spans="2:15" ht="21" customHeight="1" x14ac:dyDescent="0.35">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5">
      <c r="B187" s="5" t="s">
        <v>14</v>
      </c>
      <c r="C187" s="6">
        <v>1</v>
      </c>
      <c r="D187" s="7" t="s">
        <v>15</v>
      </c>
      <c r="E187" s="5" t="s">
        <v>16</v>
      </c>
      <c r="F187" s="5" t="s">
        <v>17</v>
      </c>
      <c r="G187" s="8">
        <v>1</v>
      </c>
      <c r="H187" s="9">
        <v>19000000</v>
      </c>
      <c r="I187" s="5">
        <v>1</v>
      </c>
      <c r="J187" s="10">
        <v>1.3888888888888889E-3</v>
      </c>
      <c r="K187" s="5" t="s">
        <v>46</v>
      </c>
      <c r="L187" s="5" t="s">
        <v>39</v>
      </c>
      <c r="M187" s="5" t="s">
        <v>43</v>
      </c>
      <c r="N187" s="5" t="s">
        <v>78</v>
      </c>
      <c r="O187" s="5" t="s">
        <v>66</v>
      </c>
    </row>
    <row r="188" spans="2:15" ht="21" customHeight="1" x14ac:dyDescent="0.35">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5">
      <c r="B189" s="5" t="s">
        <v>14</v>
      </c>
      <c r="C189" s="6">
        <v>1</v>
      </c>
      <c r="D189" s="7" t="s">
        <v>15</v>
      </c>
      <c r="E189" s="5" t="s">
        <v>16</v>
      </c>
      <c r="F189" s="5" t="s">
        <v>42</v>
      </c>
      <c r="G189" s="8">
        <v>3</v>
      </c>
      <c r="H189" s="9">
        <v>15000000</v>
      </c>
      <c r="I189" s="5">
        <v>1</v>
      </c>
      <c r="J189" s="10">
        <v>1.3888888888888889E-3</v>
      </c>
      <c r="K189" s="5" t="s">
        <v>18</v>
      </c>
      <c r="L189" s="5" t="s">
        <v>56</v>
      </c>
      <c r="M189" s="5" t="s">
        <v>51</v>
      </c>
      <c r="N189" s="5" t="s">
        <v>77</v>
      </c>
      <c r="O189" s="5" t="s">
        <v>34</v>
      </c>
    </row>
    <row r="190" spans="2:15" ht="21" customHeight="1" x14ac:dyDescent="0.35">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5">
      <c r="B191" s="5" t="s">
        <v>14</v>
      </c>
      <c r="C191" s="6">
        <v>4</v>
      </c>
      <c r="D191" s="7" t="s">
        <v>59</v>
      </c>
      <c r="E191" s="5" t="s">
        <v>73</v>
      </c>
      <c r="F191" s="5" t="s">
        <v>17</v>
      </c>
      <c r="G191" s="8">
        <v>3</v>
      </c>
      <c r="H191" s="9">
        <v>15000000</v>
      </c>
      <c r="I191" s="5">
        <v>1</v>
      </c>
      <c r="J191" s="10">
        <v>1.3888888888888889E-3</v>
      </c>
      <c r="K191" s="5" t="s">
        <v>18</v>
      </c>
      <c r="L191" s="5" t="s">
        <v>35</v>
      </c>
      <c r="M191" s="5" t="s">
        <v>43</v>
      </c>
      <c r="N191" s="5" t="s">
        <v>76</v>
      </c>
      <c r="O191" s="5" t="s">
        <v>31</v>
      </c>
    </row>
    <row r="192" spans="2:15" ht="21" customHeight="1" x14ac:dyDescent="0.35">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5">
      <c r="B193" s="5" t="s">
        <v>14</v>
      </c>
      <c r="C193" s="6">
        <v>12</v>
      </c>
      <c r="D193" s="7" t="s">
        <v>72</v>
      </c>
      <c r="E193" s="5" t="s">
        <v>38</v>
      </c>
      <c r="F193" s="5" t="s">
        <v>23</v>
      </c>
      <c r="G193" s="8">
        <v>2</v>
      </c>
      <c r="H193" s="9">
        <v>12000000</v>
      </c>
      <c r="I193" s="5">
        <v>4</v>
      </c>
      <c r="J193" s="10">
        <v>1.3888888888888889E-3</v>
      </c>
      <c r="K193" s="5" t="s">
        <v>18</v>
      </c>
      <c r="L193" s="5" t="s">
        <v>35</v>
      </c>
      <c r="M193" s="5" t="s">
        <v>25</v>
      </c>
      <c r="N193" s="5" t="s">
        <v>77</v>
      </c>
      <c r="O193" s="5" t="s">
        <v>54</v>
      </c>
    </row>
    <row r="194" spans="2:15" ht="21" customHeight="1" x14ac:dyDescent="0.35">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5">
      <c r="B195" s="5" t="s">
        <v>14</v>
      </c>
      <c r="C195" s="6">
        <v>2</v>
      </c>
      <c r="D195" s="7" t="s">
        <v>22</v>
      </c>
      <c r="E195" s="5" t="s">
        <v>28</v>
      </c>
      <c r="F195" s="5" t="s">
        <v>45</v>
      </c>
      <c r="G195" s="8">
        <v>2</v>
      </c>
      <c r="H195" s="9">
        <v>12000000</v>
      </c>
      <c r="I195" s="5">
        <v>2</v>
      </c>
      <c r="J195" s="10">
        <v>1.3888888888888889E-3</v>
      </c>
      <c r="K195" s="5" t="s">
        <v>18</v>
      </c>
      <c r="L195" s="5" t="s">
        <v>56</v>
      </c>
      <c r="M195" s="5" t="s">
        <v>30</v>
      </c>
      <c r="N195" s="5" t="s">
        <v>78</v>
      </c>
      <c r="O195" s="5" t="s">
        <v>66</v>
      </c>
    </row>
    <row r="196" spans="2:15" ht="21" customHeight="1" x14ac:dyDescent="0.35">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5">
      <c r="B197" s="5" t="s">
        <v>14</v>
      </c>
      <c r="C197" s="6">
        <v>25</v>
      </c>
      <c r="D197" s="7" t="s">
        <v>22</v>
      </c>
      <c r="E197" s="5" t="s">
        <v>32</v>
      </c>
      <c r="F197" s="5" t="s">
        <v>42</v>
      </c>
      <c r="G197" s="8">
        <v>2</v>
      </c>
      <c r="H197" s="9">
        <v>10000000</v>
      </c>
      <c r="I197" s="5">
        <v>4</v>
      </c>
      <c r="J197" s="10">
        <v>1.3888888888888889E-3</v>
      </c>
      <c r="K197" s="5" t="s">
        <v>18</v>
      </c>
      <c r="L197" s="5" t="s">
        <v>64</v>
      </c>
      <c r="M197" s="5" t="s">
        <v>33</v>
      </c>
      <c r="N197" s="5" t="s">
        <v>76</v>
      </c>
      <c r="O197" s="5" t="s">
        <v>31</v>
      </c>
    </row>
    <row r="198" spans="2:15" ht="21" customHeight="1" x14ac:dyDescent="0.35">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5">
      <c r="B199" s="5" t="s">
        <v>70</v>
      </c>
      <c r="C199" s="6">
        <v>5</v>
      </c>
      <c r="D199" s="7" t="s">
        <v>72</v>
      </c>
      <c r="E199" s="5" t="s">
        <v>38</v>
      </c>
      <c r="F199" s="5" t="s">
        <v>42</v>
      </c>
      <c r="G199" s="8">
        <v>0</v>
      </c>
      <c r="H199" s="9">
        <v>0</v>
      </c>
      <c r="I199" s="5">
        <v>1</v>
      </c>
      <c r="J199" s="10">
        <v>1.3888888888888889E-3</v>
      </c>
      <c r="K199" s="5"/>
      <c r="L199" s="5"/>
      <c r="M199" s="5" t="s">
        <v>33</v>
      </c>
      <c r="N199" s="5" t="s">
        <v>78</v>
      </c>
      <c r="O199" s="5" t="s">
        <v>41</v>
      </c>
    </row>
    <row r="200" spans="2:15" ht="21" customHeight="1" x14ac:dyDescent="0.35">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5">
      <c r="B201" s="5" t="s">
        <v>70</v>
      </c>
      <c r="C201" s="6">
        <v>20</v>
      </c>
      <c r="D201" s="7" t="s">
        <v>27</v>
      </c>
      <c r="E201" s="5" t="s">
        <v>38</v>
      </c>
      <c r="F201" s="5" t="s">
        <v>42</v>
      </c>
      <c r="G201" s="8">
        <v>0</v>
      </c>
      <c r="H201" s="9">
        <v>0</v>
      </c>
      <c r="I201" s="5">
        <v>1</v>
      </c>
      <c r="J201" s="10">
        <v>1.3888888888888889E-3</v>
      </c>
      <c r="K201" s="5"/>
      <c r="L201" s="5"/>
      <c r="M201" s="5" t="s">
        <v>40</v>
      </c>
      <c r="N201" s="5" t="s">
        <v>76</v>
      </c>
      <c r="O201" s="5" t="s">
        <v>31</v>
      </c>
    </row>
    <row r="202" spans="2:15" ht="21" customHeight="1" x14ac:dyDescent="0.35">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5">
      <c r="B203" s="5" t="s">
        <v>70</v>
      </c>
      <c r="C203" s="6">
        <v>15</v>
      </c>
      <c r="D203" s="7" t="s">
        <v>27</v>
      </c>
      <c r="E203" s="5" t="s">
        <v>16</v>
      </c>
      <c r="F203" s="5" t="s">
        <v>23</v>
      </c>
      <c r="G203" s="8">
        <v>0</v>
      </c>
      <c r="H203" s="9">
        <v>0</v>
      </c>
      <c r="I203" s="5">
        <v>3</v>
      </c>
      <c r="J203" s="10">
        <v>1.3888888888888889E-3</v>
      </c>
      <c r="K203" s="5"/>
      <c r="L203" s="5"/>
      <c r="M203" s="5" t="s">
        <v>51</v>
      </c>
      <c r="N203" s="5" t="s">
        <v>66</v>
      </c>
      <c r="O203" s="5" t="s">
        <v>67</v>
      </c>
    </row>
    <row r="204" spans="2:15" ht="21" customHeight="1" x14ac:dyDescent="0.35">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5">
      <c r="B205" s="5" t="s">
        <v>70</v>
      </c>
      <c r="C205" s="6">
        <v>24</v>
      </c>
      <c r="D205" s="7" t="s">
        <v>37</v>
      </c>
      <c r="E205" s="5" t="s">
        <v>38</v>
      </c>
      <c r="F205" s="5" t="s">
        <v>23</v>
      </c>
      <c r="G205" s="8">
        <v>0</v>
      </c>
      <c r="H205" s="9">
        <v>0</v>
      </c>
      <c r="I205" s="5">
        <v>1</v>
      </c>
      <c r="J205" s="10">
        <v>1.3888888888888889E-3</v>
      </c>
      <c r="K205" s="5"/>
      <c r="L205" s="5"/>
      <c r="M205" s="5" t="s">
        <v>33</v>
      </c>
      <c r="N205" s="5" t="s">
        <v>66</v>
      </c>
      <c r="O205" s="5" t="s">
        <v>67</v>
      </c>
    </row>
    <row r="206" spans="2:15" ht="21" customHeight="1" x14ac:dyDescent="0.35">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5">
      <c r="B207" s="5" t="s">
        <v>70</v>
      </c>
      <c r="C207" s="6">
        <v>15</v>
      </c>
      <c r="D207" s="7" t="s">
        <v>44</v>
      </c>
      <c r="E207" s="5" t="s">
        <v>16</v>
      </c>
      <c r="F207" s="5" t="s">
        <v>23</v>
      </c>
      <c r="G207" s="8">
        <v>0</v>
      </c>
      <c r="H207" s="9">
        <v>0</v>
      </c>
      <c r="I207" s="5">
        <v>1</v>
      </c>
      <c r="J207" s="10">
        <v>1.3888888888888889E-3</v>
      </c>
      <c r="K207" s="5"/>
      <c r="L207" s="5"/>
      <c r="M207" s="5" t="s">
        <v>30</v>
      </c>
      <c r="N207" s="5" t="s">
        <v>76</v>
      </c>
      <c r="O207" s="5" t="s">
        <v>31</v>
      </c>
    </row>
    <row r="208" spans="2:15" ht="21" customHeight="1" x14ac:dyDescent="0.35">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5">
      <c r="B209" s="5" t="s">
        <v>70</v>
      </c>
      <c r="C209" s="6">
        <v>11</v>
      </c>
      <c r="D209" s="7" t="s">
        <v>44</v>
      </c>
      <c r="E209" s="5" t="s">
        <v>32</v>
      </c>
      <c r="F209" s="5" t="s">
        <v>23</v>
      </c>
      <c r="G209" s="8">
        <v>0</v>
      </c>
      <c r="H209" s="9">
        <v>0</v>
      </c>
      <c r="I209" s="5">
        <v>3</v>
      </c>
      <c r="J209" s="10">
        <v>1.3888888888888889E-3</v>
      </c>
      <c r="K209" s="5"/>
      <c r="L209" s="5"/>
      <c r="M209" s="5" t="s">
        <v>33</v>
      </c>
      <c r="N209" s="5" t="s">
        <v>78</v>
      </c>
      <c r="O209" s="5" t="s">
        <v>53</v>
      </c>
    </row>
    <row r="210" spans="2:15" ht="21" customHeight="1" x14ac:dyDescent="0.35">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5">
      <c r="B211" s="5" t="s">
        <v>70</v>
      </c>
      <c r="C211" s="6">
        <v>31</v>
      </c>
      <c r="D211" s="7" t="s">
        <v>69</v>
      </c>
      <c r="E211" s="5" t="s">
        <v>38</v>
      </c>
      <c r="F211" s="5" t="s">
        <v>17</v>
      </c>
      <c r="G211" s="8">
        <v>0</v>
      </c>
      <c r="H211" s="9">
        <v>0</v>
      </c>
      <c r="I211" s="5">
        <v>1</v>
      </c>
      <c r="J211" s="10">
        <v>1.3888888888888889E-3</v>
      </c>
      <c r="K211" s="5"/>
      <c r="L211" s="5"/>
      <c r="M211" s="5" t="s">
        <v>30</v>
      </c>
      <c r="N211" s="5" t="s">
        <v>78</v>
      </c>
      <c r="O211" s="5" t="s">
        <v>63</v>
      </c>
    </row>
    <row r="212" spans="2:15" ht="21" customHeight="1" x14ac:dyDescent="0.35">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5">
      <c r="B213" s="5" t="s">
        <v>70</v>
      </c>
      <c r="C213" s="6">
        <v>14</v>
      </c>
      <c r="D213" s="7" t="s">
        <v>69</v>
      </c>
      <c r="E213" s="5" t="s">
        <v>32</v>
      </c>
      <c r="F213" s="5" t="s">
        <v>42</v>
      </c>
      <c r="G213" s="8">
        <v>0</v>
      </c>
      <c r="H213" s="9">
        <v>0</v>
      </c>
      <c r="I213" s="5">
        <v>1</v>
      </c>
      <c r="J213" s="10">
        <v>1.3888888888888889E-3</v>
      </c>
      <c r="K213" s="5"/>
      <c r="L213" s="5"/>
      <c r="M213" s="5" t="s">
        <v>25</v>
      </c>
      <c r="N213" s="5" t="s">
        <v>78</v>
      </c>
      <c r="O213" s="5" t="s">
        <v>41</v>
      </c>
    </row>
    <row r="214" spans="2:15" ht="21" customHeight="1" x14ac:dyDescent="0.35">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5">
      <c r="B215" s="5" t="s">
        <v>70</v>
      </c>
      <c r="C215" s="6">
        <v>8</v>
      </c>
      <c r="D215" s="7" t="s">
        <v>72</v>
      </c>
      <c r="E215" s="5" t="s">
        <v>28</v>
      </c>
      <c r="F215" s="5" t="s">
        <v>17</v>
      </c>
      <c r="G215" s="8">
        <v>0</v>
      </c>
      <c r="H215" s="9">
        <v>0</v>
      </c>
      <c r="I215" s="5">
        <v>3</v>
      </c>
      <c r="J215" s="10">
        <v>1.3888888888888889E-3</v>
      </c>
      <c r="K215" s="5"/>
      <c r="L215" s="5"/>
      <c r="M215" s="5" t="s">
        <v>30</v>
      </c>
      <c r="N215" s="5" t="s">
        <v>76</v>
      </c>
      <c r="O215" s="5" t="s">
        <v>52</v>
      </c>
    </row>
    <row r="216" spans="2:15" ht="21" customHeight="1" x14ac:dyDescent="0.35">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5">
      <c r="B217" s="5" t="s">
        <v>14</v>
      </c>
      <c r="C217" s="6">
        <v>11</v>
      </c>
      <c r="D217" s="7" t="s">
        <v>57</v>
      </c>
      <c r="E217" s="5" t="s">
        <v>73</v>
      </c>
      <c r="F217" s="5" t="s">
        <v>17</v>
      </c>
      <c r="G217" s="8">
        <v>2</v>
      </c>
      <c r="H217" s="9">
        <v>38000000</v>
      </c>
      <c r="I217" s="5">
        <v>3</v>
      </c>
      <c r="J217" s="10">
        <v>1.3888888888888889E-3</v>
      </c>
      <c r="K217" s="5" t="s">
        <v>46</v>
      </c>
      <c r="L217" s="5" t="s">
        <v>39</v>
      </c>
      <c r="M217" s="5" t="s">
        <v>33</v>
      </c>
      <c r="N217" s="5" t="s">
        <v>78</v>
      </c>
      <c r="O217" s="5" t="s">
        <v>53</v>
      </c>
    </row>
    <row r="218" spans="2:15" ht="21" customHeight="1" x14ac:dyDescent="0.35">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5">
      <c r="B219" s="5" t="s">
        <v>14</v>
      </c>
      <c r="C219" s="6">
        <v>25</v>
      </c>
      <c r="D219" s="7" t="s">
        <v>27</v>
      </c>
      <c r="E219" s="5" t="s">
        <v>32</v>
      </c>
      <c r="F219" s="5" t="s">
        <v>42</v>
      </c>
      <c r="G219" s="8">
        <v>3</v>
      </c>
      <c r="H219" s="9">
        <v>15000000</v>
      </c>
      <c r="I219" s="5">
        <v>4</v>
      </c>
      <c r="J219" s="10">
        <v>1.3888888888888889E-3</v>
      </c>
      <c r="K219" s="5" t="s">
        <v>18</v>
      </c>
      <c r="L219" s="5" t="s">
        <v>19</v>
      </c>
      <c r="M219" s="5" t="s">
        <v>30</v>
      </c>
      <c r="N219" s="5" t="s">
        <v>66</v>
      </c>
      <c r="O219" s="5" t="s">
        <v>67</v>
      </c>
    </row>
    <row r="220" spans="2:15" ht="21" customHeight="1" x14ac:dyDescent="0.35">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5">
      <c r="B221" s="5" t="s">
        <v>14</v>
      </c>
      <c r="C221" s="6">
        <v>26</v>
      </c>
      <c r="D221" s="7" t="s">
        <v>37</v>
      </c>
      <c r="E221" s="5" t="s">
        <v>16</v>
      </c>
      <c r="F221" s="5" t="s">
        <v>45</v>
      </c>
      <c r="G221" s="8">
        <v>4</v>
      </c>
      <c r="H221" s="9">
        <v>11000000</v>
      </c>
      <c r="I221" s="5">
        <v>1</v>
      </c>
      <c r="J221" s="10">
        <v>1.3888888888888889E-3</v>
      </c>
      <c r="K221" s="5" t="s">
        <v>61</v>
      </c>
      <c r="L221" s="5" t="s">
        <v>24</v>
      </c>
      <c r="M221" s="5" t="s">
        <v>25</v>
      </c>
      <c r="N221" s="5" t="s">
        <v>66</v>
      </c>
      <c r="O221" s="5" t="s">
        <v>67</v>
      </c>
    </row>
    <row r="222" spans="2:15" ht="21" customHeight="1" x14ac:dyDescent="0.35">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5">
      <c r="B223" s="5" t="s">
        <v>14</v>
      </c>
      <c r="C223" s="6">
        <v>28</v>
      </c>
      <c r="D223" s="7" t="s">
        <v>37</v>
      </c>
      <c r="E223" s="5" t="s">
        <v>49</v>
      </c>
      <c r="F223" s="5" t="s">
        <v>23</v>
      </c>
      <c r="G223" s="8">
        <v>1</v>
      </c>
      <c r="H223" s="9">
        <v>7000000</v>
      </c>
      <c r="I223" s="5">
        <v>3</v>
      </c>
      <c r="J223" s="10">
        <v>1.3888888888888889E-3</v>
      </c>
      <c r="K223" s="5" t="s">
        <v>18</v>
      </c>
      <c r="L223" s="5" t="s">
        <v>39</v>
      </c>
      <c r="M223" s="5" t="s">
        <v>51</v>
      </c>
      <c r="N223" s="5" t="s">
        <v>78</v>
      </c>
      <c r="O223" s="5" t="s">
        <v>53</v>
      </c>
    </row>
    <row r="224" spans="2:15" ht="21" customHeight="1" x14ac:dyDescent="0.35">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5">
      <c r="B225" s="5" t="s">
        <v>14</v>
      </c>
      <c r="C225" s="6">
        <v>26</v>
      </c>
      <c r="D225" s="7" t="s">
        <v>44</v>
      </c>
      <c r="E225" s="5" t="s">
        <v>16</v>
      </c>
      <c r="F225" s="5" t="s">
        <v>42</v>
      </c>
      <c r="G225" s="8">
        <v>5</v>
      </c>
      <c r="H225" s="9">
        <v>25000000</v>
      </c>
      <c r="I225" s="5">
        <v>3</v>
      </c>
      <c r="J225" s="10">
        <v>1.3888888888888889E-3</v>
      </c>
      <c r="K225" s="5" t="s">
        <v>18</v>
      </c>
      <c r="L225" s="5" t="s">
        <v>56</v>
      </c>
      <c r="M225" s="5" t="s">
        <v>40</v>
      </c>
      <c r="N225" s="5" t="s">
        <v>78</v>
      </c>
      <c r="O225" s="5" t="s">
        <v>66</v>
      </c>
    </row>
    <row r="226" spans="2:15" ht="21" customHeight="1" x14ac:dyDescent="0.35">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5">
      <c r="B227" s="5" t="s">
        <v>14</v>
      </c>
      <c r="C227" s="6">
        <v>30</v>
      </c>
      <c r="D227" s="7" t="s">
        <v>44</v>
      </c>
      <c r="E227" s="5" t="s">
        <v>38</v>
      </c>
      <c r="F227" s="5" t="s">
        <v>23</v>
      </c>
      <c r="G227" s="8">
        <v>5</v>
      </c>
      <c r="H227" s="9">
        <v>21000000</v>
      </c>
      <c r="I227" s="5">
        <v>3</v>
      </c>
      <c r="J227" s="10">
        <v>1.3888888888888889E-3</v>
      </c>
      <c r="K227" s="5" t="s">
        <v>18</v>
      </c>
      <c r="L227" s="5" t="s">
        <v>56</v>
      </c>
      <c r="M227" s="5" t="s">
        <v>48</v>
      </c>
      <c r="N227" s="5" t="s">
        <v>76</v>
      </c>
      <c r="O227" s="5" t="s">
        <v>52</v>
      </c>
    </row>
    <row r="228" spans="2:15" ht="21" customHeight="1" x14ac:dyDescent="0.35">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5">
      <c r="B229" s="5" t="s">
        <v>70</v>
      </c>
      <c r="C229" s="6">
        <v>11</v>
      </c>
      <c r="D229" s="7" t="s">
        <v>44</v>
      </c>
      <c r="E229" s="5" t="s">
        <v>49</v>
      </c>
      <c r="F229" s="5" t="s">
        <v>42</v>
      </c>
      <c r="G229" s="8">
        <v>0</v>
      </c>
      <c r="H229" s="9">
        <v>0</v>
      </c>
      <c r="I229" s="5">
        <v>2</v>
      </c>
      <c r="J229" s="10">
        <v>1.3888888888888889E-3</v>
      </c>
      <c r="K229" s="5"/>
      <c r="L229" s="5"/>
      <c r="M229" s="5" t="s">
        <v>25</v>
      </c>
      <c r="N229" s="5" t="s">
        <v>77</v>
      </c>
      <c r="O229" s="5" t="s">
        <v>34</v>
      </c>
    </row>
    <row r="230" spans="2:15" ht="21" customHeight="1" x14ac:dyDescent="0.35">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5">
      <c r="B231" s="5" t="s">
        <v>14</v>
      </c>
      <c r="C231" s="6">
        <v>12</v>
      </c>
      <c r="D231" s="7" t="s">
        <v>57</v>
      </c>
      <c r="E231" s="5" t="s">
        <v>32</v>
      </c>
      <c r="F231" s="5" t="s">
        <v>17</v>
      </c>
      <c r="G231" s="8">
        <v>1</v>
      </c>
      <c r="H231" s="9">
        <v>19000000</v>
      </c>
      <c r="I231" s="5">
        <v>5</v>
      </c>
      <c r="J231" s="10">
        <v>1.3888888888888889E-3</v>
      </c>
      <c r="K231" s="5" t="s">
        <v>46</v>
      </c>
      <c r="L231" s="5" t="s">
        <v>35</v>
      </c>
      <c r="M231" s="5" t="s">
        <v>48</v>
      </c>
      <c r="N231" s="5" t="s">
        <v>66</v>
      </c>
      <c r="O231" s="5" t="s">
        <v>67</v>
      </c>
    </row>
    <row r="232" spans="2:15" ht="21" customHeight="1" x14ac:dyDescent="0.35">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5">
      <c r="B233" s="5" t="s">
        <v>14</v>
      </c>
      <c r="C233" s="6">
        <v>19</v>
      </c>
      <c r="D233" s="7" t="s">
        <v>37</v>
      </c>
      <c r="E233" s="5" t="s">
        <v>49</v>
      </c>
      <c r="F233" s="5" t="s">
        <v>23</v>
      </c>
      <c r="G233" s="8">
        <v>4</v>
      </c>
      <c r="H233" s="9">
        <v>11000000</v>
      </c>
      <c r="I233" s="5">
        <v>1</v>
      </c>
      <c r="J233" s="10">
        <v>1.3888888888888889E-3</v>
      </c>
      <c r="K233" s="5" t="s">
        <v>61</v>
      </c>
      <c r="L233" s="5" t="s">
        <v>56</v>
      </c>
      <c r="M233" s="5" t="s">
        <v>33</v>
      </c>
      <c r="N233" s="5" t="s">
        <v>78</v>
      </c>
      <c r="O233" s="5" t="s">
        <v>21</v>
      </c>
    </row>
    <row r="234" spans="2:15" ht="21" customHeight="1" x14ac:dyDescent="0.35">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5">
      <c r="B235" s="5" t="s">
        <v>14</v>
      </c>
      <c r="C235" s="6">
        <v>22</v>
      </c>
      <c r="D235" s="7" t="s">
        <v>37</v>
      </c>
      <c r="E235" s="5" t="s">
        <v>73</v>
      </c>
      <c r="F235" s="5" t="s">
        <v>23</v>
      </c>
      <c r="G235" s="8">
        <v>2</v>
      </c>
      <c r="H235" s="9">
        <v>12000000</v>
      </c>
      <c r="I235" s="5">
        <v>2</v>
      </c>
      <c r="J235" s="10">
        <v>1.3888888888888889E-3</v>
      </c>
      <c r="K235" s="5" t="s">
        <v>18</v>
      </c>
      <c r="L235" s="5" t="s">
        <v>56</v>
      </c>
      <c r="M235" s="5" t="s">
        <v>40</v>
      </c>
      <c r="N235" s="5" t="s">
        <v>78</v>
      </c>
      <c r="O235" s="5" t="s">
        <v>41</v>
      </c>
    </row>
    <row r="236" spans="2:15" ht="21" customHeight="1" x14ac:dyDescent="0.35">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5">
      <c r="B237" s="5" t="s">
        <v>14</v>
      </c>
      <c r="C237" s="6">
        <v>22</v>
      </c>
      <c r="D237" s="7" t="s">
        <v>44</v>
      </c>
      <c r="E237" s="5" t="s">
        <v>38</v>
      </c>
      <c r="F237" s="5" t="s">
        <v>42</v>
      </c>
      <c r="G237" s="8">
        <v>3</v>
      </c>
      <c r="H237" s="9">
        <v>15000000</v>
      </c>
      <c r="I237" s="5">
        <v>1</v>
      </c>
      <c r="J237" s="10">
        <v>1.3888888888888889E-3</v>
      </c>
      <c r="K237" s="5" t="s">
        <v>18</v>
      </c>
      <c r="L237" s="5" t="s">
        <v>50</v>
      </c>
      <c r="M237" s="5" t="s">
        <v>40</v>
      </c>
      <c r="N237" s="5" t="s">
        <v>78</v>
      </c>
      <c r="O237" s="5" t="s">
        <v>62</v>
      </c>
    </row>
    <row r="238" spans="2:15" ht="21" customHeight="1" x14ac:dyDescent="0.35">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5">
      <c r="B239" s="5" t="s">
        <v>14</v>
      </c>
      <c r="C239" s="6">
        <v>17</v>
      </c>
      <c r="D239" s="7" t="s">
        <v>44</v>
      </c>
      <c r="E239" s="5" t="s">
        <v>16</v>
      </c>
      <c r="F239" s="5" t="s">
        <v>42</v>
      </c>
      <c r="G239" s="8">
        <v>3</v>
      </c>
      <c r="H239" s="9">
        <v>15000000</v>
      </c>
      <c r="I239" s="5">
        <v>1</v>
      </c>
      <c r="J239" s="10">
        <v>1.3888888888888889E-3</v>
      </c>
      <c r="K239" s="5" t="s">
        <v>18</v>
      </c>
      <c r="L239" s="5" t="s">
        <v>29</v>
      </c>
      <c r="M239" s="5" t="s">
        <v>48</v>
      </c>
      <c r="N239" s="5" t="s">
        <v>76</v>
      </c>
      <c r="O239" s="5" t="s">
        <v>31</v>
      </c>
    </row>
    <row r="240" spans="2:15" ht="21" customHeight="1" x14ac:dyDescent="0.35">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5">
      <c r="B241" s="5" t="s">
        <v>14</v>
      </c>
      <c r="C241" s="6">
        <v>11</v>
      </c>
      <c r="D241" s="7" t="s">
        <v>58</v>
      </c>
      <c r="E241" s="5" t="s">
        <v>16</v>
      </c>
      <c r="F241" s="5" t="s">
        <v>42</v>
      </c>
      <c r="G241" s="8">
        <v>4</v>
      </c>
      <c r="H241" s="9">
        <v>20000000</v>
      </c>
      <c r="I241" s="5">
        <v>1</v>
      </c>
      <c r="J241" s="10">
        <v>1.3888888888888889E-3</v>
      </c>
      <c r="K241" s="5" t="s">
        <v>18</v>
      </c>
      <c r="L241" s="5" t="s">
        <v>29</v>
      </c>
      <c r="M241" s="5" t="s">
        <v>30</v>
      </c>
      <c r="N241" s="5" t="s">
        <v>76</v>
      </c>
      <c r="O241" s="5" t="s">
        <v>31</v>
      </c>
    </row>
    <row r="242" spans="2:15" ht="21" customHeight="1" x14ac:dyDescent="0.35">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5">
      <c r="B243" s="5" t="s">
        <v>70</v>
      </c>
      <c r="C243" s="6">
        <v>29</v>
      </c>
      <c r="D243" s="7" t="s">
        <v>27</v>
      </c>
      <c r="E243" s="5" t="s">
        <v>16</v>
      </c>
      <c r="F243" s="5" t="s">
        <v>42</v>
      </c>
      <c r="G243" s="8">
        <v>0</v>
      </c>
      <c r="H243" s="9">
        <v>0</v>
      </c>
      <c r="I243" s="5">
        <v>4</v>
      </c>
      <c r="J243" s="10">
        <v>1.3888888888888889E-3</v>
      </c>
      <c r="K243" s="5"/>
      <c r="L243" s="5"/>
      <c r="M243" s="5" t="s">
        <v>48</v>
      </c>
      <c r="N243" s="5" t="s">
        <v>78</v>
      </c>
      <c r="O243" s="5" t="s">
        <v>62</v>
      </c>
    </row>
    <row r="244" spans="2:15" ht="21" customHeight="1" x14ac:dyDescent="0.35">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5">
      <c r="B245" s="5" t="s">
        <v>70</v>
      </c>
      <c r="C245" s="6">
        <v>23</v>
      </c>
      <c r="D245" s="7" t="s">
        <v>44</v>
      </c>
      <c r="E245" s="5" t="s">
        <v>38</v>
      </c>
      <c r="F245" s="5" t="s">
        <v>23</v>
      </c>
      <c r="G245" s="8">
        <v>0</v>
      </c>
      <c r="H245" s="9">
        <v>0</v>
      </c>
      <c r="I245" s="5">
        <v>1</v>
      </c>
      <c r="J245" s="10">
        <v>1.3888888888888889E-3</v>
      </c>
      <c r="K245" s="5"/>
      <c r="L245" s="5"/>
      <c r="M245" s="5" t="s">
        <v>30</v>
      </c>
      <c r="N245" s="5" t="s">
        <v>76</v>
      </c>
      <c r="O245" s="5" t="s">
        <v>31</v>
      </c>
    </row>
    <row r="246" spans="2:15" ht="21" customHeight="1" x14ac:dyDescent="0.35">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5">
      <c r="B247" s="5" t="s">
        <v>14</v>
      </c>
      <c r="C247" s="6">
        <v>2</v>
      </c>
      <c r="D247" s="7" t="s">
        <v>55</v>
      </c>
      <c r="E247" s="5" t="s">
        <v>32</v>
      </c>
      <c r="F247" s="5" t="s">
        <v>42</v>
      </c>
      <c r="G247" s="8">
        <v>4</v>
      </c>
      <c r="H247" s="9">
        <v>15000000</v>
      </c>
      <c r="I247" s="5">
        <v>3</v>
      </c>
      <c r="J247" s="10">
        <v>1.3888888888888889E-3</v>
      </c>
      <c r="K247" s="5" t="s">
        <v>18</v>
      </c>
      <c r="L247" s="5" t="s">
        <v>24</v>
      </c>
      <c r="M247" s="5" t="s">
        <v>25</v>
      </c>
      <c r="N247" s="5" t="s">
        <v>78</v>
      </c>
      <c r="O247" s="5" t="s">
        <v>41</v>
      </c>
    </row>
    <row r="248" spans="2:15" ht="21" customHeight="1" x14ac:dyDescent="0.35">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5">
      <c r="B249" s="5" t="s">
        <v>14</v>
      </c>
      <c r="C249" s="6">
        <v>1</v>
      </c>
      <c r="D249" s="7" t="s">
        <v>59</v>
      </c>
      <c r="E249" s="5" t="s">
        <v>32</v>
      </c>
      <c r="F249" s="5" t="s">
        <v>45</v>
      </c>
      <c r="G249" s="8">
        <v>1</v>
      </c>
      <c r="H249" s="9">
        <v>19000000</v>
      </c>
      <c r="I249" s="5">
        <v>2</v>
      </c>
      <c r="J249" s="10">
        <v>1.3888888888888889E-3</v>
      </c>
      <c r="K249" s="5" t="s">
        <v>46</v>
      </c>
      <c r="L249" s="5" t="s">
        <v>39</v>
      </c>
      <c r="M249" s="5" t="s">
        <v>30</v>
      </c>
      <c r="N249" s="5" t="s">
        <v>77</v>
      </c>
      <c r="O249" s="5" t="s">
        <v>65</v>
      </c>
    </row>
    <row r="250" spans="2:15" ht="21" customHeight="1" x14ac:dyDescent="0.35">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5">
      <c r="B251" s="5" t="s">
        <v>14</v>
      </c>
      <c r="C251" s="6">
        <v>12</v>
      </c>
      <c r="D251" s="7" t="s">
        <v>27</v>
      </c>
      <c r="E251" s="5" t="s">
        <v>73</v>
      </c>
      <c r="F251" s="5" t="s">
        <v>42</v>
      </c>
      <c r="G251" s="8">
        <v>2</v>
      </c>
      <c r="H251" s="9">
        <v>38000000</v>
      </c>
      <c r="I251" s="5">
        <v>6</v>
      </c>
      <c r="J251" s="10">
        <v>1.3888888888888889E-3</v>
      </c>
      <c r="K251" s="5" t="s">
        <v>46</v>
      </c>
      <c r="L251" s="5" t="s">
        <v>35</v>
      </c>
      <c r="M251" s="5" t="s">
        <v>30</v>
      </c>
      <c r="N251" s="5" t="s">
        <v>78</v>
      </c>
      <c r="O251" s="5" t="s">
        <v>63</v>
      </c>
    </row>
    <row r="252" spans="2:15" ht="21" customHeight="1" x14ac:dyDescent="0.35">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5">
      <c r="B253" s="5" t="s">
        <v>14</v>
      </c>
      <c r="C253" s="6">
        <v>11</v>
      </c>
      <c r="D253" s="7" t="s">
        <v>27</v>
      </c>
      <c r="E253" s="5" t="s">
        <v>28</v>
      </c>
      <c r="F253" s="5" t="s">
        <v>42</v>
      </c>
      <c r="G253" s="8">
        <v>5</v>
      </c>
      <c r="H253" s="9">
        <v>25000000</v>
      </c>
      <c r="I253" s="5">
        <v>5</v>
      </c>
      <c r="J253" s="10">
        <v>1.3888888888888889E-3</v>
      </c>
      <c r="K253" s="5" t="s">
        <v>18</v>
      </c>
      <c r="L253" s="5" t="s">
        <v>39</v>
      </c>
      <c r="M253" s="5" t="s">
        <v>33</v>
      </c>
      <c r="N253" s="5" t="s">
        <v>76</v>
      </c>
      <c r="O253" s="5" t="s">
        <v>31</v>
      </c>
    </row>
    <row r="254" spans="2:15" ht="21" customHeight="1" x14ac:dyDescent="0.35">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5">
      <c r="B255" s="5" t="s">
        <v>14</v>
      </c>
      <c r="C255" s="6">
        <v>3</v>
      </c>
      <c r="D255" s="7" t="s">
        <v>37</v>
      </c>
      <c r="E255" s="5" t="s">
        <v>38</v>
      </c>
      <c r="F255" s="5" t="s">
        <v>42</v>
      </c>
      <c r="G255" s="8">
        <v>2</v>
      </c>
      <c r="H255" s="9">
        <v>38000000</v>
      </c>
      <c r="I255" s="5">
        <v>3</v>
      </c>
      <c r="J255" s="10">
        <v>1.3888888888888889E-3</v>
      </c>
      <c r="K255" s="5" t="s">
        <v>46</v>
      </c>
      <c r="L255" s="5" t="s">
        <v>29</v>
      </c>
      <c r="M255" s="5" t="s">
        <v>30</v>
      </c>
      <c r="N255" s="5" t="s">
        <v>77</v>
      </c>
      <c r="O255" s="5" t="s">
        <v>65</v>
      </c>
    </row>
    <row r="256" spans="2:15" ht="21" customHeight="1" x14ac:dyDescent="0.35">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5">
      <c r="B257" s="5" t="s">
        <v>14</v>
      </c>
      <c r="C257" s="6">
        <v>26</v>
      </c>
      <c r="D257" s="7" t="s">
        <v>37</v>
      </c>
      <c r="E257" s="5" t="s">
        <v>16</v>
      </c>
      <c r="F257" s="5" t="s">
        <v>23</v>
      </c>
      <c r="G257" s="8">
        <v>4</v>
      </c>
      <c r="H257" s="9">
        <v>20000000</v>
      </c>
      <c r="I257" s="5">
        <v>3</v>
      </c>
      <c r="J257" s="10">
        <v>1.3888888888888889E-3</v>
      </c>
      <c r="K257" s="5" t="s">
        <v>61</v>
      </c>
      <c r="L257" s="5" t="s">
        <v>19</v>
      </c>
      <c r="M257" s="5" t="s">
        <v>48</v>
      </c>
      <c r="N257" s="5" t="s">
        <v>78</v>
      </c>
      <c r="O257" s="5" t="s">
        <v>63</v>
      </c>
    </row>
    <row r="258" spans="2:15" ht="21" customHeight="1" x14ac:dyDescent="0.35">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5">
      <c r="B259" s="5" t="s">
        <v>14</v>
      </c>
      <c r="C259" s="6">
        <v>1</v>
      </c>
      <c r="D259" s="7" t="s">
        <v>37</v>
      </c>
      <c r="E259" s="5" t="s">
        <v>32</v>
      </c>
      <c r="F259" s="5" t="s">
        <v>23</v>
      </c>
      <c r="G259" s="8">
        <v>2</v>
      </c>
      <c r="H259" s="9">
        <v>12000000</v>
      </c>
      <c r="I259" s="5">
        <v>4</v>
      </c>
      <c r="J259" s="10">
        <v>1.3888888888888889E-3</v>
      </c>
      <c r="K259" s="5" t="s">
        <v>18</v>
      </c>
      <c r="L259" s="5" t="s">
        <v>56</v>
      </c>
      <c r="M259" s="5" t="s">
        <v>30</v>
      </c>
      <c r="N259" s="5" t="s">
        <v>78</v>
      </c>
      <c r="O259" s="5" t="s">
        <v>66</v>
      </c>
    </row>
    <row r="260" spans="2:15" ht="21" customHeight="1" x14ac:dyDescent="0.35">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5">
      <c r="B261" s="5" t="s">
        <v>14</v>
      </c>
      <c r="C261" s="6">
        <v>3</v>
      </c>
      <c r="D261" s="7" t="s">
        <v>44</v>
      </c>
      <c r="E261" s="5" t="s">
        <v>32</v>
      </c>
      <c r="F261" s="5" t="s">
        <v>23</v>
      </c>
      <c r="G261" s="8">
        <v>4</v>
      </c>
      <c r="H261" s="9">
        <v>20000000</v>
      </c>
      <c r="I261" s="5">
        <v>6</v>
      </c>
      <c r="J261" s="10">
        <v>1.3888888888888889E-3</v>
      </c>
      <c r="K261" s="5" t="s">
        <v>61</v>
      </c>
      <c r="L261" s="5" t="s">
        <v>29</v>
      </c>
      <c r="M261" s="5" t="s">
        <v>33</v>
      </c>
      <c r="N261" s="5" t="s">
        <v>77</v>
      </c>
      <c r="O261" s="5" t="s">
        <v>54</v>
      </c>
    </row>
    <row r="262" spans="2:15" ht="21" customHeight="1" x14ac:dyDescent="0.35">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5">
      <c r="B263" s="5" t="s">
        <v>14</v>
      </c>
      <c r="C263" s="6">
        <v>10</v>
      </c>
      <c r="D263" s="7" t="s">
        <v>44</v>
      </c>
      <c r="E263" s="5" t="s">
        <v>32</v>
      </c>
      <c r="F263" s="5" t="s">
        <v>42</v>
      </c>
      <c r="G263" s="8">
        <v>2</v>
      </c>
      <c r="H263" s="9">
        <v>12000000</v>
      </c>
      <c r="I263" s="5">
        <v>1</v>
      </c>
      <c r="J263" s="10">
        <v>1.3888888888888889E-3</v>
      </c>
      <c r="K263" s="5" t="s">
        <v>18</v>
      </c>
      <c r="L263" s="5" t="s">
        <v>47</v>
      </c>
      <c r="M263" s="5" t="s">
        <v>43</v>
      </c>
      <c r="N263" s="5" t="s">
        <v>78</v>
      </c>
      <c r="O263" s="5" t="s">
        <v>66</v>
      </c>
    </row>
    <row r="264" spans="2:15" ht="21" customHeight="1" x14ac:dyDescent="0.35">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5">
      <c r="B265" s="5" t="s">
        <v>14</v>
      </c>
      <c r="C265" s="6">
        <v>16</v>
      </c>
      <c r="D265" s="7" t="s">
        <v>69</v>
      </c>
      <c r="E265" s="5" t="s">
        <v>16</v>
      </c>
      <c r="F265" s="5" t="s">
        <v>23</v>
      </c>
      <c r="G265" s="8">
        <v>3</v>
      </c>
      <c r="H265" s="9">
        <v>12000000</v>
      </c>
      <c r="I265" s="5">
        <v>3</v>
      </c>
      <c r="J265" s="10">
        <v>1.3888888888888889E-3</v>
      </c>
      <c r="K265" s="5" t="s">
        <v>18</v>
      </c>
      <c r="L265" s="5" t="s">
        <v>35</v>
      </c>
      <c r="M265" s="5" t="s">
        <v>33</v>
      </c>
      <c r="N265" s="5" t="s">
        <v>66</v>
      </c>
      <c r="O265" s="5" t="s">
        <v>36</v>
      </c>
    </row>
    <row r="266" spans="2:15" ht="21" customHeight="1" x14ac:dyDescent="0.35">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5">
      <c r="B267" s="5" t="s">
        <v>14</v>
      </c>
      <c r="C267" s="6">
        <v>2</v>
      </c>
      <c r="D267" s="7" t="s">
        <v>55</v>
      </c>
      <c r="E267" s="5" t="s">
        <v>32</v>
      </c>
      <c r="F267" s="5" t="s">
        <v>42</v>
      </c>
      <c r="G267" s="8">
        <v>4</v>
      </c>
      <c r="H267" s="9">
        <v>15000000</v>
      </c>
      <c r="I267" s="5">
        <v>3</v>
      </c>
      <c r="J267" s="10">
        <v>1.3888888888888889E-3</v>
      </c>
      <c r="K267" s="5" t="s">
        <v>18</v>
      </c>
      <c r="L267" s="5" t="s">
        <v>24</v>
      </c>
      <c r="M267" s="5" t="s">
        <v>25</v>
      </c>
      <c r="N267" s="5" t="s">
        <v>78</v>
      </c>
      <c r="O267" s="5" t="s">
        <v>41</v>
      </c>
    </row>
    <row r="268" spans="2:15" ht="21" customHeight="1" x14ac:dyDescent="0.35">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5">
      <c r="B269" s="5" t="s">
        <v>14</v>
      </c>
      <c r="C269" s="6">
        <v>1</v>
      </c>
      <c r="D269" s="7" t="s">
        <v>59</v>
      </c>
      <c r="E269" s="5" t="s">
        <v>32</v>
      </c>
      <c r="F269" s="5" t="s">
        <v>45</v>
      </c>
      <c r="G269" s="8">
        <v>1</v>
      </c>
      <c r="H269" s="9">
        <v>19000000</v>
      </c>
      <c r="I269" s="5">
        <v>2</v>
      </c>
      <c r="J269" s="10">
        <v>1.3888888888888889E-3</v>
      </c>
      <c r="K269" s="5" t="s">
        <v>46</v>
      </c>
      <c r="L269" s="5" t="s">
        <v>39</v>
      </c>
      <c r="M269" s="5" t="s">
        <v>30</v>
      </c>
      <c r="N269" s="5" t="s">
        <v>77</v>
      </c>
      <c r="O269" s="5" t="s">
        <v>65</v>
      </c>
    </row>
    <row r="270" spans="2:15" ht="21" customHeight="1" x14ac:dyDescent="0.35">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5">
      <c r="B271" s="5" t="s">
        <v>70</v>
      </c>
      <c r="C271" s="6">
        <v>23</v>
      </c>
      <c r="D271" s="7" t="s">
        <v>27</v>
      </c>
      <c r="E271" s="5" t="s">
        <v>73</v>
      </c>
      <c r="F271" s="5" t="s">
        <v>23</v>
      </c>
      <c r="G271" s="8">
        <v>0</v>
      </c>
      <c r="H271" s="9">
        <v>0</v>
      </c>
      <c r="I271" s="5">
        <v>1</v>
      </c>
      <c r="J271" s="10">
        <v>1.3888888888888889E-3</v>
      </c>
      <c r="K271" s="5"/>
      <c r="L271" s="5"/>
      <c r="M271" s="5" t="s">
        <v>48</v>
      </c>
      <c r="N271" s="5" t="s">
        <v>77</v>
      </c>
      <c r="O271" s="5" t="s">
        <v>54</v>
      </c>
    </row>
    <row r="272" spans="2:15" ht="21" customHeight="1" x14ac:dyDescent="0.35">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5">
      <c r="B273" s="5" t="s">
        <v>70</v>
      </c>
      <c r="C273" s="6">
        <v>23</v>
      </c>
      <c r="D273" s="7" t="s">
        <v>37</v>
      </c>
      <c r="E273" s="5" t="s">
        <v>32</v>
      </c>
      <c r="F273" s="5" t="s">
        <v>45</v>
      </c>
      <c r="G273" s="8">
        <v>0</v>
      </c>
      <c r="H273" s="9">
        <v>0</v>
      </c>
      <c r="I273" s="5">
        <v>1</v>
      </c>
      <c r="J273" s="10">
        <v>1.3888888888888889E-3</v>
      </c>
      <c r="K273" s="5"/>
      <c r="L273" s="5"/>
      <c r="M273" s="5" t="s">
        <v>20</v>
      </c>
      <c r="N273" s="5" t="s">
        <v>66</v>
      </c>
      <c r="O273" s="5" t="s">
        <v>36</v>
      </c>
    </row>
    <row r="274" spans="2:15" ht="21" customHeight="1" x14ac:dyDescent="0.35">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5">
      <c r="B275" s="5" t="s">
        <v>70</v>
      </c>
      <c r="C275" s="6">
        <v>8</v>
      </c>
      <c r="D275" s="7" t="s">
        <v>69</v>
      </c>
      <c r="E275" s="5" t="s">
        <v>16</v>
      </c>
      <c r="F275" s="5" t="s">
        <v>17</v>
      </c>
      <c r="G275" s="8">
        <v>0</v>
      </c>
      <c r="H275" s="9">
        <v>0</v>
      </c>
      <c r="I275" s="5">
        <v>6</v>
      </c>
      <c r="J275" s="10">
        <v>1.3888888888888889E-3</v>
      </c>
      <c r="K275" s="5"/>
      <c r="L275" s="5"/>
      <c r="M275" s="5" t="s">
        <v>43</v>
      </c>
      <c r="N275" s="5" t="s">
        <v>76</v>
      </c>
      <c r="O275" s="5" t="s">
        <v>75</v>
      </c>
    </row>
    <row r="276" spans="2:15" ht="21" customHeight="1" x14ac:dyDescent="0.35">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5">
      <c r="B277" s="5" t="s">
        <v>14</v>
      </c>
      <c r="C277" s="6">
        <v>11</v>
      </c>
      <c r="D277" s="7" t="s">
        <v>57</v>
      </c>
      <c r="E277" s="5" t="s">
        <v>16</v>
      </c>
      <c r="F277" s="5" t="s">
        <v>23</v>
      </c>
      <c r="G277" s="8">
        <v>4</v>
      </c>
      <c r="H277" s="9">
        <v>20000000</v>
      </c>
      <c r="I277" s="5">
        <v>1</v>
      </c>
      <c r="J277" s="10">
        <v>1.3888888888888889E-3</v>
      </c>
      <c r="K277" s="5" t="s">
        <v>18</v>
      </c>
      <c r="L277" s="5" t="s">
        <v>47</v>
      </c>
      <c r="M277" s="5" t="s">
        <v>25</v>
      </c>
      <c r="N277" s="5" t="s">
        <v>66</v>
      </c>
      <c r="O277" s="5" t="s">
        <v>67</v>
      </c>
    </row>
    <row r="278" spans="2:15" ht="21" customHeight="1" x14ac:dyDescent="0.35">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5">
      <c r="B279" s="5" t="s">
        <v>14</v>
      </c>
      <c r="C279" s="6">
        <v>13</v>
      </c>
      <c r="D279" s="7" t="s">
        <v>60</v>
      </c>
      <c r="E279" s="5" t="s">
        <v>16</v>
      </c>
      <c r="F279" s="5" t="s">
        <v>23</v>
      </c>
      <c r="G279" s="8">
        <v>5</v>
      </c>
      <c r="H279" s="9">
        <v>21000000</v>
      </c>
      <c r="I279" s="5">
        <v>4</v>
      </c>
      <c r="J279" s="10">
        <v>1.3888888888888889E-3</v>
      </c>
      <c r="K279" s="5" t="s">
        <v>18</v>
      </c>
      <c r="L279" s="5" t="s">
        <v>50</v>
      </c>
      <c r="M279" s="5" t="s">
        <v>40</v>
      </c>
      <c r="N279" s="5" t="s">
        <v>66</v>
      </c>
      <c r="O279" s="5" t="s">
        <v>36</v>
      </c>
    </row>
    <row r="280" spans="2:15" ht="21" customHeight="1" x14ac:dyDescent="0.35">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5">
      <c r="B281" s="5" t="s">
        <v>14</v>
      </c>
      <c r="C281" s="6">
        <v>27</v>
      </c>
      <c r="D281" s="7" t="s">
        <v>37</v>
      </c>
      <c r="E281" s="5" t="s">
        <v>16</v>
      </c>
      <c r="F281" s="5" t="s">
        <v>42</v>
      </c>
      <c r="G281" s="8">
        <v>1</v>
      </c>
      <c r="H281" s="9">
        <v>19000000</v>
      </c>
      <c r="I281" s="5">
        <v>2</v>
      </c>
      <c r="J281" s="10">
        <v>1.3888888888888889E-3</v>
      </c>
      <c r="K281" s="5" t="s">
        <v>46</v>
      </c>
      <c r="L281" s="5" t="s">
        <v>56</v>
      </c>
      <c r="M281" s="5" t="s">
        <v>43</v>
      </c>
      <c r="N281" s="5" t="s">
        <v>78</v>
      </c>
      <c r="O281" s="5" t="s">
        <v>53</v>
      </c>
    </row>
    <row r="282" spans="2:15" ht="21" customHeight="1" x14ac:dyDescent="0.35">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5">
      <c r="B283" s="5" t="s">
        <v>14</v>
      </c>
      <c r="C283" s="6">
        <v>19</v>
      </c>
      <c r="D283" s="7" t="s">
        <v>37</v>
      </c>
      <c r="E283" s="5" t="s">
        <v>16</v>
      </c>
      <c r="F283" s="5" t="s">
        <v>42</v>
      </c>
      <c r="G283" s="8">
        <v>5</v>
      </c>
      <c r="H283" s="9">
        <v>25000000</v>
      </c>
      <c r="I283" s="5">
        <v>3</v>
      </c>
      <c r="J283" s="10">
        <v>1.3888888888888889E-3</v>
      </c>
      <c r="K283" s="5" t="s">
        <v>18</v>
      </c>
      <c r="L283" s="5" t="s">
        <v>19</v>
      </c>
      <c r="M283" s="5" t="s">
        <v>48</v>
      </c>
      <c r="N283" s="5" t="s">
        <v>76</v>
      </c>
      <c r="O283" s="5" t="s">
        <v>26</v>
      </c>
    </row>
    <row r="284" spans="2:15" ht="21" customHeight="1" x14ac:dyDescent="0.35">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5">
      <c r="B285" s="5" t="s">
        <v>14</v>
      </c>
      <c r="C285" s="6">
        <v>12</v>
      </c>
      <c r="D285" s="7" t="s">
        <v>44</v>
      </c>
      <c r="E285" s="5" t="s">
        <v>49</v>
      </c>
      <c r="F285" s="5" t="s">
        <v>17</v>
      </c>
      <c r="G285" s="8">
        <v>3</v>
      </c>
      <c r="H285" s="9">
        <v>15000000</v>
      </c>
      <c r="I285" s="5">
        <v>2</v>
      </c>
      <c r="J285" s="10">
        <v>1.3888888888888889E-3</v>
      </c>
      <c r="K285" s="5" t="s">
        <v>18</v>
      </c>
      <c r="L285" s="5" t="s">
        <v>64</v>
      </c>
      <c r="M285" s="5" t="s">
        <v>43</v>
      </c>
      <c r="N285" s="5" t="s">
        <v>77</v>
      </c>
      <c r="O285" s="5" t="s">
        <v>34</v>
      </c>
    </row>
    <row r="286" spans="2:15" ht="21" customHeight="1" x14ac:dyDescent="0.35">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5">
      <c r="B287" s="5" t="s">
        <v>14</v>
      </c>
      <c r="C287" s="6">
        <v>11</v>
      </c>
      <c r="D287" s="7" t="s">
        <v>57</v>
      </c>
      <c r="E287" s="5" t="s">
        <v>16</v>
      </c>
      <c r="F287" s="5" t="s">
        <v>23</v>
      </c>
      <c r="G287" s="8">
        <v>4</v>
      </c>
      <c r="H287" s="9">
        <v>20000000</v>
      </c>
      <c r="I287" s="5">
        <v>1</v>
      </c>
      <c r="J287" s="10">
        <v>1.3888888888888889E-3</v>
      </c>
      <c r="K287" s="5" t="s">
        <v>18</v>
      </c>
      <c r="L287" s="5" t="s">
        <v>47</v>
      </c>
      <c r="M287" s="5" t="s">
        <v>25</v>
      </c>
      <c r="N287" s="5" t="s">
        <v>66</v>
      </c>
      <c r="O287" s="5" t="s">
        <v>67</v>
      </c>
    </row>
    <row r="288" spans="2:15" ht="21" customHeight="1" x14ac:dyDescent="0.35">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5">
      <c r="B289" s="5" t="s">
        <v>14</v>
      </c>
      <c r="C289" s="6">
        <v>13</v>
      </c>
      <c r="D289" s="7" t="s">
        <v>60</v>
      </c>
      <c r="E289" s="5" t="s">
        <v>16</v>
      </c>
      <c r="F289" s="5" t="s">
        <v>23</v>
      </c>
      <c r="G289" s="8">
        <v>5</v>
      </c>
      <c r="H289" s="9">
        <v>21000000</v>
      </c>
      <c r="I289" s="5">
        <v>4</v>
      </c>
      <c r="J289" s="10">
        <v>1.3888888888888889E-3</v>
      </c>
      <c r="K289" s="5" t="s">
        <v>18</v>
      </c>
      <c r="L289" s="5" t="s">
        <v>50</v>
      </c>
      <c r="M289" s="5" t="s">
        <v>40</v>
      </c>
      <c r="N289" s="5" t="s">
        <v>66</v>
      </c>
      <c r="O289" s="5" t="s">
        <v>36</v>
      </c>
    </row>
    <row r="290" spans="2:15" ht="21" customHeight="1" x14ac:dyDescent="0.35">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5">
      <c r="B291" s="5" t="s">
        <v>70</v>
      </c>
      <c r="C291" s="6">
        <v>12</v>
      </c>
      <c r="D291" s="7" t="s">
        <v>55</v>
      </c>
      <c r="E291" s="5" t="s">
        <v>16</v>
      </c>
      <c r="F291" s="5" t="s">
        <v>23</v>
      </c>
      <c r="G291" s="8">
        <v>0</v>
      </c>
      <c r="H291" s="9">
        <v>0</v>
      </c>
      <c r="I291" s="5">
        <v>1</v>
      </c>
      <c r="J291" s="10">
        <v>1.3888888888888889E-3</v>
      </c>
      <c r="K291" s="5"/>
      <c r="L291" s="5"/>
      <c r="M291" s="5" t="s">
        <v>33</v>
      </c>
      <c r="N291" s="5" t="s">
        <v>76</v>
      </c>
      <c r="O291" s="5" t="s">
        <v>75</v>
      </c>
    </row>
    <row r="292" spans="2:15" ht="21" customHeight="1" x14ac:dyDescent="0.35">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5">
      <c r="B293" s="5" t="s">
        <v>70</v>
      </c>
      <c r="C293" s="6">
        <v>30</v>
      </c>
      <c r="D293" s="7" t="s">
        <v>69</v>
      </c>
      <c r="E293" s="5" t="s">
        <v>28</v>
      </c>
      <c r="F293" s="5" t="s">
        <v>42</v>
      </c>
      <c r="G293" s="8">
        <v>0</v>
      </c>
      <c r="H293" s="9">
        <v>0</v>
      </c>
      <c r="I293" s="5">
        <v>3</v>
      </c>
      <c r="J293" s="10">
        <v>1.3888888888888889E-3</v>
      </c>
      <c r="K293" s="5"/>
      <c r="L293" s="5"/>
      <c r="M293" s="5" t="s">
        <v>51</v>
      </c>
      <c r="N293" s="5" t="s">
        <v>78</v>
      </c>
      <c r="O293" s="5" t="s">
        <v>53</v>
      </c>
    </row>
    <row r="294" spans="2:15" ht="21" customHeight="1" x14ac:dyDescent="0.35">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5">
      <c r="B295" s="5" t="s">
        <v>14</v>
      </c>
      <c r="C295" s="6">
        <v>11</v>
      </c>
      <c r="D295" s="7" t="s">
        <v>57</v>
      </c>
      <c r="E295" s="5" t="s">
        <v>38</v>
      </c>
      <c r="F295" s="5" t="s">
        <v>42</v>
      </c>
      <c r="G295" s="8">
        <v>2</v>
      </c>
      <c r="H295" s="9">
        <v>38000000</v>
      </c>
      <c r="I295" s="5">
        <v>5</v>
      </c>
      <c r="J295" s="10">
        <v>1.3888888888888889E-3</v>
      </c>
      <c r="K295" s="5" t="s">
        <v>46</v>
      </c>
      <c r="L295" s="5" t="s">
        <v>50</v>
      </c>
      <c r="M295" s="5" t="s">
        <v>33</v>
      </c>
      <c r="N295" s="5" t="s">
        <v>76</v>
      </c>
      <c r="O295" s="5" t="s">
        <v>26</v>
      </c>
    </row>
    <row r="296" spans="2:15" ht="21" customHeight="1" x14ac:dyDescent="0.35">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5">
      <c r="B297" s="5" t="s">
        <v>14</v>
      </c>
      <c r="C297" s="6">
        <v>30</v>
      </c>
      <c r="D297" s="7" t="s">
        <v>27</v>
      </c>
      <c r="E297" s="5" t="s">
        <v>38</v>
      </c>
      <c r="F297" s="5" t="s">
        <v>23</v>
      </c>
      <c r="G297" s="8">
        <v>1</v>
      </c>
      <c r="H297" s="9">
        <v>19000000</v>
      </c>
      <c r="I297" s="5">
        <v>4</v>
      </c>
      <c r="J297" s="10">
        <v>1.3888888888888889E-3</v>
      </c>
      <c r="K297" s="5" t="s">
        <v>46</v>
      </c>
      <c r="L297" s="5" t="s">
        <v>29</v>
      </c>
      <c r="M297" s="5" t="s">
        <v>51</v>
      </c>
      <c r="N297" s="5" t="s">
        <v>78</v>
      </c>
      <c r="O297" s="5" t="s">
        <v>21</v>
      </c>
    </row>
    <row r="298" spans="2:15" ht="21" customHeight="1" x14ac:dyDescent="0.35">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5">
      <c r="B299" s="5" t="s">
        <v>14</v>
      </c>
      <c r="C299" s="6">
        <v>30</v>
      </c>
      <c r="D299" s="7" t="s">
        <v>27</v>
      </c>
      <c r="E299" s="5" t="s">
        <v>38</v>
      </c>
      <c r="F299" s="5" t="s">
        <v>42</v>
      </c>
      <c r="G299" s="8">
        <v>4</v>
      </c>
      <c r="H299" s="9">
        <v>20000000</v>
      </c>
      <c r="I299" s="5">
        <v>4</v>
      </c>
      <c r="J299" s="10">
        <v>1.3888888888888889E-3</v>
      </c>
      <c r="K299" s="5" t="s">
        <v>18</v>
      </c>
      <c r="L299" s="5" t="s">
        <v>19</v>
      </c>
      <c r="M299" s="5" t="s">
        <v>30</v>
      </c>
      <c r="N299" s="5" t="s">
        <v>78</v>
      </c>
      <c r="O299" s="5" t="s">
        <v>41</v>
      </c>
    </row>
    <row r="300" spans="2:15" ht="21" customHeight="1" x14ac:dyDescent="0.35">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5">
      <c r="B301" s="5" t="s">
        <v>14</v>
      </c>
      <c r="C301" s="6">
        <v>4</v>
      </c>
      <c r="D301" s="7" t="s">
        <v>27</v>
      </c>
      <c r="E301" s="5" t="s">
        <v>16</v>
      </c>
      <c r="F301" s="5" t="s">
        <v>17</v>
      </c>
      <c r="G301" s="8">
        <v>3</v>
      </c>
      <c r="H301" s="9">
        <v>11000000</v>
      </c>
      <c r="I301" s="5">
        <v>2</v>
      </c>
      <c r="J301" s="10">
        <v>1.3888888888888889E-3</v>
      </c>
      <c r="K301" s="5" t="s">
        <v>18</v>
      </c>
      <c r="L301" s="5" t="s">
        <v>29</v>
      </c>
      <c r="M301" s="5" t="s">
        <v>48</v>
      </c>
      <c r="N301" s="5" t="s">
        <v>66</v>
      </c>
      <c r="O301" s="5" t="s">
        <v>67</v>
      </c>
    </row>
    <row r="302" spans="2:15" ht="21" customHeight="1" x14ac:dyDescent="0.35">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5">
      <c r="B303" s="5" t="s">
        <v>14</v>
      </c>
      <c r="C303" s="6">
        <v>9</v>
      </c>
      <c r="D303" s="7" t="s">
        <v>27</v>
      </c>
      <c r="E303" s="5" t="s">
        <v>38</v>
      </c>
      <c r="F303" s="5" t="s">
        <v>68</v>
      </c>
      <c r="G303" s="8">
        <v>5</v>
      </c>
      <c r="H303" s="9">
        <v>21000000</v>
      </c>
      <c r="I303" s="5">
        <v>1</v>
      </c>
      <c r="J303" s="10">
        <v>1.3888888888888889E-3</v>
      </c>
      <c r="K303" s="5" t="s">
        <v>18</v>
      </c>
      <c r="L303" s="5" t="s">
        <v>35</v>
      </c>
      <c r="M303" s="5" t="s">
        <v>51</v>
      </c>
      <c r="N303" s="5" t="s">
        <v>76</v>
      </c>
      <c r="O303" s="5" t="s">
        <v>52</v>
      </c>
    </row>
    <row r="304" spans="2:15" ht="21" customHeight="1" x14ac:dyDescent="0.35">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5">
      <c r="B305" s="5" t="s">
        <v>14</v>
      </c>
      <c r="C305" s="6">
        <v>18</v>
      </c>
      <c r="D305" s="7" t="s">
        <v>37</v>
      </c>
      <c r="E305" s="5" t="s">
        <v>49</v>
      </c>
      <c r="F305" s="5" t="s">
        <v>42</v>
      </c>
      <c r="G305" s="8">
        <v>4</v>
      </c>
      <c r="H305" s="9">
        <v>11000000</v>
      </c>
      <c r="I305" s="5">
        <v>2</v>
      </c>
      <c r="J305" s="10">
        <v>1.3888888888888889E-3</v>
      </c>
      <c r="K305" s="5" t="s">
        <v>61</v>
      </c>
      <c r="L305" s="5" t="s">
        <v>64</v>
      </c>
      <c r="M305" s="5" t="s">
        <v>20</v>
      </c>
      <c r="N305" s="5" t="s">
        <v>66</v>
      </c>
      <c r="O305" s="5" t="s">
        <v>36</v>
      </c>
    </row>
    <row r="306" spans="2:15" ht="21" customHeight="1" x14ac:dyDescent="0.35">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5">
      <c r="B307" s="5" t="s">
        <v>14</v>
      </c>
      <c r="C307" s="6">
        <v>27</v>
      </c>
      <c r="D307" s="7" t="s">
        <v>37</v>
      </c>
      <c r="E307" s="5" t="s">
        <v>49</v>
      </c>
      <c r="F307" s="5" t="s">
        <v>42</v>
      </c>
      <c r="G307" s="8">
        <v>5</v>
      </c>
      <c r="H307" s="9">
        <v>25000000</v>
      </c>
      <c r="I307" s="5">
        <v>4</v>
      </c>
      <c r="J307" s="10">
        <v>1.3888888888888889E-3</v>
      </c>
      <c r="K307" s="5" t="s">
        <v>18</v>
      </c>
      <c r="L307" s="5" t="s">
        <v>56</v>
      </c>
      <c r="M307" s="5" t="s">
        <v>43</v>
      </c>
      <c r="N307" s="5" t="s">
        <v>76</v>
      </c>
      <c r="O307" s="5" t="s">
        <v>31</v>
      </c>
    </row>
    <row r="308" spans="2:15" ht="21" customHeight="1" x14ac:dyDescent="0.35">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5">
      <c r="B309" s="5" t="s">
        <v>14</v>
      </c>
      <c r="C309" s="6">
        <v>16</v>
      </c>
      <c r="D309" s="7" t="s">
        <v>44</v>
      </c>
      <c r="E309" s="5" t="s">
        <v>73</v>
      </c>
      <c r="F309" s="5" t="s">
        <v>23</v>
      </c>
      <c r="G309" s="8">
        <v>2</v>
      </c>
      <c r="H309" s="9">
        <v>12000000</v>
      </c>
      <c r="I309" s="5">
        <v>3</v>
      </c>
      <c r="J309" s="10">
        <v>1.3888888888888889E-3</v>
      </c>
      <c r="K309" s="5" t="s">
        <v>18</v>
      </c>
      <c r="L309" s="5" t="s">
        <v>50</v>
      </c>
      <c r="M309" s="5" t="s">
        <v>43</v>
      </c>
      <c r="N309" s="5" t="s">
        <v>66</v>
      </c>
      <c r="O309" s="5" t="s">
        <v>36</v>
      </c>
    </row>
    <row r="310" spans="2:15" ht="21" customHeight="1" x14ac:dyDescent="0.35">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5">
      <c r="B311" s="5" t="s">
        <v>14</v>
      </c>
      <c r="C311" s="6">
        <v>3</v>
      </c>
      <c r="D311" s="7" t="s">
        <v>44</v>
      </c>
      <c r="E311" s="5" t="s">
        <v>32</v>
      </c>
      <c r="F311" s="5" t="s">
        <v>23</v>
      </c>
      <c r="G311" s="8">
        <v>2</v>
      </c>
      <c r="H311" s="9">
        <v>12000000</v>
      </c>
      <c r="I311" s="5">
        <v>4</v>
      </c>
      <c r="J311" s="10">
        <v>1.3888888888888889E-3</v>
      </c>
      <c r="K311" s="5" t="s">
        <v>18</v>
      </c>
      <c r="L311" s="5" t="s">
        <v>19</v>
      </c>
      <c r="M311" s="5" t="s">
        <v>43</v>
      </c>
      <c r="N311" s="5" t="s">
        <v>66</v>
      </c>
      <c r="O311" s="5" t="s">
        <v>67</v>
      </c>
    </row>
    <row r="312" spans="2:15" ht="21" customHeight="1" x14ac:dyDescent="0.35">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5">
      <c r="B313" s="5" t="s">
        <v>14</v>
      </c>
      <c r="C313" s="6">
        <v>22</v>
      </c>
      <c r="D313" s="7" t="s">
        <v>69</v>
      </c>
      <c r="E313" s="5" t="s">
        <v>16</v>
      </c>
      <c r="F313" s="5" t="s">
        <v>42</v>
      </c>
      <c r="G313" s="8">
        <v>2</v>
      </c>
      <c r="H313" s="9">
        <v>12000000</v>
      </c>
      <c r="I313" s="5">
        <v>4</v>
      </c>
      <c r="J313" s="10">
        <v>1.3888888888888889E-3</v>
      </c>
      <c r="K313" s="5" t="s">
        <v>18</v>
      </c>
      <c r="L313" s="5" t="s">
        <v>64</v>
      </c>
      <c r="M313" s="5" t="s">
        <v>33</v>
      </c>
      <c r="N313" s="5" t="s">
        <v>78</v>
      </c>
      <c r="O313" s="5" t="s">
        <v>53</v>
      </c>
    </row>
    <row r="314" spans="2:15" ht="21" customHeight="1" x14ac:dyDescent="0.35">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5">
      <c r="B315" s="5" t="s">
        <v>14</v>
      </c>
      <c r="C315" s="6">
        <v>24</v>
      </c>
      <c r="D315" s="7" t="s">
        <v>69</v>
      </c>
      <c r="E315" s="5" t="s">
        <v>16</v>
      </c>
      <c r="F315" s="5" t="s">
        <v>68</v>
      </c>
      <c r="G315" s="8">
        <v>5</v>
      </c>
      <c r="H315" s="9">
        <v>25000000</v>
      </c>
      <c r="I315" s="5">
        <v>2</v>
      </c>
      <c r="J315" s="10">
        <v>1.3888888888888889E-3</v>
      </c>
      <c r="K315" s="5" t="s">
        <v>18</v>
      </c>
      <c r="L315" s="5" t="s">
        <v>19</v>
      </c>
      <c r="M315" s="5" t="s">
        <v>43</v>
      </c>
      <c r="N315" s="5" t="s">
        <v>66</v>
      </c>
      <c r="O315" s="5" t="s">
        <v>36</v>
      </c>
    </row>
    <row r="316" spans="2:15" ht="21" customHeight="1" x14ac:dyDescent="0.35">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5">
      <c r="B317" s="5" t="s">
        <v>14</v>
      </c>
      <c r="C317" s="6">
        <v>15</v>
      </c>
      <c r="D317" s="7" t="s">
        <v>22</v>
      </c>
      <c r="E317" s="5" t="s">
        <v>16</v>
      </c>
      <c r="F317" s="5" t="s">
        <v>23</v>
      </c>
      <c r="G317" s="8">
        <v>3</v>
      </c>
      <c r="H317" s="9">
        <v>15000000</v>
      </c>
      <c r="I317" s="5">
        <v>2</v>
      </c>
      <c r="J317" s="10">
        <v>1.3888888888888889E-3</v>
      </c>
      <c r="K317" s="5" t="s">
        <v>18</v>
      </c>
      <c r="L317" s="5" t="s">
        <v>56</v>
      </c>
      <c r="M317" s="5" t="s">
        <v>43</v>
      </c>
      <c r="N317" s="5" t="s">
        <v>78</v>
      </c>
      <c r="O317" s="5" t="s">
        <v>53</v>
      </c>
    </row>
    <row r="318" spans="2:15" ht="21" customHeight="1" x14ac:dyDescent="0.35">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5">
      <c r="B319" s="5" t="s">
        <v>70</v>
      </c>
      <c r="C319" s="6">
        <v>6</v>
      </c>
      <c r="D319" s="7" t="s">
        <v>22</v>
      </c>
      <c r="E319" s="5" t="s">
        <v>16</v>
      </c>
      <c r="F319" s="5" t="s">
        <v>17</v>
      </c>
      <c r="G319" s="8">
        <v>0</v>
      </c>
      <c r="H319" s="9">
        <v>0</v>
      </c>
      <c r="I319" s="5">
        <v>1</v>
      </c>
      <c r="J319" s="10">
        <v>1.3888888888888889E-3</v>
      </c>
      <c r="K319" s="5"/>
      <c r="L319" s="5"/>
      <c r="M319" s="5" t="s">
        <v>43</v>
      </c>
      <c r="N319" s="5" t="s">
        <v>77</v>
      </c>
      <c r="O319" s="5" t="s">
        <v>65</v>
      </c>
    </row>
    <row r="320" spans="2:15" ht="21" customHeight="1" x14ac:dyDescent="0.35">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5">
      <c r="B321" s="5" t="s">
        <v>70</v>
      </c>
      <c r="C321" s="6">
        <v>11</v>
      </c>
      <c r="D321" s="7" t="s">
        <v>44</v>
      </c>
      <c r="E321" s="5" t="s">
        <v>73</v>
      </c>
      <c r="F321" s="5" t="s">
        <v>42</v>
      </c>
      <c r="G321" s="8">
        <v>0</v>
      </c>
      <c r="H321" s="9">
        <v>0</v>
      </c>
      <c r="I321" s="5">
        <v>4</v>
      </c>
      <c r="J321" s="10">
        <v>1.3888888888888889E-3</v>
      </c>
      <c r="K321" s="5"/>
      <c r="L321" s="5"/>
      <c r="M321" s="5" t="s">
        <v>48</v>
      </c>
      <c r="N321" s="5" t="s">
        <v>76</v>
      </c>
      <c r="O321" s="5" t="s">
        <v>26</v>
      </c>
    </row>
    <row r="322" spans="2:15" ht="21" customHeight="1" x14ac:dyDescent="0.35">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5">
      <c r="B323" s="5" t="s">
        <v>70</v>
      </c>
      <c r="C323" s="6">
        <v>17</v>
      </c>
      <c r="D323" s="7" t="s">
        <v>58</v>
      </c>
      <c r="E323" s="5" t="s">
        <v>28</v>
      </c>
      <c r="F323" s="5" t="s">
        <v>23</v>
      </c>
      <c r="G323" s="8">
        <v>0</v>
      </c>
      <c r="H323" s="9">
        <v>0</v>
      </c>
      <c r="I323" s="5">
        <v>2</v>
      </c>
      <c r="J323" s="10">
        <v>1.3888888888888889E-3</v>
      </c>
      <c r="K323" s="5"/>
      <c r="L323" s="5"/>
      <c r="M323" s="5" t="s">
        <v>30</v>
      </c>
      <c r="N323" s="5" t="s">
        <v>76</v>
      </c>
      <c r="O323" s="5" t="s">
        <v>31</v>
      </c>
    </row>
    <row r="324" spans="2:15" ht="21" customHeight="1" x14ac:dyDescent="0.35">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5">
      <c r="B325" s="5" t="s">
        <v>14</v>
      </c>
      <c r="C325" s="6">
        <v>1</v>
      </c>
      <c r="D325" s="7" t="s">
        <v>15</v>
      </c>
      <c r="E325" s="5" t="s">
        <v>32</v>
      </c>
      <c r="F325" s="5" t="s">
        <v>42</v>
      </c>
      <c r="G325" s="8">
        <v>4</v>
      </c>
      <c r="H325" s="9">
        <v>20000000</v>
      </c>
      <c r="I325" s="5">
        <v>1</v>
      </c>
      <c r="J325" s="10">
        <v>1.3888888888888889E-3</v>
      </c>
      <c r="K325" s="5" t="s">
        <v>18</v>
      </c>
      <c r="L325" s="5" t="s">
        <v>35</v>
      </c>
      <c r="M325" s="5" t="s">
        <v>33</v>
      </c>
      <c r="N325" s="5" t="s">
        <v>76</v>
      </c>
      <c r="O325" s="5" t="s">
        <v>75</v>
      </c>
    </row>
    <row r="326" spans="2:15" ht="21" customHeight="1" x14ac:dyDescent="0.35">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5">
      <c r="B327" s="5" t="s">
        <v>14</v>
      </c>
      <c r="C327" s="6">
        <v>26</v>
      </c>
      <c r="D327" s="7" t="s">
        <v>22</v>
      </c>
      <c r="E327" s="5" t="s">
        <v>73</v>
      </c>
      <c r="F327" s="5" t="s">
        <v>17</v>
      </c>
      <c r="G327" s="8">
        <v>3</v>
      </c>
      <c r="H327" s="9">
        <v>15000000</v>
      </c>
      <c r="I327" s="5">
        <v>1</v>
      </c>
      <c r="J327" s="10">
        <v>1.3888888888888889E-3</v>
      </c>
      <c r="K327" s="5" t="s">
        <v>18</v>
      </c>
      <c r="L327" s="5" t="s">
        <v>64</v>
      </c>
      <c r="M327" s="5" t="s">
        <v>43</v>
      </c>
      <c r="N327" s="5" t="s">
        <v>76</v>
      </c>
      <c r="O327" s="5" t="s">
        <v>31</v>
      </c>
    </row>
    <row r="328" spans="2:15" ht="21" customHeight="1" x14ac:dyDescent="0.35">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5">
      <c r="B329" s="5" t="s">
        <v>14</v>
      </c>
      <c r="C329" s="6">
        <v>11</v>
      </c>
      <c r="D329" s="7" t="s">
        <v>27</v>
      </c>
      <c r="E329" s="5" t="s">
        <v>32</v>
      </c>
      <c r="F329" s="5" t="s">
        <v>17</v>
      </c>
      <c r="G329" s="8">
        <v>2</v>
      </c>
      <c r="H329" s="9">
        <v>12000000</v>
      </c>
      <c r="I329" s="5">
        <v>5</v>
      </c>
      <c r="J329" s="10">
        <v>1.3888888888888889E-3</v>
      </c>
      <c r="K329" s="5" t="s">
        <v>18</v>
      </c>
      <c r="L329" s="5" t="s">
        <v>24</v>
      </c>
      <c r="M329" s="5" t="s">
        <v>48</v>
      </c>
      <c r="N329" s="5" t="s">
        <v>78</v>
      </c>
      <c r="O329" s="5" t="s">
        <v>62</v>
      </c>
    </row>
    <row r="330" spans="2:15" ht="21" customHeight="1" x14ac:dyDescent="0.35">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5">
      <c r="B331" s="5" t="s">
        <v>14</v>
      </c>
      <c r="C331" s="6">
        <v>8</v>
      </c>
      <c r="D331" s="7" t="s">
        <v>37</v>
      </c>
      <c r="E331" s="5" t="s">
        <v>49</v>
      </c>
      <c r="F331" s="5" t="s">
        <v>17</v>
      </c>
      <c r="G331" s="8">
        <v>2</v>
      </c>
      <c r="H331" s="9">
        <v>12000000</v>
      </c>
      <c r="I331" s="5">
        <v>2</v>
      </c>
      <c r="J331" s="10">
        <v>1.3888888888888889E-3</v>
      </c>
      <c r="K331" s="5" t="s">
        <v>18</v>
      </c>
      <c r="L331" s="5" t="s">
        <v>39</v>
      </c>
      <c r="M331" s="5" t="s">
        <v>33</v>
      </c>
      <c r="N331" s="5" t="s">
        <v>78</v>
      </c>
      <c r="O331" s="5" t="s">
        <v>66</v>
      </c>
    </row>
    <row r="332" spans="2:15" ht="21" customHeight="1" x14ac:dyDescent="0.35">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5">
      <c r="B333" s="5" t="s">
        <v>14</v>
      </c>
      <c r="C333" s="6">
        <v>2</v>
      </c>
      <c r="D333" s="7" t="s">
        <v>37</v>
      </c>
      <c r="E333" s="5" t="s">
        <v>32</v>
      </c>
      <c r="F333" s="5" t="s">
        <v>23</v>
      </c>
      <c r="G333" s="8">
        <v>3</v>
      </c>
      <c r="H333" s="9">
        <v>15000000</v>
      </c>
      <c r="I333" s="5">
        <v>3</v>
      </c>
      <c r="J333" s="10">
        <v>1.3888888888888889E-3</v>
      </c>
      <c r="K333" s="5" t="s">
        <v>18</v>
      </c>
      <c r="L333" s="5" t="s">
        <v>19</v>
      </c>
      <c r="M333" s="5" t="s">
        <v>51</v>
      </c>
      <c r="N333" s="5" t="s">
        <v>78</v>
      </c>
      <c r="O333" s="5" t="s">
        <v>66</v>
      </c>
    </row>
    <row r="334" spans="2:15" ht="21" customHeight="1" x14ac:dyDescent="0.35">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5">
      <c r="B335" s="5" t="s">
        <v>14</v>
      </c>
      <c r="C335" s="6">
        <v>6</v>
      </c>
      <c r="D335" s="7" t="s">
        <v>44</v>
      </c>
      <c r="E335" s="5" t="s">
        <v>28</v>
      </c>
      <c r="F335" s="5" t="s">
        <v>23</v>
      </c>
      <c r="G335" s="8">
        <v>3</v>
      </c>
      <c r="H335" s="9">
        <v>15000000</v>
      </c>
      <c r="I335" s="5">
        <v>1</v>
      </c>
      <c r="J335" s="10">
        <v>1.3888888888888889E-3</v>
      </c>
      <c r="K335" s="5" t="s">
        <v>18</v>
      </c>
      <c r="L335" s="5" t="s">
        <v>19</v>
      </c>
      <c r="M335" s="5" t="s">
        <v>30</v>
      </c>
      <c r="N335" s="5" t="s">
        <v>76</v>
      </c>
      <c r="O335" s="5" t="s">
        <v>52</v>
      </c>
    </row>
    <row r="336" spans="2:15" ht="21" customHeight="1" x14ac:dyDescent="0.35">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5">
      <c r="B337" s="5" t="s">
        <v>14</v>
      </c>
      <c r="C337" s="6">
        <v>22</v>
      </c>
      <c r="D337" s="7" t="s">
        <v>44</v>
      </c>
      <c r="E337" s="5" t="s">
        <v>49</v>
      </c>
      <c r="F337" s="5" t="s">
        <v>23</v>
      </c>
      <c r="G337" s="8">
        <v>2</v>
      </c>
      <c r="H337" s="9">
        <v>12000000</v>
      </c>
      <c r="I337" s="5">
        <v>2</v>
      </c>
      <c r="J337" s="10">
        <v>1.3888888888888889E-3</v>
      </c>
      <c r="K337" s="5" t="s">
        <v>18</v>
      </c>
      <c r="L337" s="5" t="s">
        <v>29</v>
      </c>
      <c r="M337" s="5" t="s">
        <v>25</v>
      </c>
      <c r="N337" s="5" t="s">
        <v>78</v>
      </c>
      <c r="O337" s="5" t="s">
        <v>53</v>
      </c>
    </row>
    <row r="338" spans="2:15" ht="21" customHeight="1" x14ac:dyDescent="0.35">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5">
      <c r="B339" s="5" t="s">
        <v>14</v>
      </c>
      <c r="C339" s="6">
        <v>2</v>
      </c>
      <c r="D339" s="7" t="s">
        <v>44</v>
      </c>
      <c r="E339" s="5" t="s">
        <v>28</v>
      </c>
      <c r="F339" s="5" t="s">
        <v>42</v>
      </c>
      <c r="G339" s="8">
        <v>5</v>
      </c>
      <c r="H339" s="9">
        <v>25000000</v>
      </c>
      <c r="I339" s="5">
        <v>1</v>
      </c>
      <c r="J339" s="10">
        <v>1.3888888888888889E-3</v>
      </c>
      <c r="K339" s="5" t="s">
        <v>18</v>
      </c>
      <c r="L339" s="5" t="s">
        <v>56</v>
      </c>
      <c r="M339" s="5" t="s">
        <v>51</v>
      </c>
      <c r="N339" s="5" t="s">
        <v>78</v>
      </c>
      <c r="O339" s="5" t="s">
        <v>66</v>
      </c>
    </row>
    <row r="340" spans="2:15" ht="21" customHeight="1" x14ac:dyDescent="0.35">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5">
      <c r="B341" s="5" t="s">
        <v>14</v>
      </c>
      <c r="C341" s="6">
        <v>17</v>
      </c>
      <c r="D341" s="7" t="s">
        <v>69</v>
      </c>
      <c r="E341" s="5" t="s">
        <v>73</v>
      </c>
      <c r="F341" s="5" t="s">
        <v>17</v>
      </c>
      <c r="G341" s="8">
        <v>3</v>
      </c>
      <c r="H341" s="9">
        <v>15000000</v>
      </c>
      <c r="I341" s="5">
        <v>5</v>
      </c>
      <c r="J341" s="10">
        <v>1.3888888888888889E-3</v>
      </c>
      <c r="K341" s="5" t="s">
        <v>18</v>
      </c>
      <c r="L341" s="5" t="s">
        <v>39</v>
      </c>
      <c r="M341" s="5" t="s">
        <v>51</v>
      </c>
      <c r="N341" s="5" t="s">
        <v>77</v>
      </c>
      <c r="O341" s="5" t="s">
        <v>54</v>
      </c>
    </row>
    <row r="342" spans="2:15" ht="21" customHeight="1" x14ac:dyDescent="0.35">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5">
      <c r="B343" s="5" t="s">
        <v>14</v>
      </c>
      <c r="C343" s="6">
        <v>12</v>
      </c>
      <c r="D343" s="7" t="s">
        <v>55</v>
      </c>
      <c r="E343" s="5" t="s">
        <v>28</v>
      </c>
      <c r="F343" s="5" t="s">
        <v>23</v>
      </c>
      <c r="G343" s="8">
        <v>2</v>
      </c>
      <c r="H343" s="9">
        <v>12000000</v>
      </c>
      <c r="I343" s="5">
        <v>1</v>
      </c>
      <c r="J343" s="10">
        <v>1.3888888888888889E-3</v>
      </c>
      <c r="K343" s="5" t="s">
        <v>18</v>
      </c>
      <c r="L343" s="5" t="s">
        <v>29</v>
      </c>
      <c r="M343" s="5" t="s">
        <v>33</v>
      </c>
      <c r="N343" s="5" t="s">
        <v>76</v>
      </c>
      <c r="O343" s="5" t="s">
        <v>71</v>
      </c>
    </row>
    <row r="344" spans="2:15" ht="21" customHeight="1" x14ac:dyDescent="0.35">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5">
      <c r="B345" s="5" t="s">
        <v>14</v>
      </c>
      <c r="C345" s="6">
        <v>27</v>
      </c>
      <c r="D345" s="7" t="s">
        <v>22</v>
      </c>
      <c r="E345" s="5" t="s">
        <v>16</v>
      </c>
      <c r="F345" s="5" t="s">
        <v>23</v>
      </c>
      <c r="G345" s="8">
        <v>4</v>
      </c>
      <c r="H345" s="9">
        <v>11000000</v>
      </c>
      <c r="I345" s="5">
        <v>1</v>
      </c>
      <c r="J345" s="10">
        <v>1.3888888888888889E-3</v>
      </c>
      <c r="K345" s="5" t="s">
        <v>61</v>
      </c>
      <c r="L345" s="5" t="s">
        <v>47</v>
      </c>
      <c r="M345" s="5" t="s">
        <v>25</v>
      </c>
      <c r="N345" s="5" t="s">
        <v>77</v>
      </c>
      <c r="O345" s="5" t="s">
        <v>54</v>
      </c>
    </row>
    <row r="346" spans="2:15" ht="21" customHeight="1" x14ac:dyDescent="0.35">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5">
      <c r="B347" s="5" t="s">
        <v>70</v>
      </c>
      <c r="C347" s="6">
        <v>28</v>
      </c>
      <c r="D347" s="7" t="s">
        <v>59</v>
      </c>
      <c r="E347" s="5" t="s">
        <v>38</v>
      </c>
      <c r="F347" s="5" t="s">
        <v>17</v>
      </c>
      <c r="G347" s="8">
        <v>0</v>
      </c>
      <c r="H347" s="9">
        <v>0</v>
      </c>
      <c r="I347" s="5">
        <v>1</v>
      </c>
      <c r="J347" s="10">
        <v>1.3888888888888889E-3</v>
      </c>
      <c r="K347" s="5"/>
      <c r="L347" s="5"/>
      <c r="M347" s="5" t="s">
        <v>48</v>
      </c>
      <c r="N347" s="5" t="s">
        <v>78</v>
      </c>
      <c r="O347" s="5" t="s">
        <v>41</v>
      </c>
    </row>
    <row r="348" spans="2:15" ht="21" customHeight="1" x14ac:dyDescent="0.35">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5">
      <c r="B349" s="5" t="s">
        <v>70</v>
      </c>
      <c r="C349" s="6">
        <v>4</v>
      </c>
      <c r="D349" s="7" t="s">
        <v>69</v>
      </c>
      <c r="E349" s="5" t="s">
        <v>38</v>
      </c>
      <c r="F349" s="5" t="s">
        <v>68</v>
      </c>
      <c r="G349" s="8">
        <v>0</v>
      </c>
      <c r="H349" s="9">
        <v>0</v>
      </c>
      <c r="I349" s="5">
        <v>4</v>
      </c>
      <c r="J349" s="10">
        <v>1.3888888888888889E-3</v>
      </c>
      <c r="K349" s="5"/>
      <c r="L349" s="5"/>
      <c r="M349" s="5" t="s">
        <v>33</v>
      </c>
      <c r="N349" s="5" t="s">
        <v>77</v>
      </c>
      <c r="O349" s="5" t="s">
        <v>54</v>
      </c>
    </row>
    <row r="350" spans="2:15" ht="21" customHeight="1" x14ac:dyDescent="0.35">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5">
      <c r="B351" s="5" t="s">
        <v>70</v>
      </c>
      <c r="C351" s="6">
        <v>10</v>
      </c>
      <c r="D351" s="7" t="s">
        <v>69</v>
      </c>
      <c r="E351" s="5" t="s">
        <v>16</v>
      </c>
      <c r="F351" s="5" t="s">
        <v>23</v>
      </c>
      <c r="G351" s="8">
        <v>0</v>
      </c>
      <c r="H351" s="9">
        <v>0</v>
      </c>
      <c r="I351" s="5">
        <v>1</v>
      </c>
      <c r="J351" s="10">
        <v>1.3888888888888889E-3</v>
      </c>
      <c r="K351" s="5"/>
      <c r="L351" s="5"/>
      <c r="M351" s="5" t="s">
        <v>40</v>
      </c>
      <c r="N351" s="5" t="s">
        <v>76</v>
      </c>
      <c r="O351" s="5" t="s">
        <v>26</v>
      </c>
    </row>
    <row r="352" spans="2:15" ht="21" customHeight="1" x14ac:dyDescent="0.35">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5">
      <c r="B353" s="5" t="s">
        <v>70</v>
      </c>
      <c r="C353" s="6">
        <v>6</v>
      </c>
      <c r="D353" s="7" t="s">
        <v>55</v>
      </c>
      <c r="E353" s="5" t="s">
        <v>16</v>
      </c>
      <c r="F353" s="5" t="s">
        <v>17</v>
      </c>
      <c r="G353" s="8">
        <v>0</v>
      </c>
      <c r="H353" s="9">
        <v>0</v>
      </c>
      <c r="I353" s="5">
        <v>4</v>
      </c>
      <c r="J353" s="10">
        <v>1.3888888888888889E-3</v>
      </c>
      <c r="K353" s="5"/>
      <c r="L353" s="5"/>
      <c r="M353" s="5" t="s">
        <v>51</v>
      </c>
      <c r="N353" s="5" t="s">
        <v>78</v>
      </c>
      <c r="O353" s="5" t="s">
        <v>53</v>
      </c>
    </row>
    <row r="354" spans="2:15" ht="21" customHeight="1" x14ac:dyDescent="0.35">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5">
      <c r="B355" s="5" t="s">
        <v>14</v>
      </c>
      <c r="C355" s="6">
        <v>4</v>
      </c>
      <c r="D355" s="7" t="s">
        <v>15</v>
      </c>
      <c r="E355" s="5" t="s">
        <v>28</v>
      </c>
      <c r="F355" s="5" t="s">
        <v>42</v>
      </c>
      <c r="G355" s="8">
        <v>5</v>
      </c>
      <c r="H355" s="9">
        <v>20000000</v>
      </c>
      <c r="I355" s="5">
        <v>1</v>
      </c>
      <c r="J355" s="10">
        <v>1.3888888888888889E-3</v>
      </c>
      <c r="K355" s="5" t="s">
        <v>18</v>
      </c>
      <c r="L355" s="5" t="s">
        <v>35</v>
      </c>
      <c r="M355" s="5" t="s">
        <v>51</v>
      </c>
      <c r="N355" s="5" t="s">
        <v>77</v>
      </c>
      <c r="O355" s="5" t="s">
        <v>54</v>
      </c>
    </row>
    <row r="356" spans="2:15" ht="21" customHeight="1" x14ac:dyDescent="0.35">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5">
      <c r="B357" s="5" t="s">
        <v>14</v>
      </c>
      <c r="C357" s="6">
        <v>12</v>
      </c>
      <c r="D357" s="7" t="s">
        <v>60</v>
      </c>
      <c r="E357" s="5" t="s">
        <v>32</v>
      </c>
      <c r="F357" s="5" t="s">
        <v>45</v>
      </c>
      <c r="G357" s="8">
        <v>2</v>
      </c>
      <c r="H357" s="9">
        <v>12000000</v>
      </c>
      <c r="I357" s="5">
        <v>5</v>
      </c>
      <c r="J357" s="10">
        <v>1.3888888888888889E-3</v>
      </c>
      <c r="K357" s="5" t="s">
        <v>18</v>
      </c>
      <c r="L357" s="5" t="s">
        <v>39</v>
      </c>
      <c r="M357" s="5" t="s">
        <v>30</v>
      </c>
      <c r="N357" s="5" t="s">
        <v>66</v>
      </c>
      <c r="O357" s="5" t="s">
        <v>67</v>
      </c>
    </row>
    <row r="358" spans="2:15" ht="21" customHeight="1" x14ac:dyDescent="0.35">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5">
      <c r="B359" s="5" t="s">
        <v>14</v>
      </c>
      <c r="C359" s="6">
        <v>2</v>
      </c>
      <c r="D359" s="7" t="s">
        <v>37</v>
      </c>
      <c r="E359" s="5" t="s">
        <v>16</v>
      </c>
      <c r="F359" s="5" t="s">
        <v>23</v>
      </c>
      <c r="G359" s="8">
        <v>3</v>
      </c>
      <c r="H359" s="9">
        <v>15000000</v>
      </c>
      <c r="I359" s="5">
        <v>1</v>
      </c>
      <c r="J359" s="10">
        <v>1.3888888888888889E-3</v>
      </c>
      <c r="K359" s="5" t="s">
        <v>18</v>
      </c>
      <c r="L359" s="5" t="s">
        <v>39</v>
      </c>
      <c r="M359" s="5" t="s">
        <v>20</v>
      </c>
      <c r="N359" s="5" t="s">
        <v>78</v>
      </c>
      <c r="O359" s="5" t="s">
        <v>66</v>
      </c>
    </row>
    <row r="360" spans="2:15" ht="21" customHeight="1" x14ac:dyDescent="0.35">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5">
      <c r="B361" s="5" t="s">
        <v>14</v>
      </c>
      <c r="C361" s="6">
        <v>17</v>
      </c>
      <c r="D361" s="7" t="s">
        <v>44</v>
      </c>
      <c r="E361" s="5" t="s">
        <v>32</v>
      </c>
      <c r="F361" s="5" t="s">
        <v>23</v>
      </c>
      <c r="G361" s="8">
        <v>4</v>
      </c>
      <c r="H361" s="9">
        <v>11000000</v>
      </c>
      <c r="I361" s="5">
        <v>2</v>
      </c>
      <c r="J361" s="10">
        <v>1.3888888888888889E-3</v>
      </c>
      <c r="K361" s="5" t="s">
        <v>61</v>
      </c>
      <c r="L361" s="5" t="s">
        <v>19</v>
      </c>
      <c r="M361" s="5" t="s">
        <v>51</v>
      </c>
      <c r="N361" s="5" t="s">
        <v>78</v>
      </c>
      <c r="O361" s="5" t="s">
        <v>21</v>
      </c>
    </row>
    <row r="362" spans="2:15" ht="21" customHeight="1" x14ac:dyDescent="0.35">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5">
      <c r="B363" s="5" t="s">
        <v>14</v>
      </c>
      <c r="C363" s="6">
        <v>17</v>
      </c>
      <c r="D363" s="7" t="s">
        <v>69</v>
      </c>
      <c r="E363" s="5" t="s">
        <v>49</v>
      </c>
      <c r="F363" s="5" t="s">
        <v>17</v>
      </c>
      <c r="G363" s="8">
        <v>1</v>
      </c>
      <c r="H363" s="9">
        <v>7000000</v>
      </c>
      <c r="I363" s="5">
        <v>5</v>
      </c>
      <c r="J363" s="10">
        <v>1.3888888888888889E-3</v>
      </c>
      <c r="K363" s="5" t="s">
        <v>18</v>
      </c>
      <c r="L363" s="5" t="s">
        <v>64</v>
      </c>
      <c r="M363" s="5" t="s">
        <v>48</v>
      </c>
      <c r="N363" s="5" t="s">
        <v>66</v>
      </c>
      <c r="O363" s="5" t="s">
        <v>36</v>
      </c>
    </row>
    <row r="364" spans="2:15" ht="21" customHeight="1" x14ac:dyDescent="0.35">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5">
      <c r="B365" s="5" t="s">
        <v>14</v>
      </c>
      <c r="C365" s="6">
        <v>6</v>
      </c>
      <c r="D365" s="7" t="s">
        <v>59</v>
      </c>
      <c r="E365" s="5" t="s">
        <v>28</v>
      </c>
      <c r="F365" s="5" t="s">
        <v>68</v>
      </c>
      <c r="G365" s="8">
        <v>2</v>
      </c>
      <c r="H365" s="9">
        <v>12000000</v>
      </c>
      <c r="I365" s="5">
        <v>1</v>
      </c>
      <c r="J365" s="10">
        <v>1.3888888888888889E-3</v>
      </c>
      <c r="K365" s="5" t="s">
        <v>18</v>
      </c>
      <c r="L365" s="5" t="s">
        <v>35</v>
      </c>
      <c r="M365" s="5" t="s">
        <v>33</v>
      </c>
      <c r="N365" s="5" t="s">
        <v>76</v>
      </c>
      <c r="O365" s="5" t="s">
        <v>52</v>
      </c>
    </row>
    <row r="366" spans="2:15" ht="21" customHeight="1" x14ac:dyDescent="0.35">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5">
      <c r="B367" s="5" t="s">
        <v>70</v>
      </c>
      <c r="C367" s="6">
        <v>2</v>
      </c>
      <c r="D367" s="7" t="s">
        <v>59</v>
      </c>
      <c r="E367" s="5" t="s">
        <v>16</v>
      </c>
      <c r="F367" s="5" t="s">
        <v>42</v>
      </c>
      <c r="G367" s="8">
        <v>0</v>
      </c>
      <c r="H367" s="9">
        <v>0</v>
      </c>
      <c r="I367" s="5">
        <v>1</v>
      </c>
      <c r="J367" s="10">
        <v>1.3888888888888889E-3</v>
      </c>
      <c r="K367" s="5"/>
      <c r="L367" s="5"/>
      <c r="M367" s="5" t="s">
        <v>25</v>
      </c>
      <c r="N367" s="5" t="s">
        <v>77</v>
      </c>
      <c r="O367" s="5" t="s">
        <v>65</v>
      </c>
    </row>
    <row r="368" spans="2:15" ht="21" customHeight="1" x14ac:dyDescent="0.35">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5">
      <c r="B369" s="5" t="s">
        <v>70</v>
      </c>
      <c r="C369" s="6">
        <v>8</v>
      </c>
      <c r="D369" s="7" t="s">
        <v>37</v>
      </c>
      <c r="E369" s="5" t="s">
        <v>38</v>
      </c>
      <c r="F369" s="5" t="s">
        <v>23</v>
      </c>
      <c r="G369" s="8">
        <v>0</v>
      </c>
      <c r="H369" s="9">
        <v>0</v>
      </c>
      <c r="I369" s="5">
        <v>1</v>
      </c>
      <c r="J369" s="10">
        <v>1.3888888888888889E-3</v>
      </c>
      <c r="K369" s="5"/>
      <c r="L369" s="5"/>
      <c r="M369" s="5" t="s">
        <v>30</v>
      </c>
      <c r="N369" s="5" t="s">
        <v>78</v>
      </c>
      <c r="O369" s="5" t="s">
        <v>62</v>
      </c>
    </row>
    <row r="370" spans="2:15" ht="21" customHeight="1" x14ac:dyDescent="0.35">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5">
      <c r="B371" s="5" t="s">
        <v>70</v>
      </c>
      <c r="C371" s="6">
        <v>2</v>
      </c>
      <c r="D371" s="7" t="s">
        <v>59</v>
      </c>
      <c r="E371" s="5" t="s">
        <v>16</v>
      </c>
      <c r="F371" s="5" t="s">
        <v>42</v>
      </c>
      <c r="G371" s="8">
        <v>0</v>
      </c>
      <c r="H371" s="9">
        <v>0</v>
      </c>
      <c r="I371" s="5">
        <v>1</v>
      </c>
      <c r="J371" s="10">
        <v>1.3888888888888889E-3</v>
      </c>
      <c r="K371" s="5"/>
      <c r="L371" s="5"/>
      <c r="M371" s="5" t="s">
        <v>25</v>
      </c>
      <c r="N371" s="5" t="s">
        <v>77</v>
      </c>
      <c r="O371" s="5" t="s">
        <v>65</v>
      </c>
    </row>
    <row r="372" spans="2:15" ht="21" customHeight="1" x14ac:dyDescent="0.35">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5">
      <c r="B373" s="5" t="s">
        <v>14</v>
      </c>
      <c r="C373" s="6">
        <v>1</v>
      </c>
      <c r="D373" s="7" t="s">
        <v>55</v>
      </c>
      <c r="E373" s="5" t="s">
        <v>32</v>
      </c>
      <c r="F373" s="5" t="s">
        <v>42</v>
      </c>
      <c r="G373" s="8">
        <v>3</v>
      </c>
      <c r="H373" s="9">
        <v>11000000</v>
      </c>
      <c r="I373" s="5">
        <v>2</v>
      </c>
      <c r="J373" s="10">
        <v>1.3888888888888889E-3</v>
      </c>
      <c r="K373" s="5" t="s">
        <v>18</v>
      </c>
      <c r="L373" s="5" t="s">
        <v>64</v>
      </c>
      <c r="M373" s="5" t="s">
        <v>20</v>
      </c>
      <c r="N373" s="5" t="s">
        <v>78</v>
      </c>
      <c r="O373" s="5" t="s">
        <v>63</v>
      </c>
    </row>
    <row r="374" spans="2:15" ht="21" customHeight="1" x14ac:dyDescent="0.35">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5">
      <c r="B375" s="5" t="s">
        <v>14</v>
      </c>
      <c r="C375" s="6">
        <v>3</v>
      </c>
      <c r="D375" s="7" t="s">
        <v>59</v>
      </c>
      <c r="E375" s="5" t="s">
        <v>49</v>
      </c>
      <c r="F375" s="5" t="s">
        <v>42</v>
      </c>
      <c r="G375" s="8">
        <v>2</v>
      </c>
      <c r="H375" s="9">
        <v>38000000</v>
      </c>
      <c r="I375" s="5">
        <v>1</v>
      </c>
      <c r="J375" s="10">
        <v>1.3888888888888889E-3</v>
      </c>
      <c r="K375" s="5" t="s">
        <v>46</v>
      </c>
      <c r="L375" s="5" t="s">
        <v>19</v>
      </c>
      <c r="M375" s="5" t="s">
        <v>30</v>
      </c>
      <c r="N375" s="5" t="s">
        <v>77</v>
      </c>
      <c r="O375" s="5" t="s">
        <v>65</v>
      </c>
    </row>
    <row r="376" spans="2:15" ht="21" customHeight="1" x14ac:dyDescent="0.35">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5">
      <c r="B377" s="5" t="s">
        <v>14</v>
      </c>
      <c r="C377" s="6">
        <v>11</v>
      </c>
      <c r="D377" s="7" t="s">
        <v>22</v>
      </c>
      <c r="E377" s="5" t="s">
        <v>16</v>
      </c>
      <c r="F377" s="5" t="s">
        <v>42</v>
      </c>
      <c r="G377" s="8">
        <v>3</v>
      </c>
      <c r="H377" s="9">
        <v>15000000</v>
      </c>
      <c r="I377" s="5">
        <v>4</v>
      </c>
      <c r="J377" s="10">
        <v>1.3888888888888889E-3</v>
      </c>
      <c r="K377" s="5" t="s">
        <v>18</v>
      </c>
      <c r="L377" s="5" t="s">
        <v>29</v>
      </c>
      <c r="M377" s="5" t="s">
        <v>51</v>
      </c>
      <c r="N377" s="5" t="s">
        <v>66</v>
      </c>
      <c r="O377" s="5" t="s">
        <v>67</v>
      </c>
    </row>
    <row r="378" spans="2:15" ht="21" customHeight="1" x14ac:dyDescent="0.35">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5">
      <c r="B379" s="5" t="s">
        <v>14</v>
      </c>
      <c r="C379" s="6">
        <v>30</v>
      </c>
      <c r="D379" s="7" t="s">
        <v>27</v>
      </c>
      <c r="E379" s="5" t="s">
        <v>32</v>
      </c>
      <c r="F379" s="5" t="s">
        <v>42</v>
      </c>
      <c r="G379" s="8">
        <v>2</v>
      </c>
      <c r="H379" s="9">
        <v>38000000</v>
      </c>
      <c r="I379" s="5">
        <v>1</v>
      </c>
      <c r="J379" s="10">
        <v>1.3888888888888889E-3</v>
      </c>
      <c r="K379" s="5" t="s">
        <v>46</v>
      </c>
      <c r="L379" s="5" t="s">
        <v>39</v>
      </c>
      <c r="M379" s="5" t="s">
        <v>30</v>
      </c>
      <c r="N379" s="5" t="s">
        <v>77</v>
      </c>
      <c r="O379" s="5" t="s">
        <v>54</v>
      </c>
    </row>
    <row r="380" spans="2:15" ht="21" customHeight="1" x14ac:dyDescent="0.35">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5">
      <c r="B381" s="5" t="s">
        <v>14</v>
      </c>
      <c r="C381" s="6">
        <v>12</v>
      </c>
      <c r="D381" s="7" t="s">
        <v>27</v>
      </c>
      <c r="E381" s="5" t="s">
        <v>32</v>
      </c>
      <c r="F381" s="5" t="s">
        <v>42</v>
      </c>
      <c r="G381" s="8">
        <v>5</v>
      </c>
      <c r="H381" s="9">
        <v>25000000</v>
      </c>
      <c r="I381" s="5">
        <v>5</v>
      </c>
      <c r="J381" s="10">
        <v>1.3888888888888889E-3</v>
      </c>
      <c r="K381" s="5" t="s">
        <v>18</v>
      </c>
      <c r="L381" s="5" t="s">
        <v>56</v>
      </c>
      <c r="M381" s="5" t="s">
        <v>30</v>
      </c>
      <c r="N381" s="5" t="s">
        <v>78</v>
      </c>
      <c r="O381" s="5" t="s">
        <v>63</v>
      </c>
    </row>
    <row r="382" spans="2:15" ht="21" customHeight="1" x14ac:dyDescent="0.35">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5">
      <c r="B383" s="5" t="s">
        <v>14</v>
      </c>
      <c r="C383" s="6">
        <v>29</v>
      </c>
      <c r="D383" s="7" t="s">
        <v>27</v>
      </c>
      <c r="E383" s="5" t="s">
        <v>32</v>
      </c>
      <c r="F383" s="5" t="s">
        <v>23</v>
      </c>
      <c r="G383" s="8">
        <v>4</v>
      </c>
      <c r="H383" s="9">
        <v>15000000</v>
      </c>
      <c r="I383" s="5">
        <v>3</v>
      </c>
      <c r="J383" s="10">
        <v>1.3888888888888889E-3</v>
      </c>
      <c r="K383" s="5" t="s">
        <v>18</v>
      </c>
      <c r="L383" s="5" t="s">
        <v>24</v>
      </c>
      <c r="M383" s="5" t="s">
        <v>51</v>
      </c>
      <c r="N383" s="5" t="s">
        <v>78</v>
      </c>
      <c r="O383" s="5" t="s">
        <v>53</v>
      </c>
    </row>
    <row r="384" spans="2:15" ht="21" customHeight="1" x14ac:dyDescent="0.35">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5">
      <c r="B385" s="5" t="s">
        <v>14</v>
      </c>
      <c r="C385" s="6">
        <v>27</v>
      </c>
      <c r="D385" s="7" t="s">
        <v>37</v>
      </c>
      <c r="E385" s="5" t="s">
        <v>38</v>
      </c>
      <c r="F385" s="5" t="s">
        <v>23</v>
      </c>
      <c r="G385" s="8">
        <v>1</v>
      </c>
      <c r="H385" s="9">
        <v>7000000</v>
      </c>
      <c r="I385" s="5">
        <v>1</v>
      </c>
      <c r="J385" s="10">
        <v>1.3888888888888889E-3</v>
      </c>
      <c r="K385" s="5" t="s">
        <v>18</v>
      </c>
      <c r="L385" s="5" t="s">
        <v>19</v>
      </c>
      <c r="M385" s="5" t="s">
        <v>25</v>
      </c>
      <c r="N385" s="5" t="s">
        <v>77</v>
      </c>
      <c r="O385" s="5" t="s">
        <v>54</v>
      </c>
    </row>
    <row r="386" spans="2:15" ht="21" customHeight="1" x14ac:dyDescent="0.35">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5">
      <c r="B387" s="5" t="s">
        <v>14</v>
      </c>
      <c r="C387" s="6">
        <v>1</v>
      </c>
      <c r="D387" s="7" t="s">
        <v>44</v>
      </c>
      <c r="E387" s="5" t="s">
        <v>28</v>
      </c>
      <c r="F387" s="5" t="s">
        <v>45</v>
      </c>
      <c r="G387" s="8">
        <v>4</v>
      </c>
      <c r="H387" s="9">
        <v>20000000</v>
      </c>
      <c r="I387" s="5">
        <v>1</v>
      </c>
      <c r="J387" s="10">
        <v>1.3888888888888889E-3</v>
      </c>
      <c r="K387" s="5" t="s">
        <v>18</v>
      </c>
      <c r="L387" s="5" t="s">
        <v>47</v>
      </c>
      <c r="M387" s="5" t="s">
        <v>51</v>
      </c>
      <c r="N387" s="5" t="s">
        <v>78</v>
      </c>
      <c r="O387" s="5" t="s">
        <v>41</v>
      </c>
    </row>
    <row r="388" spans="2:15" ht="21" customHeight="1" x14ac:dyDescent="0.35">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5">
      <c r="B389" s="5" t="s">
        <v>14</v>
      </c>
      <c r="C389" s="6">
        <v>30</v>
      </c>
      <c r="D389" s="7" t="s">
        <v>69</v>
      </c>
      <c r="E389" s="5" t="s">
        <v>28</v>
      </c>
      <c r="F389" s="5" t="s">
        <v>23</v>
      </c>
      <c r="G389" s="8">
        <v>2</v>
      </c>
      <c r="H389" s="9">
        <v>12000000</v>
      </c>
      <c r="I389" s="5">
        <v>1</v>
      </c>
      <c r="J389" s="10">
        <v>1.3888888888888889E-3</v>
      </c>
      <c r="K389" s="5" t="s">
        <v>18</v>
      </c>
      <c r="L389" s="5" t="s">
        <v>19</v>
      </c>
      <c r="M389" s="5" t="s">
        <v>51</v>
      </c>
      <c r="N389" s="5" t="s">
        <v>78</v>
      </c>
      <c r="O389" s="5" t="s">
        <v>63</v>
      </c>
    </row>
    <row r="390" spans="2:15" ht="21" customHeight="1" x14ac:dyDescent="0.35">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5">
      <c r="B391" s="5" t="s">
        <v>14</v>
      </c>
      <c r="C391" s="6">
        <v>1</v>
      </c>
      <c r="D391" s="7" t="s">
        <v>55</v>
      </c>
      <c r="E391" s="5" t="s">
        <v>32</v>
      </c>
      <c r="F391" s="5" t="s">
        <v>42</v>
      </c>
      <c r="G391" s="8">
        <v>3</v>
      </c>
      <c r="H391" s="9">
        <v>11000000</v>
      </c>
      <c r="I391" s="5">
        <v>2</v>
      </c>
      <c r="J391" s="10">
        <v>1.3888888888888889E-3</v>
      </c>
      <c r="K391" s="5" t="s">
        <v>18</v>
      </c>
      <c r="L391" s="5" t="s">
        <v>64</v>
      </c>
      <c r="M391" s="5" t="s">
        <v>20</v>
      </c>
      <c r="N391" s="5" t="s">
        <v>78</v>
      </c>
      <c r="O391" s="5" t="s">
        <v>63</v>
      </c>
    </row>
    <row r="392" spans="2:15" ht="21" customHeight="1" x14ac:dyDescent="0.35">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5">
      <c r="B393" s="5" t="s">
        <v>14</v>
      </c>
      <c r="C393" s="6">
        <v>3</v>
      </c>
      <c r="D393" s="7" t="s">
        <v>59</v>
      </c>
      <c r="E393" s="5" t="s">
        <v>49</v>
      </c>
      <c r="F393" s="5" t="s">
        <v>42</v>
      </c>
      <c r="G393" s="8">
        <v>2</v>
      </c>
      <c r="H393" s="9">
        <v>38000000</v>
      </c>
      <c r="I393" s="5">
        <v>1</v>
      </c>
      <c r="J393" s="10">
        <v>1.3888888888888889E-3</v>
      </c>
      <c r="K393" s="5" t="s">
        <v>46</v>
      </c>
      <c r="L393" s="5" t="s">
        <v>19</v>
      </c>
      <c r="M393" s="5" t="s">
        <v>30</v>
      </c>
      <c r="N393" s="5" t="s">
        <v>77</v>
      </c>
      <c r="O393" s="5" t="s">
        <v>65</v>
      </c>
    </row>
    <row r="394" spans="2:15" ht="21" customHeight="1" x14ac:dyDescent="0.35">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5">
      <c r="B395" s="5" t="s">
        <v>14</v>
      </c>
      <c r="C395" s="6">
        <v>11</v>
      </c>
      <c r="D395" s="7" t="s">
        <v>22</v>
      </c>
      <c r="E395" s="5" t="s">
        <v>16</v>
      </c>
      <c r="F395" s="5" t="s">
        <v>42</v>
      </c>
      <c r="G395" s="8">
        <v>3</v>
      </c>
      <c r="H395" s="9">
        <v>15000000</v>
      </c>
      <c r="I395" s="5">
        <v>4</v>
      </c>
      <c r="J395" s="10">
        <v>1.3888888888888889E-3</v>
      </c>
      <c r="K395" s="5" t="s">
        <v>18</v>
      </c>
      <c r="L395" s="5" t="s">
        <v>29</v>
      </c>
      <c r="M395" s="5" t="s">
        <v>51</v>
      </c>
      <c r="N395" s="5" t="s">
        <v>66</v>
      </c>
      <c r="O395" s="5" t="s">
        <v>67</v>
      </c>
    </row>
    <row r="396" spans="2:15" ht="21" customHeight="1" x14ac:dyDescent="0.35">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5">
      <c r="B397" s="5" t="s">
        <v>70</v>
      </c>
      <c r="C397" s="6">
        <v>22</v>
      </c>
      <c r="D397" s="7" t="s">
        <v>37</v>
      </c>
      <c r="E397" s="5" t="s">
        <v>32</v>
      </c>
      <c r="F397" s="5" t="s">
        <v>17</v>
      </c>
      <c r="G397" s="8">
        <v>0</v>
      </c>
      <c r="H397" s="9">
        <v>0</v>
      </c>
      <c r="I397" s="5">
        <v>1</v>
      </c>
      <c r="J397" s="10">
        <v>1.3888888888888889E-3</v>
      </c>
      <c r="K397" s="5"/>
      <c r="L397" s="5"/>
      <c r="M397" s="5" t="s">
        <v>43</v>
      </c>
      <c r="N397" s="5" t="s">
        <v>76</v>
      </c>
      <c r="O397" s="5" t="s">
        <v>31</v>
      </c>
    </row>
    <row r="398" spans="2:15" ht="21" customHeight="1" x14ac:dyDescent="0.35">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5">
      <c r="B399" s="5" t="s">
        <v>70</v>
      </c>
      <c r="C399" s="6">
        <v>8</v>
      </c>
      <c r="D399" s="7" t="s">
        <v>37</v>
      </c>
      <c r="E399" s="5" t="s">
        <v>32</v>
      </c>
      <c r="F399" s="5" t="s">
        <v>23</v>
      </c>
      <c r="G399" s="8">
        <v>0</v>
      </c>
      <c r="H399" s="9">
        <v>0</v>
      </c>
      <c r="I399" s="5">
        <v>5</v>
      </c>
      <c r="J399" s="10">
        <v>1.3888888888888889E-3</v>
      </c>
      <c r="K399" s="5"/>
      <c r="L399" s="5"/>
      <c r="M399" s="5" t="s">
        <v>48</v>
      </c>
      <c r="N399" s="5" t="s">
        <v>78</v>
      </c>
      <c r="O399" s="5" t="s">
        <v>63</v>
      </c>
    </row>
    <row r="400" spans="2:15" ht="21" customHeight="1" x14ac:dyDescent="0.35">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5">
      <c r="B401" s="5" t="s">
        <v>70</v>
      </c>
      <c r="C401" s="6">
        <v>11</v>
      </c>
      <c r="D401" s="7" t="s">
        <v>69</v>
      </c>
      <c r="E401" s="5" t="s">
        <v>28</v>
      </c>
      <c r="F401" s="5" t="s">
        <v>23</v>
      </c>
      <c r="G401" s="8">
        <v>0</v>
      </c>
      <c r="H401" s="9">
        <v>0</v>
      </c>
      <c r="I401" s="5">
        <v>2</v>
      </c>
      <c r="J401" s="10">
        <v>1.3888888888888889E-3</v>
      </c>
      <c r="K401" s="5"/>
      <c r="L401" s="5"/>
      <c r="M401" s="5" t="s">
        <v>51</v>
      </c>
      <c r="N401" s="5" t="s">
        <v>76</v>
      </c>
      <c r="O401" s="5" t="s">
        <v>52</v>
      </c>
    </row>
    <row r="402" spans="2:15" ht="21" customHeight="1" x14ac:dyDescent="0.35">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5">
      <c r="B403" s="5" t="s">
        <v>70</v>
      </c>
      <c r="C403" s="6">
        <v>1</v>
      </c>
      <c r="D403" s="7" t="s">
        <v>69</v>
      </c>
      <c r="E403" s="5" t="s">
        <v>28</v>
      </c>
      <c r="F403" s="5" t="s">
        <v>23</v>
      </c>
      <c r="G403" s="8">
        <v>0</v>
      </c>
      <c r="H403" s="9">
        <v>0</v>
      </c>
      <c r="I403" s="5">
        <v>3</v>
      </c>
      <c r="J403" s="10">
        <v>1.3888888888888889E-3</v>
      </c>
      <c r="K403" s="5"/>
      <c r="L403" s="5"/>
      <c r="M403" s="5" t="s">
        <v>20</v>
      </c>
      <c r="N403" s="5" t="s">
        <v>78</v>
      </c>
      <c r="O403" s="5" t="s">
        <v>53</v>
      </c>
    </row>
    <row r="404" spans="2:15" ht="21" customHeight="1" x14ac:dyDescent="0.35">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5">
      <c r="B405" s="5" t="s">
        <v>14</v>
      </c>
      <c r="C405" s="6">
        <v>11</v>
      </c>
      <c r="D405" s="7" t="s">
        <v>57</v>
      </c>
      <c r="E405" s="5" t="s">
        <v>16</v>
      </c>
      <c r="F405" s="5" t="s">
        <v>17</v>
      </c>
      <c r="G405" s="8">
        <v>2</v>
      </c>
      <c r="H405" s="9">
        <v>12000000</v>
      </c>
      <c r="I405" s="5">
        <v>3</v>
      </c>
      <c r="J405" s="10">
        <v>1.5046296296296294E-3</v>
      </c>
      <c r="K405" s="5" t="s">
        <v>18</v>
      </c>
      <c r="L405" s="5" t="s">
        <v>56</v>
      </c>
      <c r="M405" s="5" t="s">
        <v>48</v>
      </c>
      <c r="N405" s="5" t="s">
        <v>78</v>
      </c>
      <c r="O405" s="5" t="s">
        <v>63</v>
      </c>
    </row>
    <row r="406" spans="2:15" ht="21" customHeight="1" x14ac:dyDescent="0.35">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5">
      <c r="B407" s="5" t="s">
        <v>14</v>
      </c>
      <c r="C407" s="6">
        <v>12</v>
      </c>
      <c r="D407" s="7" t="s">
        <v>22</v>
      </c>
      <c r="E407" s="5" t="s">
        <v>28</v>
      </c>
      <c r="F407" s="5" t="s">
        <v>23</v>
      </c>
      <c r="G407" s="8">
        <v>2</v>
      </c>
      <c r="H407" s="9">
        <v>38000000</v>
      </c>
      <c r="I407" s="5">
        <v>4</v>
      </c>
      <c r="J407" s="10">
        <v>1.5046296296296294E-3</v>
      </c>
      <c r="K407" s="5" t="s">
        <v>46</v>
      </c>
      <c r="L407" s="5" t="s">
        <v>35</v>
      </c>
      <c r="M407" s="5" t="s">
        <v>33</v>
      </c>
      <c r="N407" s="5" t="s">
        <v>76</v>
      </c>
      <c r="O407" s="5" t="s">
        <v>52</v>
      </c>
    </row>
    <row r="408" spans="2:15" ht="21" customHeight="1" x14ac:dyDescent="0.35">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5">
      <c r="B409" s="5" t="s">
        <v>14</v>
      </c>
      <c r="C409" s="6">
        <v>14</v>
      </c>
      <c r="D409" s="7" t="s">
        <v>27</v>
      </c>
      <c r="E409" s="5" t="s">
        <v>73</v>
      </c>
      <c r="F409" s="5" t="s">
        <v>42</v>
      </c>
      <c r="G409" s="8">
        <v>1</v>
      </c>
      <c r="H409" s="9">
        <v>7000000</v>
      </c>
      <c r="I409" s="5">
        <v>1</v>
      </c>
      <c r="J409" s="10">
        <v>1.5046296296296294E-3</v>
      </c>
      <c r="K409" s="5" t="s">
        <v>18</v>
      </c>
      <c r="L409" s="5" t="s">
        <v>47</v>
      </c>
      <c r="M409" s="5" t="s">
        <v>25</v>
      </c>
      <c r="N409" s="5" t="s">
        <v>76</v>
      </c>
      <c r="O409" s="5" t="s">
        <v>31</v>
      </c>
    </row>
    <row r="410" spans="2:15" ht="21" customHeight="1" x14ac:dyDescent="0.35">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5">
      <c r="B411" s="5" t="s">
        <v>14</v>
      </c>
      <c r="C411" s="6">
        <v>5</v>
      </c>
      <c r="D411" s="7" t="s">
        <v>37</v>
      </c>
      <c r="E411" s="5" t="s">
        <v>28</v>
      </c>
      <c r="F411" s="5" t="s">
        <v>42</v>
      </c>
      <c r="G411" s="8">
        <v>1</v>
      </c>
      <c r="H411" s="9">
        <v>19000000</v>
      </c>
      <c r="I411" s="5">
        <v>1</v>
      </c>
      <c r="J411" s="10">
        <v>1.5046296296296294E-3</v>
      </c>
      <c r="K411" s="5" t="s">
        <v>46</v>
      </c>
      <c r="L411" s="5" t="s">
        <v>39</v>
      </c>
      <c r="M411" s="5" t="s">
        <v>43</v>
      </c>
      <c r="N411" s="5" t="s">
        <v>78</v>
      </c>
      <c r="O411" s="5" t="s">
        <v>63</v>
      </c>
    </row>
    <row r="412" spans="2:15" ht="21" customHeight="1" x14ac:dyDescent="0.35">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5">
      <c r="B413" s="5" t="s">
        <v>14</v>
      </c>
      <c r="C413" s="6">
        <v>2</v>
      </c>
      <c r="D413" s="7" t="s">
        <v>44</v>
      </c>
      <c r="E413" s="5" t="s">
        <v>16</v>
      </c>
      <c r="F413" s="5" t="s">
        <v>42</v>
      </c>
      <c r="G413" s="8">
        <v>4</v>
      </c>
      <c r="H413" s="9">
        <v>20000000</v>
      </c>
      <c r="I413" s="5">
        <v>4</v>
      </c>
      <c r="J413" s="10">
        <v>1.5046296296296294E-3</v>
      </c>
      <c r="K413" s="5" t="s">
        <v>61</v>
      </c>
      <c r="L413" s="5" t="s">
        <v>47</v>
      </c>
      <c r="M413" s="5" t="s">
        <v>40</v>
      </c>
      <c r="N413" s="5" t="s">
        <v>76</v>
      </c>
      <c r="O413" s="5" t="s">
        <v>52</v>
      </c>
    </row>
    <row r="414" spans="2:15" ht="21" customHeight="1" x14ac:dyDescent="0.35">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5">
      <c r="B415" s="5" t="s">
        <v>14</v>
      </c>
      <c r="C415" s="6">
        <v>17</v>
      </c>
      <c r="D415" s="7" t="s">
        <v>44</v>
      </c>
      <c r="E415" s="5" t="s">
        <v>32</v>
      </c>
      <c r="F415" s="5" t="s">
        <v>17</v>
      </c>
      <c r="G415" s="8">
        <v>5</v>
      </c>
      <c r="H415" s="9">
        <v>21000000</v>
      </c>
      <c r="I415" s="5">
        <v>1</v>
      </c>
      <c r="J415" s="10">
        <v>1.5046296296296294E-3</v>
      </c>
      <c r="K415" s="5" t="s">
        <v>18</v>
      </c>
      <c r="L415" s="5" t="s">
        <v>64</v>
      </c>
      <c r="M415" s="5" t="s">
        <v>51</v>
      </c>
      <c r="N415" s="5" t="s">
        <v>66</v>
      </c>
      <c r="O415" s="5" t="s">
        <v>36</v>
      </c>
    </row>
    <row r="416" spans="2:15" ht="21" customHeight="1" x14ac:dyDescent="0.35">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5">
      <c r="B417" s="5" t="s">
        <v>14</v>
      </c>
      <c r="C417" s="6">
        <v>28</v>
      </c>
      <c r="D417" s="7" t="s">
        <v>72</v>
      </c>
      <c r="E417" s="5" t="s">
        <v>49</v>
      </c>
      <c r="F417" s="5" t="s">
        <v>42</v>
      </c>
      <c r="G417" s="8">
        <v>2</v>
      </c>
      <c r="H417" s="9">
        <v>12000000</v>
      </c>
      <c r="I417" s="5">
        <v>1</v>
      </c>
      <c r="J417" s="10">
        <v>1.5046296296296294E-3</v>
      </c>
      <c r="K417" s="5" t="s">
        <v>18</v>
      </c>
      <c r="L417" s="5" t="s">
        <v>19</v>
      </c>
      <c r="M417" s="5" t="s">
        <v>48</v>
      </c>
      <c r="N417" s="5" t="s">
        <v>77</v>
      </c>
      <c r="O417" s="5" t="s">
        <v>54</v>
      </c>
    </row>
    <row r="418" spans="2:15" ht="21" customHeight="1" x14ac:dyDescent="0.35">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5">
      <c r="B419" s="5" t="s">
        <v>70</v>
      </c>
      <c r="C419" s="6">
        <v>30</v>
      </c>
      <c r="D419" s="7" t="s">
        <v>44</v>
      </c>
      <c r="E419" s="5" t="s">
        <v>16</v>
      </c>
      <c r="F419" s="5" t="s">
        <v>45</v>
      </c>
      <c r="G419" s="8">
        <v>0</v>
      </c>
      <c r="H419" s="9">
        <v>0</v>
      </c>
      <c r="I419" s="5">
        <v>2</v>
      </c>
      <c r="J419" s="10">
        <v>1.5046296296296294E-3</v>
      </c>
      <c r="K419" s="5"/>
      <c r="L419" s="5"/>
      <c r="M419" s="5" t="s">
        <v>33</v>
      </c>
      <c r="N419" s="5" t="s">
        <v>66</v>
      </c>
      <c r="O419" s="5" t="s">
        <v>36</v>
      </c>
    </row>
    <row r="420" spans="2:15" ht="21" customHeight="1" x14ac:dyDescent="0.35">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5">
      <c r="B421" s="5" t="s">
        <v>14</v>
      </c>
      <c r="C421" s="6">
        <v>11</v>
      </c>
      <c r="D421" s="7" t="s">
        <v>55</v>
      </c>
      <c r="E421" s="5" t="s">
        <v>49</v>
      </c>
      <c r="F421" s="5" t="s">
        <v>17</v>
      </c>
      <c r="G421" s="8">
        <v>5</v>
      </c>
      <c r="H421" s="9">
        <v>25000000</v>
      </c>
      <c r="I421" s="5">
        <v>3</v>
      </c>
      <c r="J421" s="10">
        <v>1.5277777777777779E-3</v>
      </c>
      <c r="K421" s="5" t="s">
        <v>18</v>
      </c>
      <c r="L421" s="5" t="s">
        <v>47</v>
      </c>
      <c r="M421" s="5" t="s">
        <v>20</v>
      </c>
      <c r="N421" s="5" t="s">
        <v>66</v>
      </c>
      <c r="O421" s="5" t="s">
        <v>36</v>
      </c>
    </row>
    <row r="422" spans="2:15" ht="21" customHeight="1" x14ac:dyDescent="0.35">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5">
      <c r="B423" s="5" t="s">
        <v>14</v>
      </c>
      <c r="C423" s="6">
        <v>14</v>
      </c>
      <c r="D423" s="7" t="s">
        <v>57</v>
      </c>
      <c r="E423" s="5" t="s">
        <v>28</v>
      </c>
      <c r="F423" s="5" t="s">
        <v>23</v>
      </c>
      <c r="G423" s="8">
        <v>2</v>
      </c>
      <c r="H423" s="9">
        <v>12000000</v>
      </c>
      <c r="I423" s="5">
        <v>1</v>
      </c>
      <c r="J423" s="10">
        <v>1.5277777777777779E-3</v>
      </c>
      <c r="K423" s="5" t="s">
        <v>18</v>
      </c>
      <c r="L423" s="5" t="s">
        <v>47</v>
      </c>
      <c r="M423" s="5" t="s">
        <v>30</v>
      </c>
      <c r="N423" s="5" t="s">
        <v>77</v>
      </c>
      <c r="O423" s="5" t="s">
        <v>65</v>
      </c>
    </row>
    <row r="424" spans="2:15" ht="21" customHeight="1" x14ac:dyDescent="0.35">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5">
      <c r="B425" s="5" t="s">
        <v>14</v>
      </c>
      <c r="C425" s="6">
        <v>1</v>
      </c>
      <c r="D425" s="7" t="s">
        <v>59</v>
      </c>
      <c r="E425" s="5" t="s">
        <v>28</v>
      </c>
      <c r="F425" s="5" t="s">
        <v>17</v>
      </c>
      <c r="G425" s="8">
        <v>4</v>
      </c>
      <c r="H425" s="9">
        <v>20000000</v>
      </c>
      <c r="I425" s="5">
        <v>2</v>
      </c>
      <c r="J425" s="10">
        <v>1.5277777777777779E-3</v>
      </c>
      <c r="K425" s="5" t="s">
        <v>61</v>
      </c>
      <c r="L425" s="5" t="s">
        <v>29</v>
      </c>
      <c r="M425" s="5" t="s">
        <v>25</v>
      </c>
      <c r="N425" s="5" t="s">
        <v>78</v>
      </c>
      <c r="O425" s="5" t="s">
        <v>53</v>
      </c>
    </row>
    <row r="426" spans="2:15" ht="21" customHeight="1" x14ac:dyDescent="0.35">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5">
      <c r="B427" s="5" t="s">
        <v>14</v>
      </c>
      <c r="C427" s="6">
        <v>1</v>
      </c>
      <c r="D427" s="7" t="s">
        <v>59</v>
      </c>
      <c r="E427" s="5" t="s">
        <v>32</v>
      </c>
      <c r="F427" s="5" t="s">
        <v>23</v>
      </c>
      <c r="G427" s="8">
        <v>3</v>
      </c>
      <c r="H427" s="9">
        <v>15000000</v>
      </c>
      <c r="I427" s="5">
        <v>2</v>
      </c>
      <c r="J427" s="10">
        <v>1.5277777777777779E-3</v>
      </c>
      <c r="K427" s="5" t="s">
        <v>18</v>
      </c>
      <c r="L427" s="5" t="s">
        <v>19</v>
      </c>
      <c r="M427" s="5" t="s">
        <v>51</v>
      </c>
      <c r="N427" s="5" t="s">
        <v>76</v>
      </c>
      <c r="O427" s="5" t="s">
        <v>52</v>
      </c>
    </row>
    <row r="428" spans="2:15" ht="21" customHeight="1" x14ac:dyDescent="0.35">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5">
      <c r="B429" s="5" t="s">
        <v>14</v>
      </c>
      <c r="C429" s="6">
        <v>31</v>
      </c>
      <c r="D429" s="7" t="s">
        <v>22</v>
      </c>
      <c r="E429" s="5" t="s">
        <v>28</v>
      </c>
      <c r="F429" s="5" t="s">
        <v>23</v>
      </c>
      <c r="G429" s="8">
        <v>1</v>
      </c>
      <c r="H429" s="9">
        <v>19000000</v>
      </c>
      <c r="I429" s="5">
        <v>2</v>
      </c>
      <c r="J429" s="10">
        <v>1.5277777777777779E-3</v>
      </c>
      <c r="K429" s="5" t="s">
        <v>46</v>
      </c>
      <c r="L429" s="5" t="s">
        <v>19</v>
      </c>
      <c r="M429" s="5" t="s">
        <v>30</v>
      </c>
      <c r="N429" s="5" t="s">
        <v>76</v>
      </c>
      <c r="O429" s="5" t="s">
        <v>52</v>
      </c>
    </row>
    <row r="430" spans="2:15" ht="21" customHeight="1" x14ac:dyDescent="0.35">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5">
      <c r="B431" s="5" t="s">
        <v>14</v>
      </c>
      <c r="C431" s="6">
        <v>28</v>
      </c>
      <c r="D431" s="7" t="s">
        <v>27</v>
      </c>
      <c r="E431" s="5" t="s">
        <v>73</v>
      </c>
      <c r="F431" s="5" t="s">
        <v>68</v>
      </c>
      <c r="G431" s="8">
        <v>5</v>
      </c>
      <c r="H431" s="9">
        <v>21000000</v>
      </c>
      <c r="I431" s="5">
        <v>3</v>
      </c>
      <c r="J431" s="10">
        <v>1.5277777777777779E-3</v>
      </c>
      <c r="K431" s="5" t="s">
        <v>18</v>
      </c>
      <c r="L431" s="5" t="s">
        <v>56</v>
      </c>
      <c r="M431" s="5" t="s">
        <v>40</v>
      </c>
      <c r="N431" s="5" t="s">
        <v>76</v>
      </c>
      <c r="O431" s="5" t="s">
        <v>75</v>
      </c>
    </row>
    <row r="432" spans="2:15" ht="21" customHeight="1" x14ac:dyDescent="0.35">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5">
      <c r="B433" s="5" t="s">
        <v>14</v>
      </c>
      <c r="C433" s="6">
        <v>21</v>
      </c>
      <c r="D433" s="7" t="s">
        <v>27</v>
      </c>
      <c r="E433" s="5" t="s">
        <v>32</v>
      </c>
      <c r="F433" s="5" t="s">
        <v>23</v>
      </c>
      <c r="G433" s="8">
        <v>2</v>
      </c>
      <c r="H433" s="9">
        <v>12000000</v>
      </c>
      <c r="I433" s="5">
        <v>3</v>
      </c>
      <c r="J433" s="10">
        <v>1.5277777777777779E-3</v>
      </c>
      <c r="K433" s="5" t="s">
        <v>18</v>
      </c>
      <c r="L433" s="5" t="s">
        <v>19</v>
      </c>
      <c r="M433" s="5" t="s">
        <v>30</v>
      </c>
      <c r="N433" s="5" t="s">
        <v>77</v>
      </c>
      <c r="O433" s="5" t="s">
        <v>54</v>
      </c>
    </row>
    <row r="434" spans="2:15" ht="21" customHeight="1" x14ac:dyDescent="0.35">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5">
      <c r="B435" s="5" t="s">
        <v>14</v>
      </c>
      <c r="C435" s="6">
        <v>24</v>
      </c>
      <c r="D435" s="7" t="s">
        <v>27</v>
      </c>
      <c r="E435" s="5" t="s">
        <v>73</v>
      </c>
      <c r="F435" s="5" t="s">
        <v>42</v>
      </c>
      <c r="G435" s="8">
        <v>5</v>
      </c>
      <c r="H435" s="9">
        <v>25000000</v>
      </c>
      <c r="I435" s="5">
        <v>2</v>
      </c>
      <c r="J435" s="10">
        <v>1.5277777777777779E-3</v>
      </c>
      <c r="K435" s="5" t="s">
        <v>18</v>
      </c>
      <c r="L435" s="5" t="s">
        <v>19</v>
      </c>
      <c r="M435" s="5" t="s">
        <v>33</v>
      </c>
      <c r="N435" s="5" t="s">
        <v>66</v>
      </c>
      <c r="O435" s="5" t="s">
        <v>36</v>
      </c>
    </row>
    <row r="436" spans="2:15" ht="21" customHeight="1" x14ac:dyDescent="0.35">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5">
      <c r="B437" s="5" t="s">
        <v>14</v>
      </c>
      <c r="C437" s="6">
        <v>30</v>
      </c>
      <c r="D437" s="7" t="s">
        <v>27</v>
      </c>
      <c r="E437" s="5" t="s">
        <v>49</v>
      </c>
      <c r="F437" s="5" t="s">
        <v>17</v>
      </c>
      <c r="G437" s="8">
        <v>2</v>
      </c>
      <c r="H437" s="9">
        <v>12000000</v>
      </c>
      <c r="I437" s="5">
        <v>2</v>
      </c>
      <c r="J437" s="10">
        <v>1.5277777777777779E-3</v>
      </c>
      <c r="K437" s="5" t="s">
        <v>18</v>
      </c>
      <c r="L437" s="5" t="s">
        <v>47</v>
      </c>
      <c r="M437" s="5" t="s">
        <v>20</v>
      </c>
      <c r="N437" s="5" t="s">
        <v>77</v>
      </c>
      <c r="O437" s="5" t="s">
        <v>65</v>
      </c>
    </row>
    <row r="438" spans="2:15" ht="21" customHeight="1" x14ac:dyDescent="0.35">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5">
      <c r="B439" s="5" t="s">
        <v>14</v>
      </c>
      <c r="C439" s="6">
        <v>26</v>
      </c>
      <c r="D439" s="7" t="s">
        <v>27</v>
      </c>
      <c r="E439" s="5" t="s">
        <v>32</v>
      </c>
      <c r="F439" s="5" t="s">
        <v>68</v>
      </c>
      <c r="G439" s="8">
        <v>5</v>
      </c>
      <c r="H439" s="9">
        <v>25000000</v>
      </c>
      <c r="I439" s="5">
        <v>3</v>
      </c>
      <c r="J439" s="10">
        <v>1.5277777777777779E-3</v>
      </c>
      <c r="K439" s="5" t="s">
        <v>18</v>
      </c>
      <c r="L439" s="5" t="s">
        <v>56</v>
      </c>
      <c r="M439" s="5" t="s">
        <v>48</v>
      </c>
      <c r="N439" s="5" t="s">
        <v>76</v>
      </c>
      <c r="O439" s="5" t="s">
        <v>52</v>
      </c>
    </row>
    <row r="440" spans="2:15" ht="21" customHeight="1" x14ac:dyDescent="0.35">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5">
      <c r="B441" s="5" t="s">
        <v>14</v>
      </c>
      <c r="C441" s="6">
        <v>20</v>
      </c>
      <c r="D441" s="7" t="s">
        <v>37</v>
      </c>
      <c r="E441" s="5" t="s">
        <v>28</v>
      </c>
      <c r="F441" s="5" t="s">
        <v>42</v>
      </c>
      <c r="G441" s="8">
        <v>2</v>
      </c>
      <c r="H441" s="9">
        <v>38000000</v>
      </c>
      <c r="I441" s="5">
        <v>5</v>
      </c>
      <c r="J441" s="10">
        <v>1.5277777777777779E-3</v>
      </c>
      <c r="K441" s="5" t="s">
        <v>46</v>
      </c>
      <c r="L441" s="5" t="s">
        <v>19</v>
      </c>
      <c r="M441" s="5" t="s">
        <v>51</v>
      </c>
      <c r="N441" s="5" t="s">
        <v>78</v>
      </c>
      <c r="O441" s="5" t="s">
        <v>41</v>
      </c>
    </row>
    <row r="442" spans="2:15" ht="21" customHeight="1" x14ac:dyDescent="0.35">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5">
      <c r="B443" s="5" t="s">
        <v>14</v>
      </c>
      <c r="C443" s="6">
        <v>20</v>
      </c>
      <c r="D443" s="7" t="s">
        <v>37</v>
      </c>
      <c r="E443" s="5" t="s">
        <v>32</v>
      </c>
      <c r="F443" s="5" t="s">
        <v>23</v>
      </c>
      <c r="G443" s="8">
        <v>2</v>
      </c>
      <c r="H443" s="9">
        <v>12000000</v>
      </c>
      <c r="I443" s="5">
        <v>2</v>
      </c>
      <c r="J443" s="10">
        <v>1.5277777777777779E-3</v>
      </c>
      <c r="K443" s="5" t="s">
        <v>18</v>
      </c>
      <c r="L443" s="5" t="s">
        <v>19</v>
      </c>
      <c r="M443" s="5" t="s">
        <v>30</v>
      </c>
      <c r="N443" s="5" t="s">
        <v>66</v>
      </c>
      <c r="O443" s="5" t="s">
        <v>67</v>
      </c>
    </row>
    <row r="444" spans="2:15" ht="21" customHeight="1" x14ac:dyDescent="0.35">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5">
      <c r="B445" s="5" t="s">
        <v>14</v>
      </c>
      <c r="C445" s="6">
        <v>30</v>
      </c>
      <c r="D445" s="7" t="s">
        <v>37</v>
      </c>
      <c r="E445" s="5" t="s">
        <v>38</v>
      </c>
      <c r="F445" s="5" t="s">
        <v>23</v>
      </c>
      <c r="G445" s="8">
        <v>3</v>
      </c>
      <c r="H445" s="9">
        <v>15000000</v>
      </c>
      <c r="I445" s="5">
        <v>2</v>
      </c>
      <c r="J445" s="10">
        <v>1.5277777777777779E-3</v>
      </c>
      <c r="K445" s="5" t="s">
        <v>18</v>
      </c>
      <c r="L445" s="5" t="s">
        <v>56</v>
      </c>
      <c r="M445" s="5" t="s">
        <v>48</v>
      </c>
      <c r="N445" s="5" t="s">
        <v>76</v>
      </c>
      <c r="O445" s="5" t="s">
        <v>26</v>
      </c>
    </row>
    <row r="446" spans="2:15" ht="21" customHeight="1" x14ac:dyDescent="0.35">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5">
      <c r="B447" s="5" t="s">
        <v>14</v>
      </c>
      <c r="C447" s="6">
        <v>8</v>
      </c>
      <c r="D447" s="7" t="s">
        <v>37</v>
      </c>
      <c r="E447" s="5" t="s">
        <v>16</v>
      </c>
      <c r="F447" s="5" t="s">
        <v>45</v>
      </c>
      <c r="G447" s="8">
        <v>4</v>
      </c>
      <c r="H447" s="9">
        <v>20000000</v>
      </c>
      <c r="I447" s="5">
        <v>3</v>
      </c>
      <c r="J447" s="10">
        <v>1.5277777777777779E-3</v>
      </c>
      <c r="K447" s="5" t="s">
        <v>18</v>
      </c>
      <c r="L447" s="5" t="s">
        <v>29</v>
      </c>
      <c r="M447" s="5" t="s">
        <v>48</v>
      </c>
      <c r="N447" s="5" t="s">
        <v>77</v>
      </c>
      <c r="O447" s="5" t="s">
        <v>54</v>
      </c>
    </row>
    <row r="448" spans="2:15" ht="21" customHeight="1" x14ac:dyDescent="0.35">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5">
      <c r="B449" s="5" t="s">
        <v>14</v>
      </c>
      <c r="C449" s="6">
        <v>22</v>
      </c>
      <c r="D449" s="7" t="s">
        <v>44</v>
      </c>
      <c r="E449" s="5" t="s">
        <v>32</v>
      </c>
      <c r="F449" s="5" t="s">
        <v>42</v>
      </c>
      <c r="G449" s="8">
        <v>2</v>
      </c>
      <c r="H449" s="9">
        <v>38000000</v>
      </c>
      <c r="I449" s="5">
        <v>3</v>
      </c>
      <c r="J449" s="10">
        <v>1.5277777777777779E-3</v>
      </c>
      <c r="K449" s="5" t="s">
        <v>46</v>
      </c>
      <c r="L449" s="5" t="s">
        <v>64</v>
      </c>
      <c r="M449" s="5" t="s">
        <v>25</v>
      </c>
      <c r="N449" s="5" t="s">
        <v>78</v>
      </c>
      <c r="O449" s="5" t="s">
        <v>62</v>
      </c>
    </row>
    <row r="450" spans="2:15" ht="21" customHeight="1" x14ac:dyDescent="0.35">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5">
      <c r="B451" s="5" t="s">
        <v>14</v>
      </c>
      <c r="C451" s="6">
        <v>6</v>
      </c>
      <c r="D451" s="7" t="s">
        <v>44</v>
      </c>
      <c r="E451" s="5" t="s">
        <v>32</v>
      </c>
      <c r="F451" s="5" t="s">
        <v>23</v>
      </c>
      <c r="G451" s="8">
        <v>3</v>
      </c>
      <c r="H451" s="9">
        <v>11000000</v>
      </c>
      <c r="I451" s="5">
        <v>5</v>
      </c>
      <c r="J451" s="10">
        <v>1.5277777777777779E-3</v>
      </c>
      <c r="K451" s="5" t="s">
        <v>18</v>
      </c>
      <c r="L451" s="5" t="s">
        <v>50</v>
      </c>
      <c r="M451" s="5" t="s">
        <v>30</v>
      </c>
      <c r="N451" s="5" t="s">
        <v>66</v>
      </c>
      <c r="O451" s="5" t="s">
        <v>67</v>
      </c>
    </row>
    <row r="452" spans="2:15" ht="21" customHeight="1" x14ac:dyDescent="0.35">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5">
      <c r="B453" s="5" t="s">
        <v>14</v>
      </c>
      <c r="C453" s="6">
        <v>22</v>
      </c>
      <c r="D453" s="7" t="s">
        <v>44</v>
      </c>
      <c r="E453" s="5" t="s">
        <v>49</v>
      </c>
      <c r="F453" s="5" t="s">
        <v>17</v>
      </c>
      <c r="G453" s="8">
        <v>2</v>
      </c>
      <c r="H453" s="9">
        <v>12000000</v>
      </c>
      <c r="I453" s="5">
        <v>1</v>
      </c>
      <c r="J453" s="10">
        <v>1.5277777777777779E-3</v>
      </c>
      <c r="K453" s="5" t="s">
        <v>18</v>
      </c>
      <c r="L453" s="5" t="s">
        <v>64</v>
      </c>
      <c r="M453" s="5" t="s">
        <v>33</v>
      </c>
      <c r="N453" s="5" t="s">
        <v>78</v>
      </c>
      <c r="O453" s="5" t="s">
        <v>62</v>
      </c>
    </row>
    <row r="454" spans="2:15" ht="21" customHeight="1" x14ac:dyDescent="0.35">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5">
      <c r="B455" s="5" t="s">
        <v>14</v>
      </c>
      <c r="C455" s="6">
        <v>17</v>
      </c>
      <c r="D455" s="7" t="s">
        <v>44</v>
      </c>
      <c r="E455" s="5" t="s">
        <v>16</v>
      </c>
      <c r="F455" s="5" t="s">
        <v>23</v>
      </c>
      <c r="G455" s="8">
        <v>3</v>
      </c>
      <c r="H455" s="9">
        <v>15000000</v>
      </c>
      <c r="I455" s="5">
        <v>5</v>
      </c>
      <c r="J455" s="10">
        <v>1.5277777777777779E-3</v>
      </c>
      <c r="K455" s="5" t="s">
        <v>18</v>
      </c>
      <c r="L455" s="5" t="s">
        <v>39</v>
      </c>
      <c r="M455" s="5" t="s">
        <v>48</v>
      </c>
      <c r="N455" s="5" t="s">
        <v>76</v>
      </c>
      <c r="O455" s="5" t="s">
        <v>26</v>
      </c>
    </row>
    <row r="456" spans="2:15" ht="21" customHeight="1" x14ac:dyDescent="0.35">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5">
      <c r="B457" s="5" t="s">
        <v>14</v>
      </c>
      <c r="C457" s="6">
        <v>11</v>
      </c>
      <c r="D457" s="7" t="s">
        <v>69</v>
      </c>
      <c r="E457" s="5" t="s">
        <v>49</v>
      </c>
      <c r="F457" s="5" t="s">
        <v>23</v>
      </c>
      <c r="G457" s="8">
        <v>4</v>
      </c>
      <c r="H457" s="9">
        <v>20000000</v>
      </c>
      <c r="I457" s="5">
        <v>3</v>
      </c>
      <c r="J457" s="10">
        <v>1.5277777777777779E-3</v>
      </c>
      <c r="K457" s="5" t="s">
        <v>61</v>
      </c>
      <c r="L457" s="5" t="s">
        <v>64</v>
      </c>
      <c r="M457" s="5" t="s">
        <v>33</v>
      </c>
      <c r="N457" s="5" t="s">
        <v>77</v>
      </c>
      <c r="O457" s="5" t="s">
        <v>65</v>
      </c>
    </row>
    <row r="458" spans="2:15" ht="21" customHeight="1" x14ac:dyDescent="0.35">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5">
      <c r="B459" s="5" t="s">
        <v>14</v>
      </c>
      <c r="C459" s="6">
        <v>24</v>
      </c>
      <c r="D459" s="7" t="s">
        <v>69</v>
      </c>
      <c r="E459" s="5" t="s">
        <v>16</v>
      </c>
      <c r="F459" s="5" t="s">
        <v>17</v>
      </c>
      <c r="G459" s="8">
        <v>3</v>
      </c>
      <c r="H459" s="9">
        <v>15000000</v>
      </c>
      <c r="I459" s="5">
        <v>3</v>
      </c>
      <c r="J459" s="10">
        <v>1.5277777777777779E-3</v>
      </c>
      <c r="K459" s="5" t="s">
        <v>18</v>
      </c>
      <c r="L459" s="5" t="s">
        <v>19</v>
      </c>
      <c r="M459" s="5" t="s">
        <v>43</v>
      </c>
      <c r="N459" s="5" t="s">
        <v>66</v>
      </c>
      <c r="O459" s="5" t="s">
        <v>67</v>
      </c>
    </row>
    <row r="460" spans="2:15" ht="21" customHeight="1" x14ac:dyDescent="0.35">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5">
      <c r="B461" s="5" t="s">
        <v>14</v>
      </c>
      <c r="C461" s="6">
        <v>11</v>
      </c>
      <c r="D461" s="7" t="s">
        <v>55</v>
      </c>
      <c r="E461" s="5" t="s">
        <v>49</v>
      </c>
      <c r="F461" s="5" t="s">
        <v>17</v>
      </c>
      <c r="G461" s="8">
        <v>5</v>
      </c>
      <c r="H461" s="9">
        <v>25000000</v>
      </c>
      <c r="I461" s="5">
        <v>3</v>
      </c>
      <c r="J461" s="10">
        <v>1.5277777777777779E-3</v>
      </c>
      <c r="K461" s="5" t="s">
        <v>18</v>
      </c>
      <c r="L461" s="5" t="s">
        <v>47</v>
      </c>
      <c r="M461" s="5" t="s">
        <v>20</v>
      </c>
      <c r="N461" s="5" t="s">
        <v>66</v>
      </c>
      <c r="O461" s="5" t="s">
        <v>36</v>
      </c>
    </row>
    <row r="462" spans="2:15" ht="21" customHeight="1" x14ac:dyDescent="0.35">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5">
      <c r="B463" s="5" t="s">
        <v>14</v>
      </c>
      <c r="C463" s="6">
        <v>14</v>
      </c>
      <c r="D463" s="7" t="s">
        <v>57</v>
      </c>
      <c r="E463" s="5" t="s">
        <v>28</v>
      </c>
      <c r="F463" s="5" t="s">
        <v>23</v>
      </c>
      <c r="G463" s="8">
        <v>2</v>
      </c>
      <c r="H463" s="9">
        <v>12000000</v>
      </c>
      <c r="I463" s="5">
        <v>1</v>
      </c>
      <c r="J463" s="10">
        <v>1.5277777777777779E-3</v>
      </c>
      <c r="K463" s="5" t="s">
        <v>18</v>
      </c>
      <c r="L463" s="5" t="s">
        <v>47</v>
      </c>
      <c r="M463" s="5" t="s">
        <v>30</v>
      </c>
      <c r="N463" s="5" t="s">
        <v>77</v>
      </c>
      <c r="O463" s="5" t="s">
        <v>65</v>
      </c>
    </row>
    <row r="464" spans="2:15" ht="21" customHeight="1" x14ac:dyDescent="0.35">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5">
      <c r="B465" s="5" t="s">
        <v>14</v>
      </c>
      <c r="C465" s="6">
        <v>1</v>
      </c>
      <c r="D465" s="7" t="s">
        <v>59</v>
      </c>
      <c r="E465" s="5" t="s">
        <v>28</v>
      </c>
      <c r="F465" s="5" t="s">
        <v>17</v>
      </c>
      <c r="G465" s="8">
        <v>4</v>
      </c>
      <c r="H465" s="9">
        <v>20000000</v>
      </c>
      <c r="I465" s="5">
        <v>2</v>
      </c>
      <c r="J465" s="10">
        <v>1.5277777777777779E-3</v>
      </c>
      <c r="K465" s="5" t="s">
        <v>61</v>
      </c>
      <c r="L465" s="5" t="s">
        <v>29</v>
      </c>
      <c r="M465" s="5" t="s">
        <v>25</v>
      </c>
      <c r="N465" s="5" t="s">
        <v>78</v>
      </c>
      <c r="O465" s="5" t="s">
        <v>53</v>
      </c>
    </row>
    <row r="466" spans="2:15" ht="21" customHeight="1" x14ac:dyDescent="0.35">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5">
      <c r="B467" s="5" t="s">
        <v>14</v>
      </c>
      <c r="C467" s="6">
        <v>1</v>
      </c>
      <c r="D467" s="7" t="s">
        <v>59</v>
      </c>
      <c r="E467" s="5" t="s">
        <v>32</v>
      </c>
      <c r="F467" s="5" t="s">
        <v>23</v>
      </c>
      <c r="G467" s="8">
        <v>3</v>
      </c>
      <c r="H467" s="9">
        <v>15000000</v>
      </c>
      <c r="I467" s="5">
        <v>2</v>
      </c>
      <c r="J467" s="10">
        <v>1.5277777777777779E-3</v>
      </c>
      <c r="K467" s="5" t="s">
        <v>18</v>
      </c>
      <c r="L467" s="5" t="s">
        <v>19</v>
      </c>
      <c r="M467" s="5" t="s">
        <v>51</v>
      </c>
      <c r="N467" s="5" t="s">
        <v>76</v>
      </c>
      <c r="O467" s="5" t="s">
        <v>52</v>
      </c>
    </row>
    <row r="468" spans="2:15" ht="21" customHeight="1" x14ac:dyDescent="0.35">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5">
      <c r="B469" s="5" t="s">
        <v>14</v>
      </c>
      <c r="C469" s="6">
        <v>31</v>
      </c>
      <c r="D469" s="7" t="s">
        <v>22</v>
      </c>
      <c r="E469" s="5" t="s">
        <v>28</v>
      </c>
      <c r="F469" s="5" t="s">
        <v>23</v>
      </c>
      <c r="G469" s="8">
        <v>1</v>
      </c>
      <c r="H469" s="9">
        <v>19000000</v>
      </c>
      <c r="I469" s="5">
        <v>2</v>
      </c>
      <c r="J469" s="10">
        <v>1.5277777777777779E-3</v>
      </c>
      <c r="K469" s="5" t="s">
        <v>46</v>
      </c>
      <c r="L469" s="5" t="s">
        <v>19</v>
      </c>
      <c r="M469" s="5" t="s">
        <v>30</v>
      </c>
      <c r="N469" s="5" t="s">
        <v>76</v>
      </c>
      <c r="O469" s="5" t="s">
        <v>52</v>
      </c>
    </row>
    <row r="470" spans="2:15" ht="21" customHeight="1" x14ac:dyDescent="0.35">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5">
      <c r="B471" s="5" t="s">
        <v>70</v>
      </c>
      <c r="C471" s="6">
        <v>3</v>
      </c>
      <c r="D471" s="7" t="s">
        <v>59</v>
      </c>
      <c r="E471" s="5" t="s">
        <v>16</v>
      </c>
      <c r="F471" s="5" t="s">
        <v>45</v>
      </c>
      <c r="G471" s="8">
        <v>0</v>
      </c>
      <c r="H471" s="9">
        <v>0</v>
      </c>
      <c r="I471" s="5">
        <v>1</v>
      </c>
      <c r="J471" s="10">
        <v>1.5277777777777779E-3</v>
      </c>
      <c r="K471" s="5"/>
      <c r="L471" s="5"/>
      <c r="M471" s="5" t="s">
        <v>51</v>
      </c>
      <c r="N471" s="5" t="s">
        <v>76</v>
      </c>
      <c r="O471" s="5" t="s">
        <v>26</v>
      </c>
    </row>
    <row r="472" spans="2:15" ht="21" customHeight="1" x14ac:dyDescent="0.35">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5">
      <c r="B473" s="5" t="s">
        <v>70</v>
      </c>
      <c r="C473" s="6">
        <v>30</v>
      </c>
      <c r="D473" s="7" t="s">
        <v>22</v>
      </c>
      <c r="E473" s="5" t="s">
        <v>32</v>
      </c>
      <c r="F473" s="5" t="s">
        <v>42</v>
      </c>
      <c r="G473" s="8">
        <v>0</v>
      </c>
      <c r="H473" s="9">
        <v>0</v>
      </c>
      <c r="I473" s="5">
        <v>1</v>
      </c>
      <c r="J473" s="10">
        <v>1.5277777777777779E-3</v>
      </c>
      <c r="K473" s="5"/>
      <c r="L473" s="5"/>
      <c r="M473" s="5" t="s">
        <v>43</v>
      </c>
      <c r="N473" s="5" t="s">
        <v>78</v>
      </c>
      <c r="O473" s="5" t="s">
        <v>53</v>
      </c>
    </row>
    <row r="474" spans="2:15" ht="21" customHeight="1" x14ac:dyDescent="0.35">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5">
      <c r="B475" s="5" t="s">
        <v>70</v>
      </c>
      <c r="C475" s="6">
        <v>16</v>
      </c>
      <c r="D475" s="7" t="s">
        <v>27</v>
      </c>
      <c r="E475" s="5" t="s">
        <v>28</v>
      </c>
      <c r="F475" s="5" t="s">
        <v>45</v>
      </c>
      <c r="G475" s="8">
        <v>0</v>
      </c>
      <c r="H475" s="9">
        <v>0</v>
      </c>
      <c r="I475" s="5">
        <v>5</v>
      </c>
      <c r="J475" s="10">
        <v>1.5277777777777779E-3</v>
      </c>
      <c r="K475" s="5"/>
      <c r="L475" s="5"/>
      <c r="M475" s="5" t="s">
        <v>25</v>
      </c>
      <c r="N475" s="5" t="s">
        <v>78</v>
      </c>
      <c r="O475" s="5" t="s">
        <v>63</v>
      </c>
    </row>
    <row r="476" spans="2:15" ht="21" customHeight="1" x14ac:dyDescent="0.35">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5">
      <c r="B477" s="5" t="s">
        <v>70</v>
      </c>
      <c r="C477" s="6">
        <v>9</v>
      </c>
      <c r="D477" s="7" t="s">
        <v>37</v>
      </c>
      <c r="E477" s="5" t="s">
        <v>38</v>
      </c>
      <c r="F477" s="5" t="s">
        <v>23</v>
      </c>
      <c r="G477" s="8">
        <v>0</v>
      </c>
      <c r="H477" s="9">
        <v>0</v>
      </c>
      <c r="I477" s="5">
        <v>2</v>
      </c>
      <c r="J477" s="10">
        <v>1.5277777777777779E-3</v>
      </c>
      <c r="K477" s="5"/>
      <c r="L477" s="5"/>
      <c r="M477" s="5" t="s">
        <v>30</v>
      </c>
      <c r="N477" s="5" t="s">
        <v>78</v>
      </c>
      <c r="O477" s="5" t="s">
        <v>53</v>
      </c>
    </row>
    <row r="478" spans="2:15" ht="21" customHeight="1" x14ac:dyDescent="0.35">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5">
      <c r="B479" s="5" t="s">
        <v>70</v>
      </c>
      <c r="C479" s="6">
        <v>29</v>
      </c>
      <c r="D479" s="7" t="s">
        <v>37</v>
      </c>
      <c r="E479" s="5" t="s">
        <v>73</v>
      </c>
      <c r="F479" s="5" t="s">
        <v>42</v>
      </c>
      <c r="G479" s="8">
        <v>0</v>
      </c>
      <c r="H479" s="9">
        <v>0</v>
      </c>
      <c r="I479" s="5">
        <v>2</v>
      </c>
      <c r="J479" s="10">
        <v>1.5277777777777779E-3</v>
      </c>
      <c r="K479" s="5"/>
      <c r="L479" s="5"/>
      <c r="M479" s="5" t="s">
        <v>43</v>
      </c>
      <c r="N479" s="5" t="s">
        <v>78</v>
      </c>
      <c r="O479" s="5" t="s">
        <v>66</v>
      </c>
    </row>
    <row r="480" spans="2:15" ht="21" customHeight="1" x14ac:dyDescent="0.35">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5">
      <c r="B481" s="5" t="s">
        <v>70</v>
      </c>
      <c r="C481" s="6">
        <v>21</v>
      </c>
      <c r="D481" s="7" t="s">
        <v>69</v>
      </c>
      <c r="E481" s="5" t="s">
        <v>16</v>
      </c>
      <c r="F481" s="5" t="s">
        <v>42</v>
      </c>
      <c r="G481" s="8">
        <v>0</v>
      </c>
      <c r="H481" s="9">
        <v>0</v>
      </c>
      <c r="I481" s="5">
        <v>1</v>
      </c>
      <c r="J481" s="10">
        <v>1.5277777777777779E-3</v>
      </c>
      <c r="K481" s="5"/>
      <c r="L481" s="5"/>
      <c r="M481" s="5" t="s">
        <v>43</v>
      </c>
      <c r="N481" s="5" t="s">
        <v>78</v>
      </c>
      <c r="O481" s="5" t="s">
        <v>53</v>
      </c>
    </row>
    <row r="482" spans="2:15" ht="21" customHeight="1" x14ac:dyDescent="0.35">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5">
      <c r="B483" s="5" t="s">
        <v>70</v>
      </c>
      <c r="C483" s="6">
        <v>3</v>
      </c>
      <c r="D483" s="7" t="s">
        <v>59</v>
      </c>
      <c r="E483" s="5" t="s">
        <v>16</v>
      </c>
      <c r="F483" s="5" t="s">
        <v>45</v>
      </c>
      <c r="G483" s="8">
        <v>0</v>
      </c>
      <c r="H483" s="9">
        <v>0</v>
      </c>
      <c r="I483" s="5">
        <v>1</v>
      </c>
      <c r="J483" s="10">
        <v>1.5277777777777779E-3</v>
      </c>
      <c r="K483" s="5"/>
      <c r="L483" s="5"/>
      <c r="M483" s="5" t="s">
        <v>51</v>
      </c>
      <c r="N483" s="5" t="s">
        <v>76</v>
      </c>
      <c r="O483" s="5" t="s">
        <v>26</v>
      </c>
    </row>
    <row r="484" spans="2:15" ht="21" customHeight="1" x14ac:dyDescent="0.35">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5">
      <c r="B485" s="5" t="s">
        <v>14</v>
      </c>
      <c r="C485" s="6">
        <v>11</v>
      </c>
      <c r="D485" s="7" t="s">
        <v>55</v>
      </c>
      <c r="E485" s="5" t="s">
        <v>38</v>
      </c>
      <c r="F485" s="5" t="s">
        <v>68</v>
      </c>
      <c r="G485" s="8">
        <v>3</v>
      </c>
      <c r="H485" s="9">
        <v>15000000</v>
      </c>
      <c r="I485" s="5">
        <v>2</v>
      </c>
      <c r="J485" s="10">
        <v>1.5972222222222221E-3</v>
      </c>
      <c r="K485" s="5" t="s">
        <v>18</v>
      </c>
      <c r="L485" s="5" t="s">
        <v>19</v>
      </c>
      <c r="M485" s="5" t="s">
        <v>51</v>
      </c>
      <c r="N485" s="5" t="s">
        <v>77</v>
      </c>
      <c r="O485" s="5" t="s">
        <v>54</v>
      </c>
    </row>
    <row r="486" spans="2:15" ht="21" customHeight="1" x14ac:dyDescent="0.35">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5">
      <c r="B487" s="5" t="s">
        <v>14</v>
      </c>
      <c r="C487" s="6">
        <v>1</v>
      </c>
      <c r="D487" s="7" t="s">
        <v>37</v>
      </c>
      <c r="E487" s="5" t="s">
        <v>49</v>
      </c>
      <c r="F487" s="5" t="s">
        <v>42</v>
      </c>
      <c r="G487" s="8">
        <v>4</v>
      </c>
      <c r="H487" s="9">
        <v>11000000</v>
      </c>
      <c r="I487" s="5">
        <v>2</v>
      </c>
      <c r="J487" s="10">
        <v>1.5972222222222221E-3</v>
      </c>
      <c r="K487" s="5" t="s">
        <v>61</v>
      </c>
      <c r="L487" s="5" t="s">
        <v>35</v>
      </c>
      <c r="M487" s="5" t="s">
        <v>51</v>
      </c>
      <c r="N487" s="5" t="s">
        <v>78</v>
      </c>
      <c r="O487" s="5" t="s">
        <v>63</v>
      </c>
    </row>
    <row r="488" spans="2:15" ht="21" customHeight="1" x14ac:dyDescent="0.35">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5">
      <c r="B489" s="5" t="s">
        <v>14</v>
      </c>
      <c r="C489" s="6">
        <v>4</v>
      </c>
      <c r="D489" s="7" t="s">
        <v>44</v>
      </c>
      <c r="E489" s="5" t="s">
        <v>16</v>
      </c>
      <c r="F489" s="5" t="s">
        <v>42</v>
      </c>
      <c r="G489" s="8">
        <v>2</v>
      </c>
      <c r="H489" s="9">
        <v>12000000</v>
      </c>
      <c r="I489" s="5">
        <v>5</v>
      </c>
      <c r="J489" s="10">
        <v>1.5972222222222221E-3</v>
      </c>
      <c r="K489" s="5" t="s">
        <v>18</v>
      </c>
      <c r="L489" s="5" t="s">
        <v>47</v>
      </c>
      <c r="M489" s="5" t="s">
        <v>51</v>
      </c>
      <c r="N489" s="5" t="s">
        <v>78</v>
      </c>
      <c r="O489" s="5" t="s">
        <v>21</v>
      </c>
    </row>
    <row r="490" spans="2:15" ht="21" customHeight="1" x14ac:dyDescent="0.35">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5">
      <c r="B491" s="5" t="s">
        <v>14</v>
      </c>
      <c r="C491" s="6">
        <v>8</v>
      </c>
      <c r="D491" s="7" t="s">
        <v>44</v>
      </c>
      <c r="E491" s="5" t="s">
        <v>16</v>
      </c>
      <c r="F491" s="5" t="s">
        <v>17</v>
      </c>
      <c r="G491" s="8">
        <v>4</v>
      </c>
      <c r="H491" s="9">
        <v>20000000</v>
      </c>
      <c r="I491" s="5">
        <v>1</v>
      </c>
      <c r="J491" s="10">
        <v>1.5972222222222221E-3</v>
      </c>
      <c r="K491" s="5" t="s">
        <v>18</v>
      </c>
      <c r="L491" s="5" t="s">
        <v>56</v>
      </c>
      <c r="M491" s="5" t="s">
        <v>48</v>
      </c>
      <c r="N491" s="5" t="s">
        <v>66</v>
      </c>
      <c r="O491" s="5" t="s">
        <v>36</v>
      </c>
    </row>
    <row r="492" spans="2:15" ht="21" customHeight="1" x14ac:dyDescent="0.35">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5">
      <c r="B493" s="5" t="s">
        <v>14</v>
      </c>
      <c r="C493" s="6">
        <v>16</v>
      </c>
      <c r="D493" s="7" t="s">
        <v>69</v>
      </c>
      <c r="E493" s="5" t="s">
        <v>16</v>
      </c>
      <c r="F493" s="5" t="s">
        <v>17</v>
      </c>
      <c r="G493" s="8">
        <v>3</v>
      </c>
      <c r="H493" s="9">
        <v>15000000</v>
      </c>
      <c r="I493" s="5">
        <v>3</v>
      </c>
      <c r="J493" s="10">
        <v>1.5972222222222221E-3</v>
      </c>
      <c r="K493" s="5" t="s">
        <v>18</v>
      </c>
      <c r="L493" s="5" t="s">
        <v>64</v>
      </c>
      <c r="M493" s="5" t="s">
        <v>40</v>
      </c>
      <c r="N493" s="5" t="s">
        <v>78</v>
      </c>
      <c r="O493" s="5" t="s">
        <v>21</v>
      </c>
    </row>
    <row r="494" spans="2:15" ht="21" customHeight="1" x14ac:dyDescent="0.35">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5">
      <c r="B495" s="5" t="s">
        <v>70</v>
      </c>
      <c r="C495" s="6">
        <v>11</v>
      </c>
      <c r="D495" s="7" t="s">
        <v>55</v>
      </c>
      <c r="E495" s="5" t="s">
        <v>73</v>
      </c>
      <c r="F495" s="5" t="s">
        <v>42</v>
      </c>
      <c r="G495" s="8">
        <v>0</v>
      </c>
      <c r="H495" s="9">
        <v>0</v>
      </c>
      <c r="I495" s="5">
        <v>4</v>
      </c>
      <c r="J495" s="10">
        <v>1.5972222222222221E-3</v>
      </c>
      <c r="K495" s="5"/>
      <c r="L495" s="5"/>
      <c r="M495" s="5" t="s">
        <v>33</v>
      </c>
      <c r="N495" s="5" t="s">
        <v>78</v>
      </c>
      <c r="O495" s="5" t="s">
        <v>63</v>
      </c>
    </row>
    <row r="496" spans="2:15" ht="21" customHeight="1" x14ac:dyDescent="0.35">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5">
      <c r="B497" s="5" t="s">
        <v>70</v>
      </c>
      <c r="C497" s="6">
        <v>30</v>
      </c>
      <c r="D497" s="7" t="s">
        <v>59</v>
      </c>
      <c r="E497" s="5" t="s">
        <v>28</v>
      </c>
      <c r="F497" s="5" t="s">
        <v>42</v>
      </c>
      <c r="G497" s="8">
        <v>0</v>
      </c>
      <c r="H497" s="9">
        <v>0</v>
      </c>
      <c r="I497" s="5">
        <v>3</v>
      </c>
      <c r="J497" s="10">
        <v>1.5972222222222221E-3</v>
      </c>
      <c r="K497" s="5"/>
      <c r="L497" s="5"/>
      <c r="M497" s="5" t="s">
        <v>43</v>
      </c>
      <c r="N497" s="5" t="s">
        <v>77</v>
      </c>
      <c r="O497" s="5" t="s">
        <v>65</v>
      </c>
    </row>
    <row r="498" spans="2:15" ht="21" customHeight="1" x14ac:dyDescent="0.35">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5">
      <c r="B499" s="5" t="s">
        <v>70</v>
      </c>
      <c r="C499" s="6">
        <v>11</v>
      </c>
      <c r="D499" s="7" t="s">
        <v>55</v>
      </c>
      <c r="E499" s="5" t="s">
        <v>73</v>
      </c>
      <c r="F499" s="5" t="s">
        <v>42</v>
      </c>
      <c r="G499" s="8">
        <v>0</v>
      </c>
      <c r="H499" s="9">
        <v>0</v>
      </c>
      <c r="I499" s="5">
        <v>4</v>
      </c>
      <c r="J499" s="10">
        <v>1.5972222222222221E-3</v>
      </c>
      <c r="K499" s="5"/>
      <c r="L499" s="5"/>
      <c r="M499" s="5" t="s">
        <v>33</v>
      </c>
      <c r="N499" s="5" t="s">
        <v>78</v>
      </c>
      <c r="O499" s="5" t="s">
        <v>63</v>
      </c>
    </row>
    <row r="500" spans="2:15" ht="21" customHeight="1" x14ac:dyDescent="0.35">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5">
      <c r="B501" s="5" t="s">
        <v>70</v>
      </c>
      <c r="C501" s="6">
        <v>30</v>
      </c>
      <c r="D501" s="7" t="s">
        <v>59</v>
      </c>
      <c r="E501" s="5" t="s">
        <v>28</v>
      </c>
      <c r="F501" s="5" t="s">
        <v>42</v>
      </c>
      <c r="G501" s="8">
        <v>0</v>
      </c>
      <c r="H501" s="9">
        <v>0</v>
      </c>
      <c r="I501" s="5">
        <v>3</v>
      </c>
      <c r="J501" s="10">
        <v>1.5972222222222221E-3</v>
      </c>
      <c r="K501" s="5"/>
      <c r="L501" s="5"/>
      <c r="M501" s="5" t="s">
        <v>43</v>
      </c>
      <c r="N501" s="5" t="s">
        <v>77</v>
      </c>
      <c r="O501" s="5" t="s">
        <v>65</v>
      </c>
    </row>
    <row r="502" spans="2:15" ht="21" customHeight="1" x14ac:dyDescent="0.35">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5">
      <c r="B503" s="5" t="s">
        <v>14</v>
      </c>
      <c r="C503" s="6">
        <v>1</v>
      </c>
      <c r="D503" s="7" t="s">
        <v>59</v>
      </c>
      <c r="E503" s="5" t="s">
        <v>38</v>
      </c>
      <c r="F503" s="5" t="s">
        <v>42</v>
      </c>
      <c r="G503" s="8">
        <v>2</v>
      </c>
      <c r="H503" s="9">
        <v>38000000</v>
      </c>
      <c r="I503" s="5">
        <v>2</v>
      </c>
      <c r="J503" s="10">
        <v>1.6782407407407406E-3</v>
      </c>
      <c r="K503" s="5" t="s">
        <v>46</v>
      </c>
      <c r="L503" s="5" t="s">
        <v>24</v>
      </c>
      <c r="M503" s="5" t="s">
        <v>30</v>
      </c>
      <c r="N503" s="5" t="s">
        <v>77</v>
      </c>
      <c r="O503" s="5" t="s">
        <v>34</v>
      </c>
    </row>
    <row r="504" spans="2:15" ht="21" customHeight="1" x14ac:dyDescent="0.35">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5">
      <c r="B505" s="5" t="s">
        <v>14</v>
      </c>
      <c r="C505" s="6">
        <v>20</v>
      </c>
      <c r="D505" s="7" t="s">
        <v>59</v>
      </c>
      <c r="E505" s="5" t="s">
        <v>32</v>
      </c>
      <c r="F505" s="5" t="s">
        <v>45</v>
      </c>
      <c r="G505" s="8">
        <v>3</v>
      </c>
      <c r="H505" s="9">
        <v>15000000</v>
      </c>
      <c r="I505" s="5">
        <v>2</v>
      </c>
      <c r="J505" s="10">
        <v>1.6782407407407406E-3</v>
      </c>
      <c r="K505" s="5" t="s">
        <v>18</v>
      </c>
      <c r="L505" s="5" t="s">
        <v>39</v>
      </c>
      <c r="M505" s="5" t="s">
        <v>51</v>
      </c>
      <c r="N505" s="5" t="s">
        <v>78</v>
      </c>
      <c r="O505" s="5" t="s">
        <v>41</v>
      </c>
    </row>
    <row r="506" spans="2:15" ht="21" customHeight="1" x14ac:dyDescent="0.35">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5">
      <c r="B507" s="5" t="s">
        <v>14</v>
      </c>
      <c r="C507" s="6">
        <v>14</v>
      </c>
      <c r="D507" s="7" t="s">
        <v>27</v>
      </c>
      <c r="E507" s="5" t="s">
        <v>38</v>
      </c>
      <c r="F507" s="5" t="s">
        <v>17</v>
      </c>
      <c r="G507" s="8">
        <v>3</v>
      </c>
      <c r="H507" s="9">
        <v>11000000</v>
      </c>
      <c r="I507" s="5">
        <v>2</v>
      </c>
      <c r="J507" s="10">
        <v>1.6782407407407406E-3</v>
      </c>
      <c r="K507" s="5" t="s">
        <v>18</v>
      </c>
      <c r="L507" s="5" t="s">
        <v>29</v>
      </c>
      <c r="M507" s="5" t="s">
        <v>33</v>
      </c>
      <c r="N507" s="5" t="s">
        <v>78</v>
      </c>
      <c r="O507" s="5" t="s">
        <v>66</v>
      </c>
    </row>
    <row r="508" spans="2:15" ht="21" customHeight="1" x14ac:dyDescent="0.35">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5">
      <c r="B509" s="5" t="s">
        <v>14</v>
      </c>
      <c r="C509" s="6">
        <v>11</v>
      </c>
      <c r="D509" s="7" t="s">
        <v>37</v>
      </c>
      <c r="E509" s="5" t="s">
        <v>16</v>
      </c>
      <c r="F509" s="5" t="s">
        <v>23</v>
      </c>
      <c r="G509" s="8">
        <v>5</v>
      </c>
      <c r="H509" s="9">
        <v>21000000</v>
      </c>
      <c r="I509" s="5">
        <v>1</v>
      </c>
      <c r="J509" s="10">
        <v>1.6782407407407406E-3</v>
      </c>
      <c r="K509" s="5" t="s">
        <v>18</v>
      </c>
      <c r="L509" s="5" t="s">
        <v>19</v>
      </c>
      <c r="M509" s="5" t="s">
        <v>30</v>
      </c>
      <c r="N509" s="5" t="s">
        <v>78</v>
      </c>
      <c r="O509" s="5" t="s">
        <v>66</v>
      </c>
    </row>
    <row r="510" spans="2:15" ht="21" customHeight="1" x14ac:dyDescent="0.35">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5">
      <c r="B511" s="5" t="s">
        <v>14</v>
      </c>
      <c r="C511" s="6">
        <v>29</v>
      </c>
      <c r="D511" s="7" t="s">
        <v>37</v>
      </c>
      <c r="E511" s="5" t="s">
        <v>16</v>
      </c>
      <c r="F511" s="5" t="s">
        <v>42</v>
      </c>
      <c r="G511" s="8">
        <v>3</v>
      </c>
      <c r="H511" s="9">
        <v>15000000</v>
      </c>
      <c r="I511" s="5">
        <v>1</v>
      </c>
      <c r="J511" s="10">
        <v>1.6782407407407406E-3</v>
      </c>
      <c r="K511" s="5" t="s">
        <v>18</v>
      </c>
      <c r="L511" s="5" t="s">
        <v>39</v>
      </c>
      <c r="M511" s="5" t="s">
        <v>20</v>
      </c>
      <c r="N511" s="5" t="s">
        <v>78</v>
      </c>
      <c r="O511" s="5" t="s">
        <v>66</v>
      </c>
    </row>
    <row r="512" spans="2:15" ht="21" customHeight="1" x14ac:dyDescent="0.35">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5">
      <c r="B513" s="5" t="s">
        <v>14</v>
      </c>
      <c r="C513" s="6">
        <v>8</v>
      </c>
      <c r="D513" s="7" t="s">
        <v>37</v>
      </c>
      <c r="E513" s="5" t="s">
        <v>38</v>
      </c>
      <c r="F513" s="5" t="s">
        <v>17</v>
      </c>
      <c r="G513" s="8">
        <v>5</v>
      </c>
      <c r="H513" s="9">
        <v>25000000</v>
      </c>
      <c r="I513" s="5">
        <v>3</v>
      </c>
      <c r="J513" s="10">
        <v>1.6782407407407406E-3</v>
      </c>
      <c r="K513" s="5" t="s">
        <v>18</v>
      </c>
      <c r="L513" s="5" t="s">
        <v>39</v>
      </c>
      <c r="M513" s="5" t="s">
        <v>48</v>
      </c>
      <c r="N513" s="5" t="s">
        <v>76</v>
      </c>
      <c r="O513" s="5" t="s">
        <v>52</v>
      </c>
    </row>
    <row r="514" spans="2:15" ht="21" customHeight="1" x14ac:dyDescent="0.35">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5">
      <c r="B515" s="5" t="s">
        <v>14</v>
      </c>
      <c r="C515" s="6">
        <v>11</v>
      </c>
      <c r="D515" s="7" t="s">
        <v>44</v>
      </c>
      <c r="E515" s="5" t="s">
        <v>28</v>
      </c>
      <c r="F515" s="5" t="s">
        <v>23</v>
      </c>
      <c r="G515" s="8">
        <v>4</v>
      </c>
      <c r="H515" s="9">
        <v>20000000</v>
      </c>
      <c r="I515" s="5">
        <v>2</v>
      </c>
      <c r="J515" s="10">
        <v>1.6782407407407406E-3</v>
      </c>
      <c r="K515" s="5" t="s">
        <v>18</v>
      </c>
      <c r="L515" s="5" t="s">
        <v>47</v>
      </c>
      <c r="M515" s="5" t="s">
        <v>33</v>
      </c>
      <c r="N515" s="5" t="s">
        <v>76</v>
      </c>
      <c r="O515" s="5" t="s">
        <v>31</v>
      </c>
    </row>
    <row r="516" spans="2:15" ht="21" customHeight="1" x14ac:dyDescent="0.35">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5">
      <c r="B517" s="5" t="s">
        <v>14</v>
      </c>
      <c r="C517" s="6">
        <v>18</v>
      </c>
      <c r="D517" s="7" t="s">
        <v>44</v>
      </c>
      <c r="E517" s="5" t="s">
        <v>32</v>
      </c>
      <c r="F517" s="5" t="s">
        <v>68</v>
      </c>
      <c r="G517" s="8">
        <v>5</v>
      </c>
      <c r="H517" s="9">
        <v>25000000</v>
      </c>
      <c r="I517" s="5">
        <v>4</v>
      </c>
      <c r="J517" s="10">
        <v>1.6782407407407406E-3</v>
      </c>
      <c r="K517" s="5" t="s">
        <v>18</v>
      </c>
      <c r="L517" s="5" t="s">
        <v>19</v>
      </c>
      <c r="M517" s="5" t="s">
        <v>43</v>
      </c>
      <c r="N517" s="5" t="s">
        <v>77</v>
      </c>
      <c r="O517" s="5" t="s">
        <v>54</v>
      </c>
    </row>
    <row r="518" spans="2:15" ht="21" customHeight="1" x14ac:dyDescent="0.35">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5">
      <c r="B519" s="5" t="s">
        <v>14</v>
      </c>
      <c r="C519" s="6">
        <v>1</v>
      </c>
      <c r="D519" s="7" t="s">
        <v>59</v>
      </c>
      <c r="E519" s="5" t="s">
        <v>38</v>
      </c>
      <c r="F519" s="5" t="s">
        <v>42</v>
      </c>
      <c r="G519" s="8">
        <v>2</v>
      </c>
      <c r="H519" s="9">
        <v>38000000</v>
      </c>
      <c r="I519" s="5">
        <v>2</v>
      </c>
      <c r="J519" s="10">
        <v>1.6782407407407406E-3</v>
      </c>
      <c r="K519" s="5" t="s">
        <v>46</v>
      </c>
      <c r="L519" s="5" t="s">
        <v>24</v>
      </c>
      <c r="M519" s="5" t="s">
        <v>30</v>
      </c>
      <c r="N519" s="5" t="s">
        <v>77</v>
      </c>
      <c r="O519" s="5" t="s">
        <v>34</v>
      </c>
    </row>
    <row r="520" spans="2:15" ht="21" customHeight="1" x14ac:dyDescent="0.35">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5">
      <c r="B521" s="5" t="s">
        <v>14</v>
      </c>
      <c r="C521" s="6">
        <v>20</v>
      </c>
      <c r="D521" s="7" t="s">
        <v>59</v>
      </c>
      <c r="E521" s="5" t="s">
        <v>32</v>
      </c>
      <c r="F521" s="5" t="s">
        <v>45</v>
      </c>
      <c r="G521" s="8">
        <v>3</v>
      </c>
      <c r="H521" s="9">
        <v>15000000</v>
      </c>
      <c r="I521" s="5">
        <v>2</v>
      </c>
      <c r="J521" s="10">
        <v>1.6782407407407406E-3</v>
      </c>
      <c r="K521" s="5" t="s">
        <v>18</v>
      </c>
      <c r="L521" s="5" t="s">
        <v>39</v>
      </c>
      <c r="M521" s="5" t="s">
        <v>51</v>
      </c>
      <c r="N521" s="5" t="s">
        <v>78</v>
      </c>
      <c r="O521" s="5" t="s">
        <v>41</v>
      </c>
    </row>
    <row r="522" spans="2:15" ht="21" customHeight="1" x14ac:dyDescent="0.35">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5">
      <c r="B523" s="5" t="s">
        <v>70</v>
      </c>
      <c r="C523" s="6">
        <v>14</v>
      </c>
      <c r="D523" s="7" t="s">
        <v>60</v>
      </c>
      <c r="E523" s="5" t="s">
        <v>16</v>
      </c>
      <c r="F523" s="5" t="s">
        <v>42</v>
      </c>
      <c r="G523" s="8">
        <v>0</v>
      </c>
      <c r="H523" s="9">
        <v>0</v>
      </c>
      <c r="I523" s="5">
        <v>1</v>
      </c>
      <c r="J523" s="10">
        <v>1.6782407407407406E-3</v>
      </c>
      <c r="K523" s="5"/>
      <c r="L523" s="5"/>
      <c r="M523" s="5" t="s">
        <v>51</v>
      </c>
      <c r="N523" s="5" t="s">
        <v>76</v>
      </c>
      <c r="O523" s="5" t="s">
        <v>31</v>
      </c>
    </row>
    <row r="524" spans="2:15" ht="21" customHeight="1" x14ac:dyDescent="0.35">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5">
      <c r="B525" s="5" t="s">
        <v>70</v>
      </c>
      <c r="C525" s="6">
        <v>20</v>
      </c>
      <c r="D525" s="7" t="s">
        <v>27</v>
      </c>
      <c r="E525" s="5" t="s">
        <v>49</v>
      </c>
      <c r="F525" s="5" t="s">
        <v>23</v>
      </c>
      <c r="G525" s="8">
        <v>0</v>
      </c>
      <c r="H525" s="9">
        <v>0</v>
      </c>
      <c r="I525" s="5">
        <v>1</v>
      </c>
      <c r="J525" s="10">
        <v>1.6782407407407406E-3</v>
      </c>
      <c r="K525" s="5"/>
      <c r="L525" s="5"/>
      <c r="M525" s="5" t="s">
        <v>25</v>
      </c>
      <c r="N525" s="5" t="s">
        <v>77</v>
      </c>
      <c r="O525" s="5" t="s">
        <v>54</v>
      </c>
    </row>
    <row r="526" spans="2:15" ht="21" customHeight="1" x14ac:dyDescent="0.35">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5">
      <c r="B527" s="5" t="s">
        <v>70</v>
      </c>
      <c r="C527" s="6">
        <v>21</v>
      </c>
      <c r="D527" s="7" t="s">
        <v>37</v>
      </c>
      <c r="E527" s="5" t="s">
        <v>32</v>
      </c>
      <c r="F527" s="5" t="s">
        <v>42</v>
      </c>
      <c r="G527" s="8">
        <v>0</v>
      </c>
      <c r="H527" s="9">
        <v>0</v>
      </c>
      <c r="I527" s="5">
        <v>3</v>
      </c>
      <c r="J527" s="10">
        <v>1.6782407407407406E-3</v>
      </c>
      <c r="K527" s="5"/>
      <c r="L527" s="5"/>
      <c r="M527" s="5" t="s">
        <v>30</v>
      </c>
      <c r="N527" s="5" t="s">
        <v>78</v>
      </c>
      <c r="O527" s="5" t="s">
        <v>62</v>
      </c>
    </row>
    <row r="528" spans="2:15" ht="21" customHeight="1" x14ac:dyDescent="0.35">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5">
      <c r="B529" s="5" t="s">
        <v>70</v>
      </c>
      <c r="C529" s="6">
        <v>14</v>
      </c>
      <c r="D529" s="7" t="s">
        <v>44</v>
      </c>
      <c r="E529" s="5" t="s">
        <v>16</v>
      </c>
      <c r="F529" s="5" t="s">
        <v>42</v>
      </c>
      <c r="G529" s="8">
        <v>0</v>
      </c>
      <c r="H529" s="9">
        <v>0</v>
      </c>
      <c r="I529" s="5">
        <v>2</v>
      </c>
      <c r="J529" s="10">
        <v>1.6782407407407406E-3</v>
      </c>
      <c r="K529" s="5"/>
      <c r="L529" s="5"/>
      <c r="M529" s="5" t="s">
        <v>43</v>
      </c>
      <c r="N529" s="5" t="s">
        <v>76</v>
      </c>
      <c r="O529" s="5" t="s">
        <v>52</v>
      </c>
    </row>
    <row r="530" spans="2:15" ht="21" customHeight="1" x14ac:dyDescent="0.35">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5">
      <c r="B531" s="5" t="s">
        <v>70</v>
      </c>
      <c r="C531" s="6">
        <v>12</v>
      </c>
      <c r="D531" s="7" t="s">
        <v>59</v>
      </c>
      <c r="E531" s="5" t="s">
        <v>16</v>
      </c>
      <c r="F531" s="5" t="s">
        <v>23</v>
      </c>
      <c r="G531" s="8">
        <v>0</v>
      </c>
      <c r="H531" s="9">
        <v>0</v>
      </c>
      <c r="I531" s="5">
        <v>2</v>
      </c>
      <c r="J531" s="10">
        <v>1.6782407407407406E-3</v>
      </c>
      <c r="K531" s="5"/>
      <c r="L531" s="5"/>
      <c r="M531" s="5" t="s">
        <v>43</v>
      </c>
      <c r="N531" s="5" t="s">
        <v>66</v>
      </c>
      <c r="O531" s="5" t="s">
        <v>67</v>
      </c>
    </row>
    <row r="532" spans="2:15" ht="21" customHeight="1" x14ac:dyDescent="0.35">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5">
      <c r="B533" s="5" t="s">
        <v>14</v>
      </c>
      <c r="C533" s="6">
        <v>11</v>
      </c>
      <c r="D533" s="7" t="s">
        <v>55</v>
      </c>
      <c r="E533" s="5" t="s">
        <v>38</v>
      </c>
      <c r="F533" s="5" t="s">
        <v>42</v>
      </c>
      <c r="G533" s="8">
        <v>5</v>
      </c>
      <c r="H533" s="9">
        <v>20000000</v>
      </c>
      <c r="I533" s="5">
        <v>1</v>
      </c>
      <c r="J533" s="10">
        <v>1.736111111111111E-3</v>
      </c>
      <c r="K533" s="5" t="s">
        <v>18</v>
      </c>
      <c r="L533" s="5" t="s">
        <v>29</v>
      </c>
      <c r="M533" s="5" t="s">
        <v>48</v>
      </c>
      <c r="N533" s="5" t="s">
        <v>77</v>
      </c>
      <c r="O533" s="5" t="s">
        <v>54</v>
      </c>
    </row>
    <row r="534" spans="2:15" ht="21" customHeight="1" x14ac:dyDescent="0.35">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5">
      <c r="B535" s="5" t="s">
        <v>14</v>
      </c>
      <c r="C535" s="6">
        <v>10</v>
      </c>
      <c r="D535" s="7" t="s">
        <v>72</v>
      </c>
      <c r="E535" s="5" t="s">
        <v>32</v>
      </c>
      <c r="F535" s="5" t="s">
        <v>23</v>
      </c>
      <c r="G535" s="8">
        <v>1</v>
      </c>
      <c r="H535" s="9">
        <v>7000000</v>
      </c>
      <c r="I535" s="5">
        <v>1</v>
      </c>
      <c r="J535" s="10">
        <v>1.736111111111111E-3</v>
      </c>
      <c r="K535" s="5" t="s">
        <v>18</v>
      </c>
      <c r="L535" s="5" t="s">
        <v>47</v>
      </c>
      <c r="M535" s="5" t="s">
        <v>30</v>
      </c>
      <c r="N535" s="5" t="s">
        <v>78</v>
      </c>
      <c r="O535" s="5" t="s">
        <v>53</v>
      </c>
    </row>
    <row r="536" spans="2:15" ht="21" customHeight="1" x14ac:dyDescent="0.35">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5">
      <c r="B537" s="5" t="s">
        <v>14</v>
      </c>
      <c r="C537" s="6">
        <v>22</v>
      </c>
      <c r="D537" s="7" t="s">
        <v>27</v>
      </c>
      <c r="E537" s="5" t="s">
        <v>32</v>
      </c>
      <c r="F537" s="5" t="s">
        <v>42</v>
      </c>
      <c r="G537" s="8">
        <v>1</v>
      </c>
      <c r="H537" s="9">
        <v>19000000</v>
      </c>
      <c r="I537" s="5">
        <v>2</v>
      </c>
      <c r="J537" s="10">
        <v>1.736111111111111E-3</v>
      </c>
      <c r="K537" s="5" t="s">
        <v>46</v>
      </c>
      <c r="L537" s="5" t="s">
        <v>39</v>
      </c>
      <c r="M537" s="5" t="s">
        <v>51</v>
      </c>
      <c r="N537" s="5" t="s">
        <v>66</v>
      </c>
      <c r="O537" s="5" t="s">
        <v>67</v>
      </c>
    </row>
    <row r="538" spans="2:15" ht="21" customHeight="1" x14ac:dyDescent="0.35">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5">
      <c r="B539" s="5" t="s">
        <v>14</v>
      </c>
      <c r="C539" s="6">
        <v>21</v>
      </c>
      <c r="D539" s="7" t="s">
        <v>37</v>
      </c>
      <c r="E539" s="5" t="s">
        <v>38</v>
      </c>
      <c r="F539" s="5" t="s">
        <v>17</v>
      </c>
      <c r="G539" s="8">
        <v>2</v>
      </c>
      <c r="H539" s="9">
        <v>38000000</v>
      </c>
      <c r="I539" s="5">
        <v>3</v>
      </c>
      <c r="J539" s="10">
        <v>1.736111111111111E-3</v>
      </c>
      <c r="K539" s="5" t="s">
        <v>46</v>
      </c>
      <c r="L539" s="5" t="s">
        <v>35</v>
      </c>
      <c r="M539" s="5" t="s">
        <v>30</v>
      </c>
      <c r="N539" s="5" t="s">
        <v>77</v>
      </c>
      <c r="O539" s="5" t="s">
        <v>54</v>
      </c>
    </row>
    <row r="540" spans="2:15" ht="21" customHeight="1" x14ac:dyDescent="0.35">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5">
      <c r="B541" s="5" t="s">
        <v>14</v>
      </c>
      <c r="C541" s="6">
        <v>5</v>
      </c>
      <c r="D541" s="7" t="s">
        <v>37</v>
      </c>
      <c r="E541" s="5" t="s">
        <v>16</v>
      </c>
      <c r="F541" s="5" t="s">
        <v>17</v>
      </c>
      <c r="G541" s="8">
        <v>4</v>
      </c>
      <c r="H541" s="9">
        <v>11000000</v>
      </c>
      <c r="I541" s="5">
        <v>4</v>
      </c>
      <c r="J541" s="10">
        <v>1.736111111111111E-3</v>
      </c>
      <c r="K541" s="5" t="s">
        <v>61</v>
      </c>
      <c r="L541" s="5" t="s">
        <v>19</v>
      </c>
      <c r="M541" s="5" t="s">
        <v>40</v>
      </c>
      <c r="N541" s="5" t="s">
        <v>76</v>
      </c>
      <c r="O541" s="5" t="s">
        <v>26</v>
      </c>
    </row>
    <row r="542" spans="2:15" ht="21" customHeight="1" x14ac:dyDescent="0.35">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5">
      <c r="B543" s="5" t="s">
        <v>14</v>
      </c>
      <c r="C543" s="6">
        <v>8</v>
      </c>
      <c r="D543" s="7" t="s">
        <v>37</v>
      </c>
      <c r="E543" s="5" t="s">
        <v>38</v>
      </c>
      <c r="F543" s="5" t="s">
        <v>42</v>
      </c>
      <c r="G543" s="8">
        <v>3</v>
      </c>
      <c r="H543" s="9">
        <v>15000000</v>
      </c>
      <c r="I543" s="5">
        <v>1</v>
      </c>
      <c r="J543" s="10">
        <v>1.736111111111111E-3</v>
      </c>
      <c r="K543" s="5" t="s">
        <v>18</v>
      </c>
      <c r="L543" s="5" t="s">
        <v>39</v>
      </c>
      <c r="M543" s="5" t="s">
        <v>33</v>
      </c>
      <c r="N543" s="5" t="s">
        <v>76</v>
      </c>
      <c r="O543" s="5" t="s">
        <v>26</v>
      </c>
    </row>
    <row r="544" spans="2:15" ht="21" customHeight="1" x14ac:dyDescent="0.35">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5">
      <c r="B545" s="5" t="s">
        <v>14</v>
      </c>
      <c r="C545" s="6">
        <v>7</v>
      </c>
      <c r="D545" s="7" t="s">
        <v>37</v>
      </c>
      <c r="E545" s="5" t="s">
        <v>38</v>
      </c>
      <c r="F545" s="5" t="s">
        <v>68</v>
      </c>
      <c r="G545" s="8">
        <v>2</v>
      </c>
      <c r="H545" s="9">
        <v>12000000</v>
      </c>
      <c r="I545" s="5">
        <v>1</v>
      </c>
      <c r="J545" s="10">
        <v>1.736111111111111E-3</v>
      </c>
      <c r="K545" s="5" t="s">
        <v>18</v>
      </c>
      <c r="L545" s="5" t="s">
        <v>35</v>
      </c>
      <c r="M545" s="5" t="s">
        <v>48</v>
      </c>
      <c r="N545" s="5" t="s">
        <v>76</v>
      </c>
      <c r="O545" s="5" t="s">
        <v>31</v>
      </c>
    </row>
    <row r="546" spans="2:15" ht="21" customHeight="1" x14ac:dyDescent="0.35">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5">
      <c r="B547" s="5" t="s">
        <v>14</v>
      </c>
      <c r="C547" s="6">
        <v>1</v>
      </c>
      <c r="D547" s="7" t="s">
        <v>44</v>
      </c>
      <c r="E547" s="5" t="s">
        <v>28</v>
      </c>
      <c r="F547" s="5" t="s">
        <v>42</v>
      </c>
      <c r="G547" s="8">
        <v>4</v>
      </c>
      <c r="H547" s="9">
        <v>20000000</v>
      </c>
      <c r="I547" s="5">
        <v>3</v>
      </c>
      <c r="J547" s="10">
        <v>1.736111111111111E-3</v>
      </c>
      <c r="K547" s="5" t="s">
        <v>18</v>
      </c>
      <c r="L547" s="5" t="s">
        <v>56</v>
      </c>
      <c r="M547" s="5" t="s">
        <v>25</v>
      </c>
      <c r="N547" s="5" t="s">
        <v>66</v>
      </c>
      <c r="O547" s="5" t="s">
        <v>36</v>
      </c>
    </row>
    <row r="548" spans="2:15" ht="21" customHeight="1" x14ac:dyDescent="0.35">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5">
      <c r="B549" s="5" t="s">
        <v>14</v>
      </c>
      <c r="C549" s="6">
        <v>1</v>
      </c>
      <c r="D549" s="7" t="s">
        <v>69</v>
      </c>
      <c r="E549" s="5" t="s">
        <v>32</v>
      </c>
      <c r="F549" s="5" t="s">
        <v>23</v>
      </c>
      <c r="G549" s="8">
        <v>2</v>
      </c>
      <c r="H549" s="9">
        <v>12000000</v>
      </c>
      <c r="I549" s="5">
        <v>4</v>
      </c>
      <c r="J549" s="10">
        <v>1.736111111111111E-3</v>
      </c>
      <c r="K549" s="5" t="s">
        <v>18</v>
      </c>
      <c r="L549" s="5" t="s">
        <v>19</v>
      </c>
      <c r="M549" s="5" t="s">
        <v>20</v>
      </c>
      <c r="N549" s="5" t="s">
        <v>66</v>
      </c>
      <c r="O549" s="5" t="s">
        <v>67</v>
      </c>
    </row>
    <row r="550" spans="2:15" ht="21" customHeight="1" x14ac:dyDescent="0.35">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5">
      <c r="B551" s="5" t="s">
        <v>14</v>
      </c>
      <c r="C551" s="6">
        <v>11</v>
      </c>
      <c r="D551" s="7" t="s">
        <v>55</v>
      </c>
      <c r="E551" s="5" t="s">
        <v>38</v>
      </c>
      <c r="F551" s="5" t="s">
        <v>42</v>
      </c>
      <c r="G551" s="8">
        <v>5</v>
      </c>
      <c r="H551" s="9">
        <v>20000000</v>
      </c>
      <c r="I551" s="5">
        <v>1</v>
      </c>
      <c r="J551" s="10">
        <v>1.736111111111111E-3</v>
      </c>
      <c r="K551" s="5" t="s">
        <v>18</v>
      </c>
      <c r="L551" s="5" t="s">
        <v>29</v>
      </c>
      <c r="M551" s="5" t="s">
        <v>48</v>
      </c>
      <c r="N551" s="5" t="s">
        <v>77</v>
      </c>
      <c r="O551" s="5" t="s">
        <v>54</v>
      </c>
    </row>
    <row r="552" spans="2:15" ht="21" customHeight="1" x14ac:dyDescent="0.35">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5">
      <c r="B553" s="5" t="s">
        <v>14</v>
      </c>
      <c r="C553" s="6">
        <v>10</v>
      </c>
      <c r="D553" s="7" t="s">
        <v>72</v>
      </c>
      <c r="E553" s="5" t="s">
        <v>32</v>
      </c>
      <c r="F553" s="5" t="s">
        <v>23</v>
      </c>
      <c r="G553" s="8">
        <v>1</v>
      </c>
      <c r="H553" s="9">
        <v>7000000</v>
      </c>
      <c r="I553" s="5">
        <v>1</v>
      </c>
      <c r="J553" s="10">
        <v>1.736111111111111E-3</v>
      </c>
      <c r="K553" s="5" t="s">
        <v>18</v>
      </c>
      <c r="L553" s="5" t="s">
        <v>47</v>
      </c>
      <c r="M553" s="5" t="s">
        <v>30</v>
      </c>
      <c r="N553" s="5" t="s">
        <v>78</v>
      </c>
      <c r="O553" s="5" t="s">
        <v>53</v>
      </c>
    </row>
    <row r="554" spans="2:15" ht="21" customHeight="1" x14ac:dyDescent="0.35">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5">
      <c r="B555" s="5" t="s">
        <v>70</v>
      </c>
      <c r="C555" s="6">
        <v>11</v>
      </c>
      <c r="D555" s="7" t="s">
        <v>59</v>
      </c>
      <c r="E555" s="5" t="s">
        <v>16</v>
      </c>
      <c r="F555" s="5" t="s">
        <v>23</v>
      </c>
      <c r="G555" s="8">
        <v>0</v>
      </c>
      <c r="H555" s="9">
        <v>0</v>
      </c>
      <c r="I555" s="5">
        <v>2</v>
      </c>
      <c r="J555" s="10">
        <v>1.736111111111111E-3</v>
      </c>
      <c r="K555" s="5"/>
      <c r="L555" s="5"/>
      <c r="M555" s="5" t="s">
        <v>48</v>
      </c>
      <c r="N555" s="5" t="s">
        <v>66</v>
      </c>
      <c r="O555" s="5" t="s">
        <v>67</v>
      </c>
    </row>
    <row r="556" spans="2:15" ht="21" customHeight="1" x14ac:dyDescent="0.35">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5">
      <c r="B557" s="5" t="s">
        <v>70</v>
      </c>
      <c r="C557" s="6">
        <v>20</v>
      </c>
      <c r="D557" s="7" t="s">
        <v>27</v>
      </c>
      <c r="E557" s="5" t="s">
        <v>16</v>
      </c>
      <c r="F557" s="5" t="s">
        <v>23</v>
      </c>
      <c r="G557" s="8">
        <v>0</v>
      </c>
      <c r="H557" s="9">
        <v>0</v>
      </c>
      <c r="I557" s="5">
        <v>2</v>
      </c>
      <c r="J557" s="10">
        <v>1.736111111111111E-3</v>
      </c>
      <c r="K557" s="5"/>
      <c r="L557" s="5"/>
      <c r="M557" s="5" t="s">
        <v>43</v>
      </c>
      <c r="N557" s="5" t="s">
        <v>76</v>
      </c>
      <c r="O557" s="5" t="s">
        <v>26</v>
      </c>
    </row>
    <row r="558" spans="2:15" ht="21" customHeight="1" x14ac:dyDescent="0.35">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5">
      <c r="B559" s="5" t="s">
        <v>70</v>
      </c>
      <c r="C559" s="6">
        <v>1</v>
      </c>
      <c r="D559" s="7" t="s">
        <v>44</v>
      </c>
      <c r="E559" s="5" t="s">
        <v>16</v>
      </c>
      <c r="F559" s="5" t="s">
        <v>42</v>
      </c>
      <c r="G559" s="8">
        <v>0</v>
      </c>
      <c r="H559" s="9">
        <v>0</v>
      </c>
      <c r="I559" s="5">
        <v>4</v>
      </c>
      <c r="J559" s="10">
        <v>1.736111111111111E-3</v>
      </c>
      <c r="K559" s="5"/>
      <c r="L559" s="5"/>
      <c r="M559" s="5" t="s">
        <v>33</v>
      </c>
      <c r="N559" s="5" t="s">
        <v>76</v>
      </c>
      <c r="O559" s="5" t="s">
        <v>31</v>
      </c>
    </row>
    <row r="560" spans="2:15" ht="21" customHeight="1" x14ac:dyDescent="0.35">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5">
      <c r="B561" s="5" t="s">
        <v>70</v>
      </c>
      <c r="C561" s="6">
        <v>3</v>
      </c>
      <c r="D561" s="7" t="s">
        <v>69</v>
      </c>
      <c r="E561" s="5" t="s">
        <v>38</v>
      </c>
      <c r="F561" s="5" t="s">
        <v>23</v>
      </c>
      <c r="G561" s="8">
        <v>0</v>
      </c>
      <c r="H561" s="9">
        <v>0</v>
      </c>
      <c r="I561" s="5">
        <v>1</v>
      </c>
      <c r="J561" s="10">
        <v>1.736111111111111E-3</v>
      </c>
      <c r="K561" s="5"/>
      <c r="L561" s="5"/>
      <c r="M561" s="5" t="s">
        <v>30</v>
      </c>
      <c r="N561" s="5" t="s">
        <v>77</v>
      </c>
      <c r="O561" s="5" t="s">
        <v>65</v>
      </c>
    </row>
    <row r="562" spans="2:15" ht="21" customHeight="1" x14ac:dyDescent="0.35">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5">
      <c r="B563" s="5" t="s">
        <v>70</v>
      </c>
      <c r="C563" s="6">
        <v>11</v>
      </c>
      <c r="D563" s="7" t="s">
        <v>59</v>
      </c>
      <c r="E563" s="5" t="s">
        <v>16</v>
      </c>
      <c r="F563" s="5" t="s">
        <v>23</v>
      </c>
      <c r="G563" s="8">
        <v>0</v>
      </c>
      <c r="H563" s="9">
        <v>0</v>
      </c>
      <c r="I563" s="5">
        <v>2</v>
      </c>
      <c r="J563" s="10">
        <v>1.736111111111111E-3</v>
      </c>
      <c r="K563" s="5"/>
      <c r="L563" s="5"/>
      <c r="M563" s="5" t="s">
        <v>48</v>
      </c>
      <c r="N563" s="5" t="s">
        <v>66</v>
      </c>
      <c r="O563" s="5" t="s">
        <v>67</v>
      </c>
    </row>
    <row r="564" spans="2:15" ht="21" customHeight="1" x14ac:dyDescent="0.35">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5">
      <c r="B565" s="5" t="s">
        <v>14</v>
      </c>
      <c r="C565" s="6">
        <v>11</v>
      </c>
      <c r="D565" s="7" t="s">
        <v>57</v>
      </c>
      <c r="E565" s="5" t="s">
        <v>16</v>
      </c>
      <c r="F565" s="5" t="s">
        <v>42</v>
      </c>
      <c r="G565" s="8">
        <v>4</v>
      </c>
      <c r="H565" s="9">
        <v>20000000</v>
      </c>
      <c r="I565" s="5">
        <v>2</v>
      </c>
      <c r="J565" s="10">
        <v>1.9675925925925928E-3</v>
      </c>
      <c r="K565" s="5" t="s">
        <v>18</v>
      </c>
      <c r="L565" s="5" t="s">
        <v>19</v>
      </c>
      <c r="M565" s="5" t="s">
        <v>43</v>
      </c>
      <c r="N565" s="5" t="s">
        <v>78</v>
      </c>
      <c r="O565" s="5" t="s">
        <v>63</v>
      </c>
    </row>
    <row r="566" spans="2:15" ht="21" customHeight="1" x14ac:dyDescent="0.35">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5">
      <c r="B567" s="5" t="s">
        <v>14</v>
      </c>
      <c r="C567" s="6">
        <v>30</v>
      </c>
      <c r="D567" s="7" t="s">
        <v>27</v>
      </c>
      <c r="E567" s="5" t="s">
        <v>32</v>
      </c>
      <c r="F567" s="5" t="s">
        <v>23</v>
      </c>
      <c r="G567" s="8">
        <v>5</v>
      </c>
      <c r="H567" s="9">
        <v>25000000</v>
      </c>
      <c r="I567" s="5">
        <v>2</v>
      </c>
      <c r="J567" s="10">
        <v>1.9675925925925928E-3</v>
      </c>
      <c r="K567" s="5" t="s">
        <v>18</v>
      </c>
      <c r="L567" s="5" t="s">
        <v>29</v>
      </c>
      <c r="M567" s="5" t="s">
        <v>30</v>
      </c>
      <c r="N567" s="5" t="s">
        <v>78</v>
      </c>
      <c r="O567" s="5" t="s">
        <v>66</v>
      </c>
    </row>
    <row r="568" spans="2:15" ht="21" customHeight="1" x14ac:dyDescent="0.35">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5">
      <c r="B569" s="5" t="s">
        <v>14</v>
      </c>
      <c r="C569" s="6">
        <v>31</v>
      </c>
      <c r="D569" s="7" t="s">
        <v>37</v>
      </c>
      <c r="E569" s="5" t="s">
        <v>28</v>
      </c>
      <c r="F569" s="5" t="s">
        <v>23</v>
      </c>
      <c r="G569" s="8">
        <v>2</v>
      </c>
      <c r="H569" s="9">
        <v>12000000</v>
      </c>
      <c r="I569" s="5">
        <v>2</v>
      </c>
      <c r="J569" s="10">
        <v>1.9675925925925928E-3</v>
      </c>
      <c r="K569" s="5" t="s">
        <v>18</v>
      </c>
      <c r="L569" s="5" t="s">
        <v>56</v>
      </c>
      <c r="M569" s="5" t="s">
        <v>33</v>
      </c>
      <c r="N569" s="5" t="s">
        <v>77</v>
      </c>
      <c r="O569" s="5" t="s">
        <v>34</v>
      </c>
    </row>
    <row r="570" spans="2:15" ht="21" customHeight="1" x14ac:dyDescent="0.35">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5">
      <c r="B571" s="5" t="s">
        <v>14</v>
      </c>
      <c r="C571" s="6">
        <v>27</v>
      </c>
      <c r="D571" s="7" t="s">
        <v>37</v>
      </c>
      <c r="E571" s="5" t="s">
        <v>38</v>
      </c>
      <c r="F571" s="5" t="s">
        <v>17</v>
      </c>
      <c r="G571" s="8">
        <v>2</v>
      </c>
      <c r="H571" s="9">
        <v>12000000</v>
      </c>
      <c r="I571" s="5">
        <v>2</v>
      </c>
      <c r="J571" s="10">
        <v>1.9675925925925928E-3</v>
      </c>
      <c r="K571" s="5" t="s">
        <v>18</v>
      </c>
      <c r="L571" s="5" t="s">
        <v>24</v>
      </c>
      <c r="M571" s="5" t="s">
        <v>51</v>
      </c>
      <c r="N571" s="5" t="s">
        <v>76</v>
      </c>
      <c r="O571" s="5" t="s">
        <v>31</v>
      </c>
    </row>
    <row r="572" spans="2:15" ht="21" customHeight="1" x14ac:dyDescent="0.35">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5">
      <c r="B573" s="5" t="s">
        <v>14</v>
      </c>
      <c r="C573" s="6">
        <v>18</v>
      </c>
      <c r="D573" s="7" t="s">
        <v>44</v>
      </c>
      <c r="E573" s="5" t="s">
        <v>32</v>
      </c>
      <c r="F573" s="5" t="s">
        <v>17</v>
      </c>
      <c r="G573" s="8">
        <v>5</v>
      </c>
      <c r="H573" s="9">
        <v>21000000</v>
      </c>
      <c r="I573" s="5">
        <v>1</v>
      </c>
      <c r="J573" s="10">
        <v>1.9675925925925928E-3</v>
      </c>
      <c r="K573" s="5" t="s">
        <v>18</v>
      </c>
      <c r="L573" s="5" t="s">
        <v>19</v>
      </c>
      <c r="M573" s="5" t="s">
        <v>48</v>
      </c>
      <c r="N573" s="5" t="s">
        <v>66</v>
      </c>
      <c r="O573" s="5" t="s">
        <v>36</v>
      </c>
    </row>
    <row r="574" spans="2:15" ht="21" customHeight="1" x14ac:dyDescent="0.35">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5">
      <c r="B575" s="5" t="s">
        <v>14</v>
      </c>
      <c r="C575" s="6">
        <v>11</v>
      </c>
      <c r="D575" s="7" t="s">
        <v>57</v>
      </c>
      <c r="E575" s="5" t="s">
        <v>16</v>
      </c>
      <c r="F575" s="5" t="s">
        <v>42</v>
      </c>
      <c r="G575" s="8">
        <v>4</v>
      </c>
      <c r="H575" s="9">
        <v>20000000</v>
      </c>
      <c r="I575" s="5">
        <v>2</v>
      </c>
      <c r="J575" s="10">
        <v>1.9675925925925928E-3</v>
      </c>
      <c r="K575" s="5" t="s">
        <v>18</v>
      </c>
      <c r="L575" s="5" t="s">
        <v>19</v>
      </c>
      <c r="M575" s="5" t="s">
        <v>43</v>
      </c>
      <c r="N575" s="5" t="s">
        <v>78</v>
      </c>
      <c r="O575" s="5" t="s">
        <v>63</v>
      </c>
    </row>
    <row r="576" spans="2:15" ht="21" customHeight="1" x14ac:dyDescent="0.35">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5">
      <c r="B577" s="5" t="s">
        <v>70</v>
      </c>
      <c r="C577" s="6">
        <v>28</v>
      </c>
      <c r="D577" s="7" t="s">
        <v>44</v>
      </c>
      <c r="E577" s="5" t="s">
        <v>16</v>
      </c>
      <c r="F577" s="5" t="s">
        <v>42</v>
      </c>
      <c r="G577" s="8">
        <v>0</v>
      </c>
      <c r="H577" s="9">
        <v>0</v>
      </c>
      <c r="I577" s="5">
        <v>2</v>
      </c>
      <c r="J577" s="10">
        <v>1.9675925925925928E-3</v>
      </c>
      <c r="K577" s="5"/>
      <c r="L577" s="5"/>
      <c r="M577" s="5" t="s">
        <v>33</v>
      </c>
      <c r="N577" s="5" t="s">
        <v>76</v>
      </c>
      <c r="O577" s="5" t="s">
        <v>31</v>
      </c>
    </row>
    <row r="578" spans="2:15" ht="21" customHeight="1" x14ac:dyDescent="0.35">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5">
      <c r="B579" s="5" t="s">
        <v>14</v>
      </c>
      <c r="C579" s="6">
        <v>12</v>
      </c>
      <c r="D579" s="7" t="s">
        <v>55</v>
      </c>
      <c r="E579" s="5" t="s">
        <v>16</v>
      </c>
      <c r="F579" s="5" t="s">
        <v>23</v>
      </c>
      <c r="G579" s="8">
        <v>2</v>
      </c>
      <c r="H579" s="9">
        <v>12000000</v>
      </c>
      <c r="I579" s="5">
        <v>3</v>
      </c>
      <c r="J579" s="10">
        <v>2.0370370370370373E-3</v>
      </c>
      <c r="K579" s="5" t="s">
        <v>18</v>
      </c>
      <c r="L579" s="5" t="s">
        <v>39</v>
      </c>
      <c r="M579" s="5" t="s">
        <v>33</v>
      </c>
      <c r="N579" s="5" t="s">
        <v>76</v>
      </c>
      <c r="O579" s="5" t="s">
        <v>71</v>
      </c>
    </row>
    <row r="580" spans="2:15" ht="21" customHeight="1" x14ac:dyDescent="0.35">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5">
      <c r="B581" s="5" t="s">
        <v>14</v>
      </c>
      <c r="C581" s="6">
        <v>27</v>
      </c>
      <c r="D581" s="7" t="s">
        <v>27</v>
      </c>
      <c r="E581" s="5" t="s">
        <v>49</v>
      </c>
      <c r="F581" s="5" t="s">
        <v>23</v>
      </c>
      <c r="G581" s="8">
        <v>5</v>
      </c>
      <c r="H581" s="9">
        <v>25000000</v>
      </c>
      <c r="I581" s="5">
        <v>1</v>
      </c>
      <c r="J581" s="10">
        <v>2.0370370370370373E-3</v>
      </c>
      <c r="K581" s="5" t="s">
        <v>18</v>
      </c>
      <c r="L581" s="5" t="s">
        <v>56</v>
      </c>
      <c r="M581" s="5" t="s">
        <v>48</v>
      </c>
      <c r="N581" s="5" t="s">
        <v>78</v>
      </c>
      <c r="O581" s="5" t="s">
        <v>62</v>
      </c>
    </row>
    <row r="582" spans="2:15" ht="21" customHeight="1" x14ac:dyDescent="0.35">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5">
      <c r="B583" s="5" t="s">
        <v>14</v>
      </c>
      <c r="C583" s="6">
        <v>30</v>
      </c>
      <c r="D583" s="7" t="s">
        <v>27</v>
      </c>
      <c r="E583" s="5" t="s">
        <v>73</v>
      </c>
      <c r="F583" s="5" t="s">
        <v>17</v>
      </c>
      <c r="G583" s="8">
        <v>3</v>
      </c>
      <c r="H583" s="9">
        <v>15000000</v>
      </c>
      <c r="I583" s="5">
        <v>4</v>
      </c>
      <c r="J583" s="10">
        <v>2.0370370370370373E-3</v>
      </c>
      <c r="K583" s="5" t="s">
        <v>18</v>
      </c>
      <c r="L583" s="5" t="s">
        <v>39</v>
      </c>
      <c r="M583" s="5" t="s">
        <v>51</v>
      </c>
      <c r="N583" s="5" t="s">
        <v>66</v>
      </c>
      <c r="O583" s="5" t="s">
        <v>67</v>
      </c>
    </row>
    <row r="584" spans="2:15" ht="21" customHeight="1" x14ac:dyDescent="0.35">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5">
      <c r="B585" s="5" t="s">
        <v>14</v>
      </c>
      <c r="C585" s="6">
        <v>6</v>
      </c>
      <c r="D585" s="7" t="s">
        <v>37</v>
      </c>
      <c r="E585" s="5" t="s">
        <v>16</v>
      </c>
      <c r="F585" s="5" t="s">
        <v>23</v>
      </c>
      <c r="G585" s="8">
        <v>1</v>
      </c>
      <c r="H585" s="9">
        <v>7000000</v>
      </c>
      <c r="I585" s="5">
        <v>2</v>
      </c>
      <c r="J585" s="10">
        <v>2.0370370370370373E-3</v>
      </c>
      <c r="K585" s="5" t="s">
        <v>18</v>
      </c>
      <c r="L585" s="5" t="s">
        <v>19</v>
      </c>
      <c r="M585" s="5" t="s">
        <v>30</v>
      </c>
      <c r="N585" s="5" t="s">
        <v>78</v>
      </c>
      <c r="O585" s="5" t="s">
        <v>63</v>
      </c>
    </row>
    <row r="586" spans="2:15" ht="21" customHeight="1" x14ac:dyDescent="0.35">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5">
      <c r="B587" s="5" t="s">
        <v>14</v>
      </c>
      <c r="C587" s="6">
        <v>3</v>
      </c>
      <c r="D587" s="7" t="s">
        <v>44</v>
      </c>
      <c r="E587" s="5" t="s">
        <v>16</v>
      </c>
      <c r="F587" s="5" t="s">
        <v>23</v>
      </c>
      <c r="G587" s="8">
        <v>5</v>
      </c>
      <c r="H587" s="9">
        <v>25000000</v>
      </c>
      <c r="I587" s="5">
        <v>2</v>
      </c>
      <c r="J587" s="10">
        <v>2.0370370370370373E-3</v>
      </c>
      <c r="K587" s="5" t="s">
        <v>18</v>
      </c>
      <c r="L587" s="5" t="s">
        <v>29</v>
      </c>
      <c r="M587" s="5" t="s">
        <v>20</v>
      </c>
      <c r="N587" s="5" t="s">
        <v>78</v>
      </c>
      <c r="O587" s="5" t="s">
        <v>53</v>
      </c>
    </row>
    <row r="588" spans="2:15" ht="21" customHeight="1" x14ac:dyDescent="0.35">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5">
      <c r="B589" s="5" t="s">
        <v>14</v>
      </c>
      <c r="C589" s="6">
        <v>21</v>
      </c>
      <c r="D589" s="7" t="s">
        <v>69</v>
      </c>
      <c r="E589" s="5" t="s">
        <v>38</v>
      </c>
      <c r="F589" s="5" t="s">
        <v>23</v>
      </c>
      <c r="G589" s="8">
        <v>3</v>
      </c>
      <c r="H589" s="9">
        <v>15000000</v>
      </c>
      <c r="I589" s="5">
        <v>3</v>
      </c>
      <c r="J589" s="10">
        <v>2.0370370370370373E-3</v>
      </c>
      <c r="K589" s="5" t="s">
        <v>18</v>
      </c>
      <c r="L589" s="5" t="s">
        <v>19</v>
      </c>
      <c r="M589" s="5" t="s">
        <v>33</v>
      </c>
      <c r="N589" s="5" t="s">
        <v>77</v>
      </c>
      <c r="O589" s="5" t="s">
        <v>65</v>
      </c>
    </row>
    <row r="590" spans="2:15" ht="21" customHeight="1" x14ac:dyDescent="0.35">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5">
      <c r="B591" s="5" t="s">
        <v>14</v>
      </c>
      <c r="C591" s="6">
        <v>17</v>
      </c>
      <c r="D591" s="7" t="s">
        <v>60</v>
      </c>
      <c r="E591" s="5" t="s">
        <v>16</v>
      </c>
      <c r="F591" s="5" t="s">
        <v>42</v>
      </c>
      <c r="G591" s="8">
        <v>4</v>
      </c>
      <c r="H591" s="9">
        <v>20000000</v>
      </c>
      <c r="I591" s="5">
        <v>1</v>
      </c>
      <c r="J591" s="10">
        <v>2.0370370370370373E-3</v>
      </c>
      <c r="K591" s="5" t="s">
        <v>61</v>
      </c>
      <c r="L591" s="5" t="s">
        <v>24</v>
      </c>
      <c r="M591" s="5" t="s">
        <v>48</v>
      </c>
      <c r="N591" s="5" t="s">
        <v>78</v>
      </c>
      <c r="O591" s="5" t="s">
        <v>66</v>
      </c>
    </row>
    <row r="592" spans="2:15" ht="21" customHeight="1" x14ac:dyDescent="0.35">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5">
      <c r="B593" s="5" t="s">
        <v>70</v>
      </c>
      <c r="C593" s="6">
        <v>1</v>
      </c>
      <c r="D593" s="7" t="s">
        <v>69</v>
      </c>
      <c r="E593" s="5" t="s">
        <v>16</v>
      </c>
      <c r="F593" s="5" t="s">
        <v>23</v>
      </c>
      <c r="G593" s="8">
        <v>0</v>
      </c>
      <c r="H593" s="9">
        <v>0</v>
      </c>
      <c r="I593" s="5">
        <v>2</v>
      </c>
      <c r="J593" s="10">
        <v>2.0370370370370373E-3</v>
      </c>
      <c r="K593" s="5"/>
      <c r="L593" s="5"/>
      <c r="M593" s="5" t="s">
        <v>43</v>
      </c>
      <c r="N593" s="5" t="s">
        <v>66</v>
      </c>
      <c r="O593" s="5" t="s">
        <v>67</v>
      </c>
    </row>
    <row r="594" spans="2:15" ht="21" customHeight="1" x14ac:dyDescent="0.35">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5">
      <c r="B595" s="5" t="s">
        <v>14</v>
      </c>
      <c r="C595" s="6">
        <v>8</v>
      </c>
      <c r="D595" s="7" t="s">
        <v>59</v>
      </c>
      <c r="E595" s="5" t="s">
        <v>16</v>
      </c>
      <c r="F595" s="5" t="s">
        <v>42</v>
      </c>
      <c r="G595" s="8">
        <v>3</v>
      </c>
      <c r="H595" s="9">
        <v>15000000</v>
      </c>
      <c r="I595" s="5">
        <v>3</v>
      </c>
      <c r="J595" s="10">
        <v>2.0833333333333333E-3</v>
      </c>
      <c r="K595" s="5" t="s">
        <v>18</v>
      </c>
      <c r="L595" s="5" t="s">
        <v>29</v>
      </c>
      <c r="M595" s="5" t="s">
        <v>40</v>
      </c>
      <c r="N595" s="5" t="s">
        <v>76</v>
      </c>
      <c r="O595" s="5" t="s">
        <v>26</v>
      </c>
    </row>
    <row r="596" spans="2:15" ht="21" customHeight="1" x14ac:dyDescent="0.35">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5">
      <c r="B597" s="5" t="s">
        <v>14</v>
      </c>
      <c r="C597" s="6">
        <v>8</v>
      </c>
      <c r="D597" s="7" t="s">
        <v>37</v>
      </c>
      <c r="E597" s="5" t="s">
        <v>16</v>
      </c>
      <c r="F597" s="5" t="s">
        <v>17</v>
      </c>
      <c r="G597" s="8">
        <v>5</v>
      </c>
      <c r="H597" s="9">
        <v>25000000</v>
      </c>
      <c r="I597" s="5">
        <v>2</v>
      </c>
      <c r="J597" s="10">
        <v>2.0833333333333333E-3</v>
      </c>
      <c r="K597" s="5" t="s">
        <v>18</v>
      </c>
      <c r="L597" s="5" t="s">
        <v>29</v>
      </c>
      <c r="M597" s="5" t="s">
        <v>33</v>
      </c>
      <c r="N597" s="5" t="s">
        <v>76</v>
      </c>
      <c r="O597" s="5" t="s">
        <v>52</v>
      </c>
    </row>
    <row r="598" spans="2:15" ht="21" customHeight="1" x14ac:dyDescent="0.35">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5">
      <c r="B599" s="5" t="s">
        <v>14</v>
      </c>
      <c r="C599" s="6">
        <v>20</v>
      </c>
      <c r="D599" s="7" t="s">
        <v>37</v>
      </c>
      <c r="E599" s="5" t="s">
        <v>49</v>
      </c>
      <c r="F599" s="5" t="s">
        <v>17</v>
      </c>
      <c r="G599" s="8">
        <v>3</v>
      </c>
      <c r="H599" s="9">
        <v>15000000</v>
      </c>
      <c r="I599" s="5">
        <v>6</v>
      </c>
      <c r="J599" s="10">
        <v>2.0833333333333333E-3</v>
      </c>
      <c r="K599" s="5" t="s">
        <v>18</v>
      </c>
      <c r="L599" s="5" t="s">
        <v>19</v>
      </c>
      <c r="M599" s="5" t="s">
        <v>48</v>
      </c>
      <c r="N599" s="5" t="s">
        <v>78</v>
      </c>
      <c r="O599" s="5" t="s">
        <v>66</v>
      </c>
    </row>
    <row r="600" spans="2:15" ht="21" customHeight="1" x14ac:dyDescent="0.35">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5">
      <c r="B601" s="5" t="s">
        <v>14</v>
      </c>
      <c r="C601" s="6">
        <v>22</v>
      </c>
      <c r="D601" s="7" t="s">
        <v>44</v>
      </c>
      <c r="E601" s="5" t="s">
        <v>38</v>
      </c>
      <c r="F601" s="5" t="s">
        <v>42</v>
      </c>
      <c r="G601" s="8">
        <v>3</v>
      </c>
      <c r="H601" s="9">
        <v>15000000</v>
      </c>
      <c r="I601" s="5">
        <v>6</v>
      </c>
      <c r="J601" s="10">
        <v>2.0833333333333333E-3</v>
      </c>
      <c r="K601" s="5" t="s">
        <v>18</v>
      </c>
      <c r="L601" s="5" t="s">
        <v>24</v>
      </c>
      <c r="M601" s="5" t="s">
        <v>43</v>
      </c>
      <c r="N601" s="5" t="s">
        <v>78</v>
      </c>
      <c r="O601" s="5" t="s">
        <v>66</v>
      </c>
    </row>
    <row r="602" spans="2:15" ht="21" customHeight="1" x14ac:dyDescent="0.35">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5">
      <c r="B603" s="5" t="s">
        <v>14</v>
      </c>
      <c r="C603" s="6">
        <v>15</v>
      </c>
      <c r="D603" s="7" t="s">
        <v>57</v>
      </c>
      <c r="E603" s="5" t="s">
        <v>16</v>
      </c>
      <c r="F603" s="5" t="s">
        <v>23</v>
      </c>
      <c r="G603" s="8">
        <v>2</v>
      </c>
      <c r="H603" s="9">
        <v>12000000</v>
      </c>
      <c r="I603" s="5">
        <v>2</v>
      </c>
      <c r="J603" s="10">
        <v>2.0833333333333333E-3</v>
      </c>
      <c r="K603" s="5" t="s">
        <v>18</v>
      </c>
      <c r="L603" s="5" t="s">
        <v>29</v>
      </c>
      <c r="M603" s="5" t="s">
        <v>51</v>
      </c>
      <c r="N603" s="5" t="s">
        <v>76</v>
      </c>
      <c r="O603" s="5" t="s">
        <v>26</v>
      </c>
    </row>
    <row r="604" spans="2:15" ht="21" customHeight="1" x14ac:dyDescent="0.35">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5">
      <c r="B605" s="5" t="s">
        <v>14</v>
      </c>
      <c r="C605" s="6">
        <v>16</v>
      </c>
      <c r="D605" s="7" t="s">
        <v>22</v>
      </c>
      <c r="E605" s="5" t="s">
        <v>28</v>
      </c>
      <c r="F605" s="5" t="s">
        <v>23</v>
      </c>
      <c r="G605" s="8">
        <v>4</v>
      </c>
      <c r="H605" s="9">
        <v>11000000</v>
      </c>
      <c r="I605" s="5">
        <v>3</v>
      </c>
      <c r="J605" s="10">
        <v>2.0833333333333333E-3</v>
      </c>
      <c r="K605" s="5" t="s">
        <v>61</v>
      </c>
      <c r="L605" s="5" t="s">
        <v>29</v>
      </c>
      <c r="M605" s="5" t="s">
        <v>33</v>
      </c>
      <c r="N605" s="5" t="s">
        <v>78</v>
      </c>
      <c r="O605" s="5" t="s">
        <v>53</v>
      </c>
    </row>
    <row r="606" spans="2:15" ht="21" customHeight="1" x14ac:dyDescent="0.35">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5">
      <c r="B607" s="5" t="s">
        <v>70</v>
      </c>
      <c r="C607" s="6">
        <v>28</v>
      </c>
      <c r="D607" s="7" t="s">
        <v>27</v>
      </c>
      <c r="E607" s="5" t="s">
        <v>16</v>
      </c>
      <c r="F607" s="5" t="s">
        <v>17</v>
      </c>
      <c r="G607" s="8">
        <v>0</v>
      </c>
      <c r="H607" s="9">
        <v>0</v>
      </c>
      <c r="I607" s="5">
        <v>3</v>
      </c>
      <c r="J607" s="10">
        <v>2.0833333333333333E-3</v>
      </c>
      <c r="K607" s="5"/>
      <c r="L607" s="5"/>
      <c r="M607" s="5" t="s">
        <v>51</v>
      </c>
      <c r="N607" s="5" t="s">
        <v>66</v>
      </c>
      <c r="O607" s="5" t="s">
        <v>36</v>
      </c>
    </row>
    <row r="608" spans="2:15" ht="21" customHeight="1" x14ac:dyDescent="0.35">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5">
      <c r="B609" s="5" t="s">
        <v>70</v>
      </c>
      <c r="C609" s="6">
        <v>22</v>
      </c>
      <c r="D609" s="7" t="s">
        <v>44</v>
      </c>
      <c r="E609" s="5" t="s">
        <v>49</v>
      </c>
      <c r="F609" s="5" t="s">
        <v>23</v>
      </c>
      <c r="G609" s="8">
        <v>0</v>
      </c>
      <c r="H609" s="9">
        <v>0</v>
      </c>
      <c r="I609" s="5">
        <v>1</v>
      </c>
      <c r="J609" s="10">
        <v>2.0833333333333333E-3</v>
      </c>
      <c r="K609" s="5"/>
      <c r="L609" s="5"/>
      <c r="M609" s="5" t="s">
        <v>40</v>
      </c>
      <c r="N609" s="5" t="s">
        <v>77</v>
      </c>
      <c r="O609" s="5" t="s">
        <v>54</v>
      </c>
    </row>
    <row r="610" spans="2:15" ht="21" customHeight="1" x14ac:dyDescent="0.35">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5">
      <c r="B611" s="5" t="s">
        <v>14</v>
      </c>
      <c r="C611" s="6">
        <v>4</v>
      </c>
      <c r="D611" s="7" t="s">
        <v>59</v>
      </c>
      <c r="E611" s="5" t="s">
        <v>38</v>
      </c>
      <c r="F611" s="5" t="s">
        <v>42</v>
      </c>
      <c r="G611" s="8">
        <v>1</v>
      </c>
      <c r="H611" s="9">
        <v>19000000</v>
      </c>
      <c r="I611" s="5">
        <v>1</v>
      </c>
      <c r="J611" s="10">
        <v>2.1990740740740742E-3</v>
      </c>
      <c r="K611" s="5" t="s">
        <v>46</v>
      </c>
      <c r="L611" s="5" t="s">
        <v>56</v>
      </c>
      <c r="M611" s="5" t="s">
        <v>33</v>
      </c>
      <c r="N611" s="5" t="s">
        <v>77</v>
      </c>
      <c r="O611" s="5" t="s">
        <v>34</v>
      </c>
    </row>
    <row r="612" spans="2:15" ht="21" customHeight="1" x14ac:dyDescent="0.35">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5">
      <c r="B613" s="5" t="s">
        <v>14</v>
      </c>
      <c r="C613" s="6">
        <v>30</v>
      </c>
      <c r="D613" s="7" t="s">
        <v>27</v>
      </c>
      <c r="E613" s="5" t="s">
        <v>16</v>
      </c>
      <c r="F613" s="5" t="s">
        <v>17</v>
      </c>
      <c r="G613" s="8">
        <v>1</v>
      </c>
      <c r="H613" s="9">
        <v>7000000</v>
      </c>
      <c r="I613" s="5">
        <v>2</v>
      </c>
      <c r="J613" s="10">
        <v>2.1990740740740742E-3</v>
      </c>
      <c r="K613" s="5" t="s">
        <v>18</v>
      </c>
      <c r="L613" s="5" t="s">
        <v>19</v>
      </c>
      <c r="M613" s="5" t="s">
        <v>40</v>
      </c>
      <c r="N613" s="5" t="s">
        <v>66</v>
      </c>
      <c r="O613" s="5" t="s">
        <v>36</v>
      </c>
    </row>
    <row r="614" spans="2:15" ht="21" customHeight="1" x14ac:dyDescent="0.35">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5">
      <c r="B615" s="5" t="s">
        <v>14</v>
      </c>
      <c r="C615" s="6">
        <v>27</v>
      </c>
      <c r="D615" s="7" t="s">
        <v>27</v>
      </c>
      <c r="E615" s="5" t="s">
        <v>38</v>
      </c>
      <c r="F615" s="5" t="s">
        <v>42</v>
      </c>
      <c r="G615" s="8">
        <v>3</v>
      </c>
      <c r="H615" s="9">
        <v>11000000</v>
      </c>
      <c r="I615" s="5">
        <v>4</v>
      </c>
      <c r="J615" s="10">
        <v>2.1990740740740742E-3</v>
      </c>
      <c r="K615" s="5" t="s">
        <v>18</v>
      </c>
      <c r="L615" s="5" t="s">
        <v>56</v>
      </c>
      <c r="M615" s="5" t="s">
        <v>43</v>
      </c>
      <c r="N615" s="5" t="s">
        <v>78</v>
      </c>
      <c r="O615" s="5" t="s">
        <v>53</v>
      </c>
    </row>
    <row r="616" spans="2:15" ht="21" customHeight="1" x14ac:dyDescent="0.35">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5">
      <c r="B617" s="5" t="s">
        <v>14</v>
      </c>
      <c r="C617" s="6">
        <v>8</v>
      </c>
      <c r="D617" s="7" t="s">
        <v>37</v>
      </c>
      <c r="E617" s="5" t="s">
        <v>16</v>
      </c>
      <c r="F617" s="5" t="s">
        <v>23</v>
      </c>
      <c r="G617" s="8">
        <v>2</v>
      </c>
      <c r="H617" s="9">
        <v>12000000</v>
      </c>
      <c r="I617" s="5">
        <v>2</v>
      </c>
      <c r="J617" s="10">
        <v>2.1990740740740742E-3</v>
      </c>
      <c r="K617" s="5" t="s">
        <v>18</v>
      </c>
      <c r="L617" s="5" t="s">
        <v>56</v>
      </c>
      <c r="M617" s="5" t="s">
        <v>25</v>
      </c>
      <c r="N617" s="5" t="s">
        <v>78</v>
      </c>
      <c r="O617" s="5" t="s">
        <v>66</v>
      </c>
    </row>
    <row r="618" spans="2:15" ht="21" customHeight="1" x14ac:dyDescent="0.35">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5">
      <c r="B619" s="5" t="s">
        <v>14</v>
      </c>
      <c r="C619" s="6">
        <v>2</v>
      </c>
      <c r="D619" s="7" t="s">
        <v>69</v>
      </c>
      <c r="E619" s="5" t="s">
        <v>16</v>
      </c>
      <c r="F619" s="5" t="s">
        <v>17</v>
      </c>
      <c r="G619" s="8">
        <v>4</v>
      </c>
      <c r="H619" s="9">
        <v>15000000</v>
      </c>
      <c r="I619" s="5">
        <v>1</v>
      </c>
      <c r="J619" s="10">
        <v>2.1990740740740742E-3</v>
      </c>
      <c r="K619" s="5" t="s">
        <v>18</v>
      </c>
      <c r="L619" s="5" t="s">
        <v>19</v>
      </c>
      <c r="M619" s="5" t="s">
        <v>25</v>
      </c>
      <c r="N619" s="5" t="s">
        <v>76</v>
      </c>
      <c r="O619" s="5" t="s">
        <v>31</v>
      </c>
    </row>
    <row r="620" spans="2:15" ht="21" customHeight="1" x14ac:dyDescent="0.35">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5">
      <c r="B621" s="5" t="s">
        <v>14</v>
      </c>
      <c r="C621" s="6">
        <v>17</v>
      </c>
      <c r="D621" s="7" t="s">
        <v>22</v>
      </c>
      <c r="E621" s="5" t="s">
        <v>16</v>
      </c>
      <c r="F621" s="5" t="s">
        <v>42</v>
      </c>
      <c r="G621" s="8">
        <v>3</v>
      </c>
      <c r="H621" s="9">
        <v>15000000</v>
      </c>
      <c r="I621" s="5">
        <v>2</v>
      </c>
      <c r="J621" s="10">
        <v>2.1990740740740742E-3</v>
      </c>
      <c r="K621" s="5" t="s">
        <v>18</v>
      </c>
      <c r="L621" s="5" t="s">
        <v>39</v>
      </c>
      <c r="M621" s="5" t="s">
        <v>43</v>
      </c>
      <c r="N621" s="5" t="s">
        <v>76</v>
      </c>
      <c r="O621" s="5" t="s">
        <v>75</v>
      </c>
    </row>
    <row r="622" spans="2:15" ht="21" customHeight="1" x14ac:dyDescent="0.35">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5">
      <c r="B623" s="5" t="s">
        <v>70</v>
      </c>
      <c r="C623" s="6">
        <v>27</v>
      </c>
      <c r="D623" s="7" t="s">
        <v>37</v>
      </c>
      <c r="E623" s="5" t="s">
        <v>28</v>
      </c>
      <c r="F623" s="5" t="s">
        <v>42</v>
      </c>
      <c r="G623" s="8">
        <v>0</v>
      </c>
      <c r="H623" s="9">
        <v>0</v>
      </c>
      <c r="I623" s="5">
        <v>2</v>
      </c>
      <c r="J623" s="10">
        <v>2.1990740740740742E-3</v>
      </c>
      <c r="K623" s="5"/>
      <c r="L623" s="5"/>
      <c r="M623" s="5" t="s">
        <v>43</v>
      </c>
      <c r="N623" s="5" t="s">
        <v>78</v>
      </c>
      <c r="O623" s="5" t="s">
        <v>62</v>
      </c>
    </row>
    <row r="624" spans="2:15" ht="21" customHeight="1" x14ac:dyDescent="0.35">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5">
      <c r="B625" s="5" t="s">
        <v>70</v>
      </c>
      <c r="C625" s="6">
        <v>18</v>
      </c>
      <c r="D625" s="7" t="s">
        <v>44</v>
      </c>
      <c r="E625" s="5" t="s">
        <v>32</v>
      </c>
      <c r="F625" s="5" t="s">
        <v>42</v>
      </c>
      <c r="G625" s="8">
        <v>0</v>
      </c>
      <c r="H625" s="9">
        <v>0</v>
      </c>
      <c r="I625" s="5">
        <v>5</v>
      </c>
      <c r="J625" s="10">
        <v>2.1990740740740742E-3</v>
      </c>
      <c r="K625" s="5"/>
      <c r="L625" s="5"/>
      <c r="M625" s="5" t="s">
        <v>51</v>
      </c>
      <c r="N625" s="5" t="s">
        <v>78</v>
      </c>
      <c r="O625" s="5" t="s">
        <v>62</v>
      </c>
    </row>
    <row r="626" spans="2:15" ht="21" customHeight="1" x14ac:dyDescent="0.35">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5">
      <c r="B627" s="5" t="s">
        <v>14</v>
      </c>
      <c r="C627" s="6">
        <v>17</v>
      </c>
      <c r="D627" s="7" t="s">
        <v>55</v>
      </c>
      <c r="E627" s="5" t="s">
        <v>49</v>
      </c>
      <c r="F627" s="5" t="s">
        <v>68</v>
      </c>
      <c r="G627" s="8">
        <v>3</v>
      </c>
      <c r="H627" s="9">
        <v>15000000</v>
      </c>
      <c r="I627" s="5">
        <v>1</v>
      </c>
      <c r="J627" s="10">
        <v>2.2222222222222222E-3</v>
      </c>
      <c r="K627" s="5" t="s">
        <v>18</v>
      </c>
      <c r="L627" s="5" t="s">
        <v>24</v>
      </c>
      <c r="M627" s="5" t="s">
        <v>30</v>
      </c>
      <c r="N627" s="5" t="s">
        <v>66</v>
      </c>
      <c r="O627" s="5" t="s">
        <v>67</v>
      </c>
    </row>
    <row r="628" spans="2:15" ht="21" customHeight="1" x14ac:dyDescent="0.35">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5">
      <c r="B629" s="5" t="s">
        <v>14</v>
      </c>
      <c r="C629" s="6">
        <v>1</v>
      </c>
      <c r="D629" s="7" t="s">
        <v>59</v>
      </c>
      <c r="E629" s="5" t="s">
        <v>49</v>
      </c>
      <c r="F629" s="5" t="s">
        <v>42</v>
      </c>
      <c r="G629" s="8">
        <v>4</v>
      </c>
      <c r="H629" s="9">
        <v>20000000</v>
      </c>
      <c r="I629" s="5">
        <v>3</v>
      </c>
      <c r="J629" s="10">
        <v>2.2222222222222222E-3</v>
      </c>
      <c r="K629" s="5" t="s">
        <v>18</v>
      </c>
      <c r="L629" s="5" t="s">
        <v>56</v>
      </c>
      <c r="M629" s="5" t="s">
        <v>33</v>
      </c>
      <c r="N629" s="5" t="s">
        <v>76</v>
      </c>
      <c r="O629" s="5" t="s">
        <v>52</v>
      </c>
    </row>
    <row r="630" spans="2:15" ht="21" customHeight="1" x14ac:dyDescent="0.35">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5">
      <c r="B631" s="5" t="s">
        <v>14</v>
      </c>
      <c r="C631" s="6">
        <v>30</v>
      </c>
      <c r="D631" s="7" t="s">
        <v>27</v>
      </c>
      <c r="E631" s="5" t="s">
        <v>16</v>
      </c>
      <c r="F631" s="5" t="s">
        <v>42</v>
      </c>
      <c r="G631" s="8">
        <v>1</v>
      </c>
      <c r="H631" s="9">
        <v>19000000</v>
      </c>
      <c r="I631" s="5">
        <v>1</v>
      </c>
      <c r="J631" s="10">
        <v>2.2222222222222222E-3</v>
      </c>
      <c r="K631" s="5" t="s">
        <v>46</v>
      </c>
      <c r="L631" s="5" t="s">
        <v>29</v>
      </c>
      <c r="M631" s="5" t="s">
        <v>20</v>
      </c>
      <c r="N631" s="5" t="s">
        <v>76</v>
      </c>
      <c r="O631" s="5" t="s">
        <v>31</v>
      </c>
    </row>
    <row r="632" spans="2:15" ht="21" customHeight="1" x14ac:dyDescent="0.35">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5">
      <c r="B633" s="5" t="s">
        <v>14</v>
      </c>
      <c r="C633" s="6">
        <v>22</v>
      </c>
      <c r="D633" s="7" t="s">
        <v>27</v>
      </c>
      <c r="E633" s="5" t="s">
        <v>16</v>
      </c>
      <c r="F633" s="5" t="s">
        <v>42</v>
      </c>
      <c r="G633" s="8">
        <v>5</v>
      </c>
      <c r="H633" s="9">
        <v>25000000</v>
      </c>
      <c r="I633" s="5">
        <v>3</v>
      </c>
      <c r="J633" s="10">
        <v>2.2222222222222222E-3</v>
      </c>
      <c r="K633" s="5" t="s">
        <v>18</v>
      </c>
      <c r="L633" s="5" t="s">
        <v>19</v>
      </c>
      <c r="M633" s="5" t="s">
        <v>43</v>
      </c>
      <c r="N633" s="5" t="s">
        <v>77</v>
      </c>
      <c r="O633" s="5" t="s">
        <v>65</v>
      </c>
    </row>
    <row r="634" spans="2:15" ht="21" customHeight="1" x14ac:dyDescent="0.35">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5">
      <c r="B635" s="5" t="s">
        <v>14</v>
      </c>
      <c r="C635" s="6">
        <v>30</v>
      </c>
      <c r="D635" s="7" t="s">
        <v>27</v>
      </c>
      <c r="E635" s="5" t="s">
        <v>38</v>
      </c>
      <c r="F635" s="5" t="s">
        <v>23</v>
      </c>
      <c r="G635" s="8">
        <v>3</v>
      </c>
      <c r="H635" s="9">
        <v>15000000</v>
      </c>
      <c r="I635" s="5">
        <v>5</v>
      </c>
      <c r="J635" s="10">
        <v>2.2222222222222222E-3</v>
      </c>
      <c r="K635" s="5" t="s">
        <v>18</v>
      </c>
      <c r="L635" s="5" t="s">
        <v>29</v>
      </c>
      <c r="M635" s="5" t="s">
        <v>51</v>
      </c>
      <c r="N635" s="5" t="s">
        <v>76</v>
      </c>
      <c r="O635" s="5" t="s">
        <v>52</v>
      </c>
    </row>
    <row r="636" spans="2:15" ht="21" customHeight="1" x14ac:dyDescent="0.35">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5">
      <c r="B637" s="5" t="s">
        <v>14</v>
      </c>
      <c r="C637" s="6">
        <v>25</v>
      </c>
      <c r="D637" s="7" t="s">
        <v>37</v>
      </c>
      <c r="E637" s="5" t="s">
        <v>32</v>
      </c>
      <c r="F637" s="5" t="s">
        <v>17</v>
      </c>
      <c r="G637" s="8">
        <v>5</v>
      </c>
      <c r="H637" s="9">
        <v>25000000</v>
      </c>
      <c r="I637" s="5">
        <v>2</v>
      </c>
      <c r="J637" s="10">
        <v>2.2222222222222222E-3</v>
      </c>
      <c r="K637" s="5" t="s">
        <v>18</v>
      </c>
      <c r="L637" s="5" t="s">
        <v>39</v>
      </c>
      <c r="M637" s="5" t="s">
        <v>30</v>
      </c>
      <c r="N637" s="5" t="s">
        <v>78</v>
      </c>
      <c r="O637" s="5" t="s">
        <v>63</v>
      </c>
    </row>
    <row r="638" spans="2:15" ht="21" customHeight="1" x14ac:dyDescent="0.35">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5">
      <c r="B639" s="5" t="s">
        <v>14</v>
      </c>
      <c r="C639" s="6">
        <v>22</v>
      </c>
      <c r="D639" s="7" t="s">
        <v>37</v>
      </c>
      <c r="E639" s="5" t="s">
        <v>32</v>
      </c>
      <c r="F639" s="5" t="s">
        <v>23</v>
      </c>
      <c r="G639" s="8">
        <v>3</v>
      </c>
      <c r="H639" s="9">
        <v>15000000</v>
      </c>
      <c r="I639" s="5">
        <v>2</v>
      </c>
      <c r="J639" s="10">
        <v>2.2222222222222222E-3</v>
      </c>
      <c r="K639" s="5" t="s">
        <v>18</v>
      </c>
      <c r="L639" s="5" t="s">
        <v>29</v>
      </c>
      <c r="M639" s="5" t="s">
        <v>48</v>
      </c>
      <c r="N639" s="5" t="s">
        <v>77</v>
      </c>
      <c r="O639" s="5" t="s">
        <v>54</v>
      </c>
    </row>
    <row r="640" spans="2:15" ht="21" customHeight="1" x14ac:dyDescent="0.35">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5">
      <c r="B641" s="5" t="s">
        <v>14</v>
      </c>
      <c r="C641" s="6">
        <v>29</v>
      </c>
      <c r="D641" s="7" t="s">
        <v>37</v>
      </c>
      <c r="E641" s="5" t="s">
        <v>49</v>
      </c>
      <c r="F641" s="5" t="s">
        <v>42</v>
      </c>
      <c r="G641" s="8">
        <v>2</v>
      </c>
      <c r="H641" s="9">
        <v>12000000</v>
      </c>
      <c r="I641" s="5">
        <v>1</v>
      </c>
      <c r="J641" s="10">
        <v>2.2222222222222222E-3</v>
      </c>
      <c r="K641" s="5" t="s">
        <v>18</v>
      </c>
      <c r="L641" s="5" t="s">
        <v>24</v>
      </c>
      <c r="M641" s="5" t="s">
        <v>51</v>
      </c>
      <c r="N641" s="5" t="s">
        <v>76</v>
      </c>
      <c r="O641" s="5" t="s">
        <v>26</v>
      </c>
    </row>
    <row r="642" spans="2:15" ht="21" customHeight="1" x14ac:dyDescent="0.35">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5">
      <c r="B643" s="5" t="s">
        <v>14</v>
      </c>
      <c r="C643" s="6">
        <v>9</v>
      </c>
      <c r="D643" s="7" t="s">
        <v>44</v>
      </c>
      <c r="E643" s="5" t="s">
        <v>32</v>
      </c>
      <c r="F643" s="5" t="s">
        <v>42</v>
      </c>
      <c r="G643" s="8">
        <v>5</v>
      </c>
      <c r="H643" s="9">
        <v>25000000</v>
      </c>
      <c r="I643" s="5">
        <v>2</v>
      </c>
      <c r="J643" s="10">
        <v>2.2222222222222222E-3</v>
      </c>
      <c r="K643" s="5" t="s">
        <v>18</v>
      </c>
      <c r="L643" s="5" t="s">
        <v>35</v>
      </c>
      <c r="M643" s="5" t="s">
        <v>33</v>
      </c>
      <c r="N643" s="5" t="s">
        <v>66</v>
      </c>
      <c r="O643" s="5" t="s">
        <v>36</v>
      </c>
    </row>
    <row r="644" spans="2:15" ht="21" customHeight="1" x14ac:dyDescent="0.35">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5">
      <c r="B645" s="5" t="s">
        <v>14</v>
      </c>
      <c r="C645" s="6">
        <v>10</v>
      </c>
      <c r="D645" s="7" t="s">
        <v>69</v>
      </c>
      <c r="E645" s="5" t="s">
        <v>49</v>
      </c>
      <c r="F645" s="5" t="s">
        <v>42</v>
      </c>
      <c r="G645" s="8">
        <v>2</v>
      </c>
      <c r="H645" s="9">
        <v>12000000</v>
      </c>
      <c r="I645" s="5">
        <v>4</v>
      </c>
      <c r="J645" s="10">
        <v>2.2222222222222222E-3</v>
      </c>
      <c r="K645" s="5" t="s">
        <v>18</v>
      </c>
      <c r="L645" s="5" t="s">
        <v>39</v>
      </c>
      <c r="M645" s="5" t="s">
        <v>20</v>
      </c>
      <c r="N645" s="5" t="s">
        <v>76</v>
      </c>
      <c r="O645" s="5" t="s">
        <v>52</v>
      </c>
    </row>
    <row r="646" spans="2:15" ht="21" customHeight="1" x14ac:dyDescent="0.35">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5">
      <c r="B647" s="5" t="s">
        <v>14</v>
      </c>
      <c r="C647" s="6">
        <v>20</v>
      </c>
      <c r="D647" s="7" t="s">
        <v>69</v>
      </c>
      <c r="E647" s="5" t="s">
        <v>38</v>
      </c>
      <c r="F647" s="5" t="s">
        <v>23</v>
      </c>
      <c r="G647" s="8">
        <v>4</v>
      </c>
      <c r="H647" s="9">
        <v>20000000</v>
      </c>
      <c r="I647" s="5">
        <v>4</v>
      </c>
      <c r="J647" s="10">
        <v>2.2222222222222222E-3</v>
      </c>
      <c r="K647" s="5" t="s">
        <v>18</v>
      </c>
      <c r="L647" s="5" t="s">
        <v>39</v>
      </c>
      <c r="M647" s="5" t="s">
        <v>48</v>
      </c>
      <c r="N647" s="5" t="s">
        <v>77</v>
      </c>
      <c r="O647" s="5" t="s">
        <v>65</v>
      </c>
    </row>
    <row r="648" spans="2:15" ht="21" customHeight="1" x14ac:dyDescent="0.35">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5">
      <c r="B649" s="5" t="s">
        <v>14</v>
      </c>
      <c r="C649" s="6">
        <v>11</v>
      </c>
      <c r="D649" s="7" t="s">
        <v>57</v>
      </c>
      <c r="E649" s="5" t="s">
        <v>16</v>
      </c>
      <c r="F649" s="5" t="s">
        <v>42</v>
      </c>
      <c r="G649" s="8">
        <v>3</v>
      </c>
      <c r="H649" s="9">
        <v>15000000</v>
      </c>
      <c r="I649" s="5">
        <v>5</v>
      </c>
      <c r="J649" s="10">
        <v>2.2222222222222222E-3</v>
      </c>
      <c r="K649" s="5" t="s">
        <v>18</v>
      </c>
      <c r="L649" s="5" t="s">
        <v>19</v>
      </c>
      <c r="M649" s="5" t="s">
        <v>51</v>
      </c>
      <c r="N649" s="5" t="s">
        <v>66</v>
      </c>
      <c r="O649" s="5" t="s">
        <v>36</v>
      </c>
    </row>
    <row r="650" spans="2:15" ht="21" customHeight="1" x14ac:dyDescent="0.35">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5">
      <c r="B651" s="5" t="s">
        <v>14</v>
      </c>
      <c r="C651" s="6">
        <v>10</v>
      </c>
      <c r="D651" s="7" t="s">
        <v>72</v>
      </c>
      <c r="E651" s="5" t="s">
        <v>32</v>
      </c>
      <c r="F651" s="5" t="s">
        <v>42</v>
      </c>
      <c r="G651" s="8">
        <v>1</v>
      </c>
      <c r="H651" s="9">
        <v>7000000</v>
      </c>
      <c r="I651" s="5">
        <v>4</v>
      </c>
      <c r="J651" s="10">
        <v>2.2222222222222222E-3</v>
      </c>
      <c r="K651" s="5" t="s">
        <v>18</v>
      </c>
      <c r="L651" s="5" t="s">
        <v>19</v>
      </c>
      <c r="M651" s="5" t="s">
        <v>51</v>
      </c>
      <c r="N651" s="5" t="s">
        <v>78</v>
      </c>
      <c r="O651" s="5" t="s">
        <v>53</v>
      </c>
    </row>
    <row r="652" spans="2:15" ht="21" customHeight="1" x14ac:dyDescent="0.35">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5">
      <c r="B653" s="5" t="s">
        <v>70</v>
      </c>
      <c r="C653" s="6">
        <v>16</v>
      </c>
      <c r="D653" s="7" t="s">
        <v>58</v>
      </c>
      <c r="E653" s="5" t="s">
        <v>28</v>
      </c>
      <c r="F653" s="5" t="s">
        <v>17</v>
      </c>
      <c r="G653" s="8">
        <v>0</v>
      </c>
      <c r="H653" s="9">
        <v>0</v>
      </c>
      <c r="I653" s="5">
        <v>5</v>
      </c>
      <c r="J653" s="10">
        <v>2.2222222222222222E-3</v>
      </c>
      <c r="K653" s="5"/>
      <c r="L653" s="5"/>
      <c r="M653" s="5" t="s">
        <v>40</v>
      </c>
      <c r="N653" s="5" t="s">
        <v>78</v>
      </c>
      <c r="O653" s="5" t="s">
        <v>53</v>
      </c>
    </row>
    <row r="654" spans="2:15" ht="21" customHeight="1" x14ac:dyDescent="0.35">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5">
      <c r="B655" s="5" t="s">
        <v>70</v>
      </c>
      <c r="C655" s="6">
        <v>7</v>
      </c>
      <c r="D655" s="7" t="s">
        <v>69</v>
      </c>
      <c r="E655" s="5" t="s">
        <v>16</v>
      </c>
      <c r="F655" s="5" t="s">
        <v>17</v>
      </c>
      <c r="G655" s="8">
        <v>0</v>
      </c>
      <c r="H655" s="9">
        <v>0</v>
      </c>
      <c r="I655" s="5">
        <v>1</v>
      </c>
      <c r="J655" s="10">
        <v>2.2222222222222222E-3</v>
      </c>
      <c r="K655" s="5"/>
      <c r="L655" s="5"/>
      <c r="M655" s="5" t="s">
        <v>33</v>
      </c>
      <c r="N655" s="5" t="s">
        <v>78</v>
      </c>
      <c r="O655" s="5" t="s">
        <v>41</v>
      </c>
    </row>
    <row r="656" spans="2:15" ht="21" customHeight="1" x14ac:dyDescent="0.35">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5">
      <c r="B657" s="5" t="s">
        <v>70</v>
      </c>
      <c r="C657" s="6">
        <v>21</v>
      </c>
      <c r="D657" s="7" t="s">
        <v>57</v>
      </c>
      <c r="E657" s="5" t="s">
        <v>73</v>
      </c>
      <c r="F657" s="5" t="s">
        <v>42</v>
      </c>
      <c r="G657" s="8">
        <v>0</v>
      </c>
      <c r="H657" s="9">
        <v>0</v>
      </c>
      <c r="I657" s="5">
        <v>2</v>
      </c>
      <c r="J657" s="10">
        <v>2.2222222222222222E-3</v>
      </c>
      <c r="K657" s="5"/>
      <c r="L657" s="5"/>
      <c r="M657" s="5" t="s">
        <v>43</v>
      </c>
      <c r="N657" s="5" t="s">
        <v>78</v>
      </c>
      <c r="O657" s="5" t="s">
        <v>53</v>
      </c>
    </row>
    <row r="658" spans="2:15" ht="21" customHeight="1" x14ac:dyDescent="0.35">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5">
      <c r="B659" s="5" t="s">
        <v>14</v>
      </c>
      <c r="C659" s="6">
        <v>30</v>
      </c>
      <c r="D659" s="7" t="s">
        <v>22</v>
      </c>
      <c r="E659" s="5" t="s">
        <v>28</v>
      </c>
      <c r="F659" s="5" t="s">
        <v>23</v>
      </c>
      <c r="G659" s="8">
        <v>5</v>
      </c>
      <c r="H659" s="9">
        <v>25000000</v>
      </c>
      <c r="I659" s="5">
        <v>1</v>
      </c>
      <c r="J659" s="10">
        <v>2.2453703703703702E-3</v>
      </c>
      <c r="K659" s="5" t="s">
        <v>18</v>
      </c>
      <c r="L659" s="5" t="s">
        <v>64</v>
      </c>
      <c r="M659" s="5" t="s">
        <v>25</v>
      </c>
      <c r="N659" s="5" t="s">
        <v>76</v>
      </c>
      <c r="O659" s="5" t="s">
        <v>26</v>
      </c>
    </row>
    <row r="660" spans="2:15" ht="21" customHeight="1" x14ac:dyDescent="0.35">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5">
      <c r="B661" s="5" t="s">
        <v>14</v>
      </c>
      <c r="C661" s="6">
        <v>9</v>
      </c>
      <c r="D661" s="7" t="s">
        <v>27</v>
      </c>
      <c r="E661" s="5" t="s">
        <v>28</v>
      </c>
      <c r="F661" s="5" t="s">
        <v>23</v>
      </c>
      <c r="G661" s="8">
        <v>1</v>
      </c>
      <c r="H661" s="9">
        <v>7000000</v>
      </c>
      <c r="I661" s="5">
        <v>2</v>
      </c>
      <c r="J661" s="10">
        <v>2.2453703703703702E-3</v>
      </c>
      <c r="K661" s="5" t="s">
        <v>18</v>
      </c>
      <c r="L661" s="5" t="s">
        <v>29</v>
      </c>
      <c r="M661" s="5" t="s">
        <v>43</v>
      </c>
      <c r="N661" s="5" t="s">
        <v>76</v>
      </c>
      <c r="O661" s="5" t="s">
        <v>26</v>
      </c>
    </row>
    <row r="662" spans="2:15" ht="21" customHeight="1" x14ac:dyDescent="0.35">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5">
      <c r="B663" s="5" t="s">
        <v>14</v>
      </c>
      <c r="C663" s="6">
        <v>13</v>
      </c>
      <c r="D663" s="7" t="s">
        <v>37</v>
      </c>
      <c r="E663" s="5" t="s">
        <v>28</v>
      </c>
      <c r="F663" s="5" t="s">
        <v>23</v>
      </c>
      <c r="G663" s="8">
        <v>2</v>
      </c>
      <c r="H663" s="9">
        <v>12000000</v>
      </c>
      <c r="I663" s="5">
        <v>2</v>
      </c>
      <c r="J663" s="10">
        <v>2.2453703703703702E-3</v>
      </c>
      <c r="K663" s="5" t="s">
        <v>18</v>
      </c>
      <c r="L663" s="5" t="s">
        <v>19</v>
      </c>
      <c r="M663" s="5" t="s">
        <v>33</v>
      </c>
      <c r="N663" s="5" t="s">
        <v>66</v>
      </c>
      <c r="O663" s="5" t="s">
        <v>36</v>
      </c>
    </row>
    <row r="664" spans="2:15" ht="21" customHeight="1" x14ac:dyDescent="0.35">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5">
      <c r="B665" s="5" t="s">
        <v>14</v>
      </c>
      <c r="C665" s="6">
        <v>1</v>
      </c>
      <c r="D665" s="7" t="s">
        <v>44</v>
      </c>
      <c r="E665" s="5" t="s">
        <v>28</v>
      </c>
      <c r="F665" s="5" t="s">
        <v>23</v>
      </c>
      <c r="G665" s="8">
        <v>2</v>
      </c>
      <c r="H665" s="9">
        <v>38000000</v>
      </c>
      <c r="I665" s="5">
        <v>4</v>
      </c>
      <c r="J665" s="10">
        <v>2.2453703703703702E-3</v>
      </c>
      <c r="K665" s="5" t="s">
        <v>46</v>
      </c>
      <c r="L665" s="5" t="s">
        <v>19</v>
      </c>
      <c r="M665" s="5" t="s">
        <v>30</v>
      </c>
      <c r="N665" s="5" t="s">
        <v>78</v>
      </c>
      <c r="O665" s="5" t="s">
        <v>41</v>
      </c>
    </row>
    <row r="666" spans="2:15" ht="21" customHeight="1" x14ac:dyDescent="0.35">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5">
      <c r="B667" s="5" t="s">
        <v>14</v>
      </c>
      <c r="C667" s="6">
        <v>1</v>
      </c>
      <c r="D667" s="7" t="s">
        <v>69</v>
      </c>
      <c r="E667" s="5" t="s">
        <v>16</v>
      </c>
      <c r="F667" s="5" t="s">
        <v>23</v>
      </c>
      <c r="G667" s="8">
        <v>5</v>
      </c>
      <c r="H667" s="9">
        <v>21000000</v>
      </c>
      <c r="I667" s="5">
        <v>2</v>
      </c>
      <c r="J667" s="10">
        <v>2.2453703703703702E-3</v>
      </c>
      <c r="K667" s="5" t="s">
        <v>18</v>
      </c>
      <c r="L667" s="5" t="s">
        <v>47</v>
      </c>
      <c r="M667" s="5" t="s">
        <v>40</v>
      </c>
      <c r="N667" s="5" t="s">
        <v>78</v>
      </c>
      <c r="O667" s="5" t="s">
        <v>66</v>
      </c>
    </row>
    <row r="668" spans="2:15" ht="21" customHeight="1" x14ac:dyDescent="0.35">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5">
      <c r="B669" s="5" t="s">
        <v>70</v>
      </c>
      <c r="C669" s="6">
        <v>20</v>
      </c>
      <c r="D669" s="7" t="s">
        <v>58</v>
      </c>
      <c r="E669" s="5" t="s">
        <v>16</v>
      </c>
      <c r="F669" s="5" t="s">
        <v>23</v>
      </c>
      <c r="G669" s="8">
        <v>0</v>
      </c>
      <c r="H669" s="9">
        <v>0</v>
      </c>
      <c r="I669" s="5">
        <v>2</v>
      </c>
      <c r="J669" s="10">
        <v>2.2453703703703702E-3</v>
      </c>
      <c r="K669" s="5"/>
      <c r="L669" s="5"/>
      <c r="M669" s="5" t="s">
        <v>51</v>
      </c>
      <c r="N669" s="5" t="s">
        <v>66</v>
      </c>
      <c r="O669" s="5" t="s">
        <v>36</v>
      </c>
    </row>
    <row r="670" spans="2:15" ht="21" customHeight="1" x14ac:dyDescent="0.35">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5">
      <c r="B671" s="5" t="s">
        <v>70</v>
      </c>
      <c r="C671" s="6">
        <v>20</v>
      </c>
      <c r="D671" s="7" t="s">
        <v>69</v>
      </c>
      <c r="E671" s="5" t="s">
        <v>16</v>
      </c>
      <c r="F671" s="5" t="s">
        <v>23</v>
      </c>
      <c r="G671" s="8">
        <v>0</v>
      </c>
      <c r="H671" s="9">
        <v>0</v>
      </c>
      <c r="I671" s="5">
        <v>1</v>
      </c>
      <c r="J671" s="10">
        <v>2.2453703703703702E-3</v>
      </c>
      <c r="K671" s="5"/>
      <c r="L671" s="5"/>
      <c r="M671" s="5" t="s">
        <v>33</v>
      </c>
      <c r="N671" s="5" t="s">
        <v>76</v>
      </c>
      <c r="O671" s="5" t="s">
        <v>71</v>
      </c>
    </row>
    <row r="672" spans="2:15" ht="21" customHeight="1" x14ac:dyDescent="0.35">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5">
      <c r="B673" s="5" t="s">
        <v>14</v>
      </c>
      <c r="C673" s="6">
        <v>12</v>
      </c>
      <c r="D673" s="7" t="s">
        <v>55</v>
      </c>
      <c r="E673" s="5" t="s">
        <v>16</v>
      </c>
      <c r="F673" s="5" t="s">
        <v>23</v>
      </c>
      <c r="G673" s="8">
        <v>5</v>
      </c>
      <c r="H673" s="9">
        <v>25000000</v>
      </c>
      <c r="I673" s="5">
        <v>1</v>
      </c>
      <c r="J673" s="10">
        <v>2.2685185185185182E-3</v>
      </c>
      <c r="K673" s="5" t="s">
        <v>18</v>
      </c>
      <c r="L673" s="5" t="s">
        <v>24</v>
      </c>
      <c r="M673" s="5" t="s">
        <v>30</v>
      </c>
      <c r="N673" s="5" t="s">
        <v>76</v>
      </c>
      <c r="O673" s="5" t="s">
        <v>52</v>
      </c>
    </row>
    <row r="674" spans="2:15" ht="21" customHeight="1" x14ac:dyDescent="0.35">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5">
      <c r="B675" s="5" t="s">
        <v>14</v>
      </c>
      <c r="C675" s="6">
        <v>28</v>
      </c>
      <c r="D675" s="7" t="s">
        <v>60</v>
      </c>
      <c r="E675" s="5" t="s">
        <v>49</v>
      </c>
      <c r="F675" s="5" t="s">
        <v>17</v>
      </c>
      <c r="G675" s="8">
        <v>4</v>
      </c>
      <c r="H675" s="9">
        <v>15000000</v>
      </c>
      <c r="I675" s="5">
        <v>2</v>
      </c>
      <c r="J675" s="10">
        <v>2.2685185185185182E-3</v>
      </c>
      <c r="K675" s="5" t="s">
        <v>18</v>
      </c>
      <c r="L675" s="5" t="s">
        <v>29</v>
      </c>
      <c r="M675" s="5" t="s">
        <v>48</v>
      </c>
      <c r="N675" s="5" t="s">
        <v>66</v>
      </c>
      <c r="O675" s="5" t="s">
        <v>67</v>
      </c>
    </row>
    <row r="676" spans="2:15" ht="21" customHeight="1" x14ac:dyDescent="0.35">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5">
      <c r="B677" s="5" t="s">
        <v>14</v>
      </c>
      <c r="C677" s="6">
        <v>28</v>
      </c>
      <c r="D677" s="7" t="s">
        <v>37</v>
      </c>
      <c r="E677" s="5" t="s">
        <v>38</v>
      </c>
      <c r="F677" s="5" t="s">
        <v>45</v>
      </c>
      <c r="G677" s="8">
        <v>2</v>
      </c>
      <c r="H677" s="9">
        <v>38000000</v>
      </c>
      <c r="I677" s="5">
        <v>2</v>
      </c>
      <c r="J677" s="10">
        <v>2.2685185185185182E-3</v>
      </c>
      <c r="K677" s="5" t="s">
        <v>46</v>
      </c>
      <c r="L677" s="5" t="s">
        <v>29</v>
      </c>
      <c r="M677" s="5" t="s">
        <v>25</v>
      </c>
      <c r="N677" s="5" t="s">
        <v>78</v>
      </c>
      <c r="O677" s="5" t="s">
        <v>62</v>
      </c>
    </row>
    <row r="678" spans="2:15" ht="21" customHeight="1" x14ac:dyDescent="0.35">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5">
      <c r="B679" s="5" t="s">
        <v>14</v>
      </c>
      <c r="C679" s="6">
        <v>23</v>
      </c>
      <c r="D679" s="7" t="s">
        <v>37</v>
      </c>
      <c r="E679" s="5" t="s">
        <v>49</v>
      </c>
      <c r="F679" s="5" t="s">
        <v>42</v>
      </c>
      <c r="G679" s="8">
        <v>2</v>
      </c>
      <c r="H679" s="9">
        <v>10000000</v>
      </c>
      <c r="I679" s="5">
        <v>2</v>
      </c>
      <c r="J679" s="10">
        <v>2.2685185185185182E-3</v>
      </c>
      <c r="K679" s="5" t="s">
        <v>18</v>
      </c>
      <c r="L679" s="5" t="s">
        <v>19</v>
      </c>
      <c r="M679" s="5" t="s">
        <v>25</v>
      </c>
      <c r="N679" s="5" t="s">
        <v>78</v>
      </c>
      <c r="O679" s="5" t="s">
        <v>53</v>
      </c>
    </row>
    <row r="680" spans="2:15" ht="21" customHeight="1" x14ac:dyDescent="0.35">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5">
      <c r="B681" s="5" t="s">
        <v>14</v>
      </c>
      <c r="C681" s="6">
        <v>1</v>
      </c>
      <c r="D681" s="7" t="s">
        <v>37</v>
      </c>
      <c r="E681" s="5" t="s">
        <v>38</v>
      </c>
      <c r="F681" s="5" t="s">
        <v>68</v>
      </c>
      <c r="G681" s="8">
        <v>3</v>
      </c>
      <c r="H681" s="9">
        <v>11000000</v>
      </c>
      <c r="I681" s="5">
        <v>3</v>
      </c>
      <c r="J681" s="10">
        <v>2.2685185185185182E-3</v>
      </c>
      <c r="K681" s="5" t="s">
        <v>18</v>
      </c>
      <c r="L681" s="5" t="s">
        <v>19</v>
      </c>
      <c r="M681" s="5" t="s">
        <v>40</v>
      </c>
      <c r="N681" s="5" t="s">
        <v>77</v>
      </c>
      <c r="O681" s="5" t="s">
        <v>65</v>
      </c>
    </row>
    <row r="682" spans="2:15" ht="21" customHeight="1" x14ac:dyDescent="0.35">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5">
      <c r="B683" s="5" t="s">
        <v>14</v>
      </c>
      <c r="C683" s="6">
        <v>12</v>
      </c>
      <c r="D683" s="7" t="s">
        <v>55</v>
      </c>
      <c r="E683" s="5" t="s">
        <v>16</v>
      </c>
      <c r="F683" s="5" t="s">
        <v>23</v>
      </c>
      <c r="G683" s="8">
        <v>5</v>
      </c>
      <c r="H683" s="9">
        <v>25000000</v>
      </c>
      <c r="I683" s="5">
        <v>1</v>
      </c>
      <c r="J683" s="10">
        <v>2.2685185185185182E-3</v>
      </c>
      <c r="K683" s="5" t="s">
        <v>18</v>
      </c>
      <c r="L683" s="5" t="s">
        <v>24</v>
      </c>
      <c r="M683" s="5" t="s">
        <v>30</v>
      </c>
      <c r="N683" s="5" t="s">
        <v>76</v>
      </c>
      <c r="O683" s="5" t="s">
        <v>52</v>
      </c>
    </row>
    <row r="684" spans="2:15" ht="21" customHeight="1" x14ac:dyDescent="0.35">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5">
      <c r="B685" s="5" t="s">
        <v>14</v>
      </c>
      <c r="C685" s="6">
        <v>28</v>
      </c>
      <c r="D685" s="7" t="s">
        <v>60</v>
      </c>
      <c r="E685" s="5" t="s">
        <v>49</v>
      </c>
      <c r="F685" s="5" t="s">
        <v>17</v>
      </c>
      <c r="G685" s="8">
        <v>4</v>
      </c>
      <c r="H685" s="9">
        <v>15000000</v>
      </c>
      <c r="I685" s="5">
        <v>2</v>
      </c>
      <c r="J685" s="10">
        <v>2.2685185185185182E-3</v>
      </c>
      <c r="K685" s="5" t="s">
        <v>18</v>
      </c>
      <c r="L685" s="5" t="s">
        <v>29</v>
      </c>
      <c r="M685" s="5" t="s">
        <v>48</v>
      </c>
      <c r="N685" s="5" t="s">
        <v>66</v>
      </c>
      <c r="O685" s="5" t="s">
        <v>67</v>
      </c>
    </row>
    <row r="686" spans="2:15" ht="21" customHeight="1" x14ac:dyDescent="0.35">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5">
      <c r="B687" s="5" t="s">
        <v>70</v>
      </c>
      <c r="C687" s="6">
        <v>17</v>
      </c>
      <c r="D687" s="7" t="s">
        <v>27</v>
      </c>
      <c r="E687" s="5" t="s">
        <v>28</v>
      </c>
      <c r="F687" s="5" t="s">
        <v>17</v>
      </c>
      <c r="G687" s="8">
        <v>0</v>
      </c>
      <c r="H687" s="9">
        <v>0</v>
      </c>
      <c r="I687" s="5">
        <v>2</v>
      </c>
      <c r="J687" s="10">
        <v>2.2685185185185182E-3</v>
      </c>
      <c r="K687" s="5"/>
      <c r="L687" s="5"/>
      <c r="M687" s="5" t="s">
        <v>51</v>
      </c>
      <c r="N687" s="5" t="s">
        <v>77</v>
      </c>
      <c r="O687" s="5" t="s">
        <v>54</v>
      </c>
    </row>
    <row r="688" spans="2:15" ht="21" customHeight="1" x14ac:dyDescent="0.35">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5">
      <c r="B689" s="5" t="s">
        <v>70</v>
      </c>
      <c r="C689" s="6">
        <v>9</v>
      </c>
      <c r="D689" s="7" t="s">
        <v>60</v>
      </c>
      <c r="E689" s="5" t="s">
        <v>16</v>
      </c>
      <c r="F689" s="5" t="s">
        <v>17</v>
      </c>
      <c r="G689" s="8">
        <v>0</v>
      </c>
      <c r="H689" s="9">
        <v>0</v>
      </c>
      <c r="I689" s="5">
        <v>3</v>
      </c>
      <c r="J689" s="10">
        <v>2.2685185185185182E-3</v>
      </c>
      <c r="K689" s="5"/>
      <c r="L689" s="5"/>
      <c r="M689" s="5" t="s">
        <v>43</v>
      </c>
      <c r="N689" s="5" t="s">
        <v>78</v>
      </c>
      <c r="O689" s="5" t="s">
        <v>66</v>
      </c>
    </row>
    <row r="690" spans="2:15" ht="21" customHeight="1" x14ac:dyDescent="0.35">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5">
      <c r="B691" s="5" t="s">
        <v>14</v>
      </c>
      <c r="C691" s="6">
        <v>30</v>
      </c>
      <c r="D691" s="7" t="s">
        <v>22</v>
      </c>
      <c r="E691" s="5" t="s">
        <v>32</v>
      </c>
      <c r="F691" s="5" t="s">
        <v>23</v>
      </c>
      <c r="G691" s="8">
        <v>2</v>
      </c>
      <c r="H691" s="9">
        <v>12000000</v>
      </c>
      <c r="I691" s="5">
        <v>2</v>
      </c>
      <c r="J691" s="10">
        <v>2.2800925925925927E-3</v>
      </c>
      <c r="K691" s="5" t="s">
        <v>18</v>
      </c>
      <c r="L691" s="5" t="s">
        <v>29</v>
      </c>
      <c r="M691" s="5" t="s">
        <v>30</v>
      </c>
      <c r="N691" s="5" t="s">
        <v>76</v>
      </c>
      <c r="O691" s="5" t="s">
        <v>31</v>
      </c>
    </row>
    <row r="692" spans="2:15" ht="21" customHeight="1" x14ac:dyDescent="0.35">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5">
      <c r="B693" s="5" t="s">
        <v>14</v>
      </c>
      <c r="C693" s="6">
        <v>31</v>
      </c>
      <c r="D693" s="7" t="s">
        <v>37</v>
      </c>
      <c r="E693" s="5" t="s">
        <v>38</v>
      </c>
      <c r="F693" s="5" t="s">
        <v>23</v>
      </c>
      <c r="G693" s="8">
        <v>3</v>
      </c>
      <c r="H693" s="9">
        <v>15000000</v>
      </c>
      <c r="I693" s="5">
        <v>2</v>
      </c>
      <c r="J693" s="10">
        <v>2.2800925925925927E-3</v>
      </c>
      <c r="K693" s="5" t="s">
        <v>18</v>
      </c>
      <c r="L693" s="5" t="s">
        <v>19</v>
      </c>
      <c r="M693" s="5" t="s">
        <v>20</v>
      </c>
      <c r="N693" s="5" t="s">
        <v>66</v>
      </c>
      <c r="O693" s="5" t="s">
        <v>67</v>
      </c>
    </row>
    <row r="694" spans="2:15" ht="21" customHeight="1" x14ac:dyDescent="0.35">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5">
      <c r="B695" s="5" t="s">
        <v>14</v>
      </c>
      <c r="C695" s="6">
        <v>30</v>
      </c>
      <c r="D695" s="7" t="s">
        <v>44</v>
      </c>
      <c r="E695" s="5" t="s">
        <v>16</v>
      </c>
      <c r="F695" s="5" t="s">
        <v>23</v>
      </c>
      <c r="G695" s="8">
        <v>5</v>
      </c>
      <c r="H695" s="9">
        <v>20000000</v>
      </c>
      <c r="I695" s="5">
        <v>2</v>
      </c>
      <c r="J695" s="10">
        <v>2.2800925925925927E-3</v>
      </c>
      <c r="K695" s="5" t="s">
        <v>18</v>
      </c>
      <c r="L695" s="5" t="s">
        <v>19</v>
      </c>
      <c r="M695" s="5" t="s">
        <v>40</v>
      </c>
      <c r="N695" s="5" t="s">
        <v>66</v>
      </c>
      <c r="O695" s="5" t="s">
        <v>36</v>
      </c>
    </row>
    <row r="696" spans="2:15" ht="21" customHeight="1" x14ac:dyDescent="0.35">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5">
      <c r="B697" s="5" t="s">
        <v>14</v>
      </c>
      <c r="C697" s="6">
        <v>4</v>
      </c>
      <c r="D697" s="7" t="s">
        <v>44</v>
      </c>
      <c r="E697" s="5" t="s">
        <v>38</v>
      </c>
      <c r="F697" s="5" t="s">
        <v>23</v>
      </c>
      <c r="G697" s="8">
        <v>1</v>
      </c>
      <c r="H697" s="9">
        <v>7000000</v>
      </c>
      <c r="I697" s="5">
        <v>2</v>
      </c>
      <c r="J697" s="10">
        <v>2.2800925925925927E-3</v>
      </c>
      <c r="K697" s="5" t="s">
        <v>18</v>
      </c>
      <c r="L697" s="5" t="s">
        <v>39</v>
      </c>
      <c r="M697" s="5" t="s">
        <v>25</v>
      </c>
      <c r="N697" s="5" t="s">
        <v>76</v>
      </c>
      <c r="O697" s="5" t="s">
        <v>26</v>
      </c>
    </row>
    <row r="698" spans="2:15" ht="21" customHeight="1" x14ac:dyDescent="0.35">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5">
      <c r="B699" s="5" t="s">
        <v>14</v>
      </c>
      <c r="C699" s="6">
        <v>30</v>
      </c>
      <c r="D699" s="7" t="s">
        <v>22</v>
      </c>
      <c r="E699" s="5" t="s">
        <v>32</v>
      </c>
      <c r="F699" s="5" t="s">
        <v>23</v>
      </c>
      <c r="G699" s="8">
        <v>2</v>
      </c>
      <c r="H699" s="9">
        <v>12000000</v>
      </c>
      <c r="I699" s="5">
        <v>2</v>
      </c>
      <c r="J699" s="10">
        <v>2.2800925925925927E-3</v>
      </c>
      <c r="K699" s="5" t="s">
        <v>18</v>
      </c>
      <c r="L699" s="5" t="s">
        <v>29</v>
      </c>
      <c r="M699" s="5" t="s">
        <v>30</v>
      </c>
      <c r="N699" s="5" t="s">
        <v>76</v>
      </c>
      <c r="O699" s="5" t="s">
        <v>31</v>
      </c>
    </row>
    <row r="700" spans="2:15" ht="21" customHeight="1" x14ac:dyDescent="0.35">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5">
      <c r="B701" s="5" t="s">
        <v>70</v>
      </c>
      <c r="C701" s="6">
        <v>5</v>
      </c>
      <c r="D701" s="7" t="s">
        <v>37</v>
      </c>
      <c r="E701" s="5" t="s">
        <v>28</v>
      </c>
      <c r="F701" s="5" t="s">
        <v>23</v>
      </c>
      <c r="G701" s="8">
        <v>0</v>
      </c>
      <c r="H701" s="9">
        <v>0</v>
      </c>
      <c r="I701" s="5">
        <v>1</v>
      </c>
      <c r="J701" s="10">
        <v>2.2800925925925927E-3</v>
      </c>
      <c r="K701" s="5"/>
      <c r="L701" s="5"/>
      <c r="M701" s="5" t="s">
        <v>51</v>
      </c>
      <c r="N701" s="5" t="s">
        <v>76</v>
      </c>
      <c r="O701" s="5" t="s">
        <v>71</v>
      </c>
    </row>
    <row r="702" spans="2:15" ht="21" customHeight="1" x14ac:dyDescent="0.35">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5">
      <c r="B703" s="5" t="s">
        <v>70</v>
      </c>
      <c r="C703" s="6">
        <v>30</v>
      </c>
      <c r="D703" s="7" t="s">
        <v>69</v>
      </c>
      <c r="E703" s="5" t="s">
        <v>38</v>
      </c>
      <c r="F703" s="5" t="s">
        <v>23</v>
      </c>
      <c r="G703" s="8">
        <v>0</v>
      </c>
      <c r="H703" s="9">
        <v>0</v>
      </c>
      <c r="I703" s="5">
        <v>2</v>
      </c>
      <c r="J703" s="10">
        <v>2.2800925925925927E-3</v>
      </c>
      <c r="K703" s="5"/>
      <c r="L703" s="5"/>
      <c r="M703" s="5" t="s">
        <v>30</v>
      </c>
      <c r="N703" s="5" t="s">
        <v>77</v>
      </c>
      <c r="O703" s="5" t="s">
        <v>54</v>
      </c>
    </row>
    <row r="704" spans="2:15" ht="21" customHeight="1" x14ac:dyDescent="0.35">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5">
      <c r="B705" s="5" t="s">
        <v>14</v>
      </c>
      <c r="C705" s="6">
        <v>1</v>
      </c>
      <c r="D705" s="7" t="s">
        <v>55</v>
      </c>
      <c r="E705" s="5" t="s">
        <v>49</v>
      </c>
      <c r="F705" s="5" t="s">
        <v>23</v>
      </c>
      <c r="G705" s="8">
        <v>1</v>
      </c>
      <c r="H705" s="9">
        <v>7000000</v>
      </c>
      <c r="I705" s="5">
        <v>3</v>
      </c>
      <c r="J705" s="10">
        <v>2.4305555555555556E-3</v>
      </c>
      <c r="K705" s="5" t="s">
        <v>18</v>
      </c>
      <c r="L705" s="5" t="s">
        <v>50</v>
      </c>
      <c r="M705" s="5" t="s">
        <v>48</v>
      </c>
      <c r="N705" s="5" t="s">
        <v>78</v>
      </c>
      <c r="O705" s="5" t="s">
        <v>41</v>
      </c>
    </row>
    <row r="706" spans="2:15" ht="21" customHeight="1" x14ac:dyDescent="0.35">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5">
      <c r="B707" s="5" t="s">
        <v>14</v>
      </c>
      <c r="C707" s="6">
        <v>25</v>
      </c>
      <c r="D707" s="7" t="s">
        <v>22</v>
      </c>
      <c r="E707" s="5" t="s">
        <v>16</v>
      </c>
      <c r="F707" s="5" t="s">
        <v>17</v>
      </c>
      <c r="G707" s="8">
        <v>3</v>
      </c>
      <c r="H707" s="9">
        <v>15000000</v>
      </c>
      <c r="I707" s="5">
        <v>1</v>
      </c>
      <c r="J707" s="10">
        <v>2.4305555555555556E-3</v>
      </c>
      <c r="K707" s="5" t="s">
        <v>18</v>
      </c>
      <c r="L707" s="5" t="s">
        <v>19</v>
      </c>
      <c r="M707" s="5" t="s">
        <v>25</v>
      </c>
      <c r="N707" s="5" t="s">
        <v>66</v>
      </c>
      <c r="O707" s="5" t="s">
        <v>67</v>
      </c>
    </row>
    <row r="708" spans="2:15" ht="21" customHeight="1" x14ac:dyDescent="0.35">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5">
      <c r="B709" s="5" t="s">
        <v>14</v>
      </c>
      <c r="C709" s="6">
        <v>30</v>
      </c>
      <c r="D709" s="7" t="s">
        <v>27</v>
      </c>
      <c r="E709" s="5" t="s">
        <v>16</v>
      </c>
      <c r="F709" s="5" t="s">
        <v>23</v>
      </c>
      <c r="G709" s="8">
        <v>5</v>
      </c>
      <c r="H709" s="9">
        <v>25000000</v>
      </c>
      <c r="I709" s="5">
        <v>3</v>
      </c>
      <c r="J709" s="10">
        <v>2.4305555555555556E-3</v>
      </c>
      <c r="K709" s="5" t="s">
        <v>18</v>
      </c>
      <c r="L709" s="5" t="s">
        <v>19</v>
      </c>
      <c r="M709" s="5" t="s">
        <v>33</v>
      </c>
      <c r="N709" s="5" t="s">
        <v>78</v>
      </c>
      <c r="O709" s="5" t="s">
        <v>41</v>
      </c>
    </row>
    <row r="710" spans="2:15" ht="21" customHeight="1" x14ac:dyDescent="0.35">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5">
      <c r="B711" s="5" t="s">
        <v>14</v>
      </c>
      <c r="C711" s="6">
        <v>7</v>
      </c>
      <c r="D711" s="7" t="s">
        <v>37</v>
      </c>
      <c r="E711" s="5" t="s">
        <v>16</v>
      </c>
      <c r="F711" s="5" t="s">
        <v>42</v>
      </c>
      <c r="G711" s="8">
        <v>2</v>
      </c>
      <c r="H711" s="9">
        <v>10000000</v>
      </c>
      <c r="I711" s="5">
        <v>5</v>
      </c>
      <c r="J711" s="10">
        <v>2.4305555555555556E-3</v>
      </c>
      <c r="K711" s="5" t="s">
        <v>18</v>
      </c>
      <c r="L711" s="5" t="s">
        <v>29</v>
      </c>
      <c r="M711" s="5" t="s">
        <v>30</v>
      </c>
      <c r="N711" s="5" t="s">
        <v>76</v>
      </c>
      <c r="O711" s="5" t="s">
        <v>31</v>
      </c>
    </row>
    <row r="712" spans="2:15" ht="21" customHeight="1" x14ac:dyDescent="0.35">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5">
      <c r="B713" s="5" t="s">
        <v>14</v>
      </c>
      <c r="C713" s="6">
        <v>19</v>
      </c>
      <c r="D713" s="7" t="s">
        <v>37</v>
      </c>
      <c r="E713" s="5" t="s">
        <v>28</v>
      </c>
      <c r="F713" s="5" t="s">
        <v>68</v>
      </c>
      <c r="G713" s="8">
        <v>4</v>
      </c>
      <c r="H713" s="9">
        <v>20000000</v>
      </c>
      <c r="I713" s="5">
        <v>1</v>
      </c>
      <c r="J713" s="10">
        <v>2.4305555555555556E-3</v>
      </c>
      <c r="K713" s="5" t="s">
        <v>18</v>
      </c>
      <c r="L713" s="5" t="s">
        <v>56</v>
      </c>
      <c r="M713" s="5" t="s">
        <v>40</v>
      </c>
      <c r="N713" s="5" t="s">
        <v>76</v>
      </c>
      <c r="O713" s="5" t="s">
        <v>75</v>
      </c>
    </row>
    <row r="714" spans="2:15" ht="21" customHeight="1" x14ac:dyDescent="0.35">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5">
      <c r="B715" s="5" t="s">
        <v>14</v>
      </c>
      <c r="C715" s="6">
        <v>5</v>
      </c>
      <c r="D715" s="7" t="s">
        <v>44</v>
      </c>
      <c r="E715" s="5" t="s">
        <v>16</v>
      </c>
      <c r="F715" s="5" t="s">
        <v>42</v>
      </c>
      <c r="G715" s="8">
        <v>1</v>
      </c>
      <c r="H715" s="9">
        <v>19000000</v>
      </c>
      <c r="I715" s="5">
        <v>2</v>
      </c>
      <c r="J715" s="10">
        <v>2.4305555555555556E-3</v>
      </c>
      <c r="K715" s="5" t="s">
        <v>46</v>
      </c>
      <c r="L715" s="5" t="s">
        <v>24</v>
      </c>
      <c r="M715" s="5" t="s">
        <v>25</v>
      </c>
      <c r="N715" s="5" t="s">
        <v>76</v>
      </c>
      <c r="O715" s="5" t="s">
        <v>26</v>
      </c>
    </row>
    <row r="716" spans="2:15" ht="21" customHeight="1" x14ac:dyDescent="0.35">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5">
      <c r="B717" s="5" t="s">
        <v>14</v>
      </c>
      <c r="C717" s="6">
        <v>11</v>
      </c>
      <c r="D717" s="7" t="s">
        <v>57</v>
      </c>
      <c r="E717" s="5" t="s">
        <v>38</v>
      </c>
      <c r="F717" s="5" t="s">
        <v>23</v>
      </c>
      <c r="G717" s="8">
        <v>4</v>
      </c>
      <c r="H717" s="9">
        <v>20000000</v>
      </c>
      <c r="I717" s="5">
        <v>2</v>
      </c>
      <c r="J717" s="10">
        <v>2.4305555555555556E-3</v>
      </c>
      <c r="K717" s="5" t="s">
        <v>61</v>
      </c>
      <c r="L717" s="5" t="s">
        <v>29</v>
      </c>
      <c r="M717" s="5" t="s">
        <v>51</v>
      </c>
      <c r="N717" s="5" t="s">
        <v>76</v>
      </c>
      <c r="O717" s="5" t="s">
        <v>71</v>
      </c>
    </row>
    <row r="718" spans="2:15" ht="21" customHeight="1" x14ac:dyDescent="0.35">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5">
      <c r="B719" s="5" t="s">
        <v>70</v>
      </c>
      <c r="C719" s="6">
        <v>12</v>
      </c>
      <c r="D719" s="7" t="s">
        <v>27</v>
      </c>
      <c r="E719" s="5" t="s">
        <v>32</v>
      </c>
      <c r="F719" s="5" t="s">
        <v>42</v>
      </c>
      <c r="G719" s="8">
        <v>0</v>
      </c>
      <c r="H719" s="9">
        <v>0</v>
      </c>
      <c r="I719" s="5">
        <v>1</v>
      </c>
      <c r="J719" s="10">
        <v>2.4305555555555556E-3</v>
      </c>
      <c r="K719" s="5"/>
      <c r="L719" s="5"/>
      <c r="M719" s="5" t="s">
        <v>30</v>
      </c>
      <c r="N719" s="5" t="s">
        <v>78</v>
      </c>
      <c r="O719" s="5" t="s">
        <v>62</v>
      </c>
    </row>
    <row r="720" spans="2:15" ht="21" customHeight="1" x14ac:dyDescent="0.35">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5">
      <c r="B721" s="5" t="s">
        <v>14</v>
      </c>
      <c r="C721" s="6">
        <v>11</v>
      </c>
      <c r="D721" s="7" t="s">
        <v>57</v>
      </c>
      <c r="E721" s="5" t="s">
        <v>16</v>
      </c>
      <c r="F721" s="5" t="s">
        <v>68</v>
      </c>
      <c r="G721" s="8">
        <v>3</v>
      </c>
      <c r="H721" s="9">
        <v>15000000</v>
      </c>
      <c r="I721" s="5">
        <v>1</v>
      </c>
      <c r="J721" s="10">
        <v>2.5462962962962961E-3</v>
      </c>
      <c r="K721" s="5" t="s">
        <v>18</v>
      </c>
      <c r="L721" s="5" t="s">
        <v>19</v>
      </c>
      <c r="M721" s="5" t="s">
        <v>33</v>
      </c>
      <c r="N721" s="5" t="s">
        <v>66</v>
      </c>
      <c r="O721" s="5" t="s">
        <v>67</v>
      </c>
    </row>
    <row r="722" spans="2:15" ht="21" customHeight="1" x14ac:dyDescent="0.35">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5">
      <c r="B723" s="5" t="s">
        <v>14</v>
      </c>
      <c r="C723" s="6">
        <v>10</v>
      </c>
      <c r="D723" s="7" t="s">
        <v>22</v>
      </c>
      <c r="E723" s="5" t="s">
        <v>16</v>
      </c>
      <c r="F723" s="5" t="s">
        <v>23</v>
      </c>
      <c r="G723" s="8">
        <v>2</v>
      </c>
      <c r="H723" s="9">
        <v>12000000</v>
      </c>
      <c r="I723" s="5">
        <v>2</v>
      </c>
      <c r="J723" s="10">
        <v>2.5462962962962961E-3</v>
      </c>
      <c r="K723" s="5" t="s">
        <v>18</v>
      </c>
      <c r="L723" s="5" t="s">
        <v>29</v>
      </c>
      <c r="M723" s="5" t="s">
        <v>48</v>
      </c>
      <c r="N723" s="5" t="s">
        <v>76</v>
      </c>
      <c r="O723" s="5" t="s">
        <v>52</v>
      </c>
    </row>
    <row r="724" spans="2:15" ht="21" customHeight="1" x14ac:dyDescent="0.35">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5">
      <c r="B725" s="5" t="s">
        <v>14</v>
      </c>
      <c r="C725" s="6">
        <v>11</v>
      </c>
      <c r="D725" s="7" t="s">
        <v>27</v>
      </c>
      <c r="E725" s="5" t="s">
        <v>16</v>
      </c>
      <c r="F725" s="5" t="s">
        <v>23</v>
      </c>
      <c r="G725" s="8">
        <v>5</v>
      </c>
      <c r="H725" s="9">
        <v>21000000</v>
      </c>
      <c r="I725" s="5">
        <v>5</v>
      </c>
      <c r="J725" s="10">
        <v>2.5462962962962961E-3</v>
      </c>
      <c r="K725" s="5" t="s">
        <v>18</v>
      </c>
      <c r="L725" s="5" t="s">
        <v>56</v>
      </c>
      <c r="M725" s="5" t="s">
        <v>40</v>
      </c>
      <c r="N725" s="5" t="s">
        <v>76</v>
      </c>
      <c r="O725" s="5" t="s">
        <v>75</v>
      </c>
    </row>
    <row r="726" spans="2:15" ht="21" customHeight="1" x14ac:dyDescent="0.35">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5">
      <c r="B727" s="5" t="s">
        <v>14</v>
      </c>
      <c r="C727" s="6">
        <v>30</v>
      </c>
      <c r="D727" s="7" t="s">
        <v>37</v>
      </c>
      <c r="E727" s="5" t="s">
        <v>28</v>
      </c>
      <c r="F727" s="5" t="s">
        <v>42</v>
      </c>
      <c r="G727" s="8">
        <v>2</v>
      </c>
      <c r="H727" s="9">
        <v>12000000</v>
      </c>
      <c r="I727" s="5">
        <v>1</v>
      </c>
      <c r="J727" s="10">
        <v>2.5462962962962961E-3</v>
      </c>
      <c r="K727" s="5" t="s">
        <v>18</v>
      </c>
      <c r="L727" s="5" t="s">
        <v>56</v>
      </c>
      <c r="M727" s="5" t="s">
        <v>48</v>
      </c>
      <c r="N727" s="5" t="s">
        <v>77</v>
      </c>
      <c r="O727" s="5" t="s">
        <v>65</v>
      </c>
    </row>
    <row r="728" spans="2:15" ht="21" customHeight="1" x14ac:dyDescent="0.35">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5">
      <c r="B729" s="5" t="s">
        <v>14</v>
      </c>
      <c r="C729" s="6">
        <v>16</v>
      </c>
      <c r="D729" s="7" t="s">
        <v>44</v>
      </c>
      <c r="E729" s="5" t="s">
        <v>38</v>
      </c>
      <c r="F729" s="5" t="s">
        <v>68</v>
      </c>
      <c r="G729" s="8">
        <v>5</v>
      </c>
      <c r="H729" s="9">
        <v>25000000</v>
      </c>
      <c r="I729" s="5">
        <v>1</v>
      </c>
      <c r="J729" s="10">
        <v>2.5462962962962961E-3</v>
      </c>
      <c r="K729" s="5" t="s">
        <v>18</v>
      </c>
      <c r="L729" s="5" t="s">
        <v>29</v>
      </c>
      <c r="M729" s="5" t="s">
        <v>25</v>
      </c>
      <c r="N729" s="5" t="s">
        <v>76</v>
      </c>
      <c r="O729" s="5" t="s">
        <v>52</v>
      </c>
    </row>
    <row r="730" spans="2:15" ht="21" customHeight="1" x14ac:dyDescent="0.35">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5">
      <c r="B731" s="5" t="s">
        <v>14</v>
      </c>
      <c r="C731" s="6">
        <v>11</v>
      </c>
      <c r="D731" s="7" t="s">
        <v>57</v>
      </c>
      <c r="E731" s="5" t="s">
        <v>16</v>
      </c>
      <c r="F731" s="5" t="s">
        <v>68</v>
      </c>
      <c r="G731" s="8">
        <v>3</v>
      </c>
      <c r="H731" s="9">
        <v>15000000</v>
      </c>
      <c r="I731" s="5">
        <v>1</v>
      </c>
      <c r="J731" s="10">
        <v>2.5462962962962961E-3</v>
      </c>
      <c r="K731" s="5" t="s">
        <v>18</v>
      </c>
      <c r="L731" s="5" t="s">
        <v>19</v>
      </c>
      <c r="M731" s="5" t="s">
        <v>33</v>
      </c>
      <c r="N731" s="5" t="s">
        <v>66</v>
      </c>
      <c r="O731" s="5" t="s">
        <v>67</v>
      </c>
    </row>
    <row r="732" spans="2:15" ht="21" customHeight="1" x14ac:dyDescent="0.35">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5">
      <c r="B733" s="5" t="s">
        <v>14</v>
      </c>
      <c r="C733" s="6">
        <v>10</v>
      </c>
      <c r="D733" s="7" t="s">
        <v>22</v>
      </c>
      <c r="E733" s="5" t="s">
        <v>16</v>
      </c>
      <c r="F733" s="5" t="s">
        <v>23</v>
      </c>
      <c r="G733" s="8">
        <v>2</v>
      </c>
      <c r="H733" s="9">
        <v>12000000</v>
      </c>
      <c r="I733" s="5">
        <v>2</v>
      </c>
      <c r="J733" s="10">
        <v>2.5462962962962961E-3</v>
      </c>
      <c r="K733" s="5" t="s">
        <v>18</v>
      </c>
      <c r="L733" s="5" t="s">
        <v>29</v>
      </c>
      <c r="M733" s="5" t="s">
        <v>48</v>
      </c>
      <c r="N733" s="5" t="s">
        <v>76</v>
      </c>
      <c r="O733" s="5" t="s">
        <v>52</v>
      </c>
    </row>
    <row r="734" spans="2:15" ht="21" customHeight="1" x14ac:dyDescent="0.35">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5">
      <c r="B735" s="5" t="s">
        <v>70</v>
      </c>
      <c r="C735" s="6">
        <v>23</v>
      </c>
      <c r="D735" s="7" t="s">
        <v>27</v>
      </c>
      <c r="E735" s="5" t="s">
        <v>32</v>
      </c>
      <c r="F735" s="5" t="s">
        <v>42</v>
      </c>
      <c r="G735" s="8">
        <v>0</v>
      </c>
      <c r="H735" s="9">
        <v>0</v>
      </c>
      <c r="I735" s="5">
        <v>1</v>
      </c>
      <c r="J735" s="10">
        <v>2.5462962962962961E-3</v>
      </c>
      <c r="K735" s="5"/>
      <c r="L735" s="5"/>
      <c r="M735" s="5" t="s">
        <v>40</v>
      </c>
      <c r="N735" s="5" t="s">
        <v>76</v>
      </c>
      <c r="O735" s="5" t="s">
        <v>26</v>
      </c>
    </row>
    <row r="736" spans="2:15" ht="21" customHeight="1" x14ac:dyDescent="0.35">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5">
      <c r="B737" s="5" t="s">
        <v>70</v>
      </c>
      <c r="C737" s="6">
        <v>27</v>
      </c>
      <c r="D737" s="7" t="s">
        <v>44</v>
      </c>
      <c r="E737" s="5" t="s">
        <v>16</v>
      </c>
      <c r="F737" s="5" t="s">
        <v>42</v>
      </c>
      <c r="G737" s="8">
        <v>0</v>
      </c>
      <c r="H737" s="9">
        <v>0</v>
      </c>
      <c r="I737" s="5">
        <v>1</v>
      </c>
      <c r="J737" s="10">
        <v>2.5462962962962961E-3</v>
      </c>
      <c r="K737" s="5"/>
      <c r="L737" s="5"/>
      <c r="M737" s="5" t="s">
        <v>30</v>
      </c>
      <c r="N737" s="5" t="s">
        <v>78</v>
      </c>
      <c r="O737" s="5" t="s">
        <v>62</v>
      </c>
    </row>
    <row r="738" spans="2:15" ht="21" customHeight="1" x14ac:dyDescent="0.35">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5">
      <c r="B739" s="5" t="s">
        <v>14</v>
      </c>
      <c r="C739" s="6">
        <v>4</v>
      </c>
      <c r="D739" s="7" t="s">
        <v>72</v>
      </c>
      <c r="E739" s="5" t="s">
        <v>28</v>
      </c>
      <c r="F739" s="5" t="s">
        <v>23</v>
      </c>
      <c r="G739" s="8">
        <v>1</v>
      </c>
      <c r="H739" s="9">
        <v>19000000</v>
      </c>
      <c r="I739" s="5">
        <v>2</v>
      </c>
      <c r="J739" s="10">
        <v>2.7777777777777779E-3</v>
      </c>
      <c r="K739" s="5" t="s">
        <v>46</v>
      </c>
      <c r="L739" s="5" t="s">
        <v>47</v>
      </c>
      <c r="M739" s="5" t="s">
        <v>25</v>
      </c>
      <c r="N739" s="5" t="s">
        <v>77</v>
      </c>
      <c r="O739" s="5" t="s">
        <v>34</v>
      </c>
    </row>
    <row r="740" spans="2:15" ht="21" customHeight="1" x14ac:dyDescent="0.35">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5">
      <c r="B741" s="5" t="s">
        <v>14</v>
      </c>
      <c r="C741" s="6">
        <v>23</v>
      </c>
      <c r="D741" s="7" t="s">
        <v>27</v>
      </c>
      <c r="E741" s="5" t="s">
        <v>32</v>
      </c>
      <c r="F741" s="5" t="s">
        <v>17</v>
      </c>
      <c r="G741" s="8">
        <v>1</v>
      </c>
      <c r="H741" s="9">
        <v>7000000</v>
      </c>
      <c r="I741" s="5">
        <v>3</v>
      </c>
      <c r="J741" s="10">
        <v>2.7777777777777779E-3</v>
      </c>
      <c r="K741" s="5" t="s">
        <v>18</v>
      </c>
      <c r="L741" s="5" t="s">
        <v>19</v>
      </c>
      <c r="M741" s="5" t="s">
        <v>43</v>
      </c>
      <c r="N741" s="5" t="s">
        <v>66</v>
      </c>
      <c r="O741" s="5" t="s">
        <v>36</v>
      </c>
    </row>
    <row r="742" spans="2:15" ht="21" customHeight="1" x14ac:dyDescent="0.35">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5">
      <c r="B743" s="5" t="s">
        <v>14</v>
      </c>
      <c r="C743" s="6">
        <v>8</v>
      </c>
      <c r="D743" s="7" t="s">
        <v>37</v>
      </c>
      <c r="E743" s="5" t="s">
        <v>28</v>
      </c>
      <c r="F743" s="5" t="s">
        <v>17</v>
      </c>
      <c r="G743" s="8">
        <v>3</v>
      </c>
      <c r="H743" s="9">
        <v>15000000</v>
      </c>
      <c r="I743" s="5">
        <v>1</v>
      </c>
      <c r="J743" s="10">
        <v>2.7777777777777779E-3</v>
      </c>
      <c r="K743" s="5" t="s">
        <v>18</v>
      </c>
      <c r="L743" s="5" t="s">
        <v>47</v>
      </c>
      <c r="M743" s="5" t="s">
        <v>33</v>
      </c>
      <c r="N743" s="5" t="s">
        <v>78</v>
      </c>
      <c r="O743" s="5" t="s">
        <v>66</v>
      </c>
    </row>
    <row r="744" spans="2:15" ht="21" customHeight="1" x14ac:dyDescent="0.35">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5">
      <c r="B745" s="5" t="s">
        <v>14</v>
      </c>
      <c r="C745" s="6">
        <v>25</v>
      </c>
      <c r="D745" s="7" t="s">
        <v>37</v>
      </c>
      <c r="E745" s="5" t="s">
        <v>32</v>
      </c>
      <c r="F745" s="5" t="s">
        <v>23</v>
      </c>
      <c r="G745" s="8">
        <v>5</v>
      </c>
      <c r="H745" s="9">
        <v>25000000</v>
      </c>
      <c r="I745" s="5">
        <v>3</v>
      </c>
      <c r="J745" s="10">
        <v>2.7777777777777779E-3</v>
      </c>
      <c r="K745" s="5" t="s">
        <v>18</v>
      </c>
      <c r="L745" s="5" t="s">
        <v>29</v>
      </c>
      <c r="M745" s="5" t="s">
        <v>51</v>
      </c>
      <c r="N745" s="5" t="s">
        <v>77</v>
      </c>
      <c r="O745" s="5" t="s">
        <v>65</v>
      </c>
    </row>
    <row r="746" spans="2:15" ht="21" customHeight="1" x14ac:dyDescent="0.35">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5">
      <c r="B747" s="5" t="s">
        <v>14</v>
      </c>
      <c r="C747" s="6">
        <v>15</v>
      </c>
      <c r="D747" s="7" t="s">
        <v>57</v>
      </c>
      <c r="E747" s="5" t="s">
        <v>49</v>
      </c>
      <c r="F747" s="5" t="s">
        <v>23</v>
      </c>
      <c r="G747" s="8">
        <v>3</v>
      </c>
      <c r="H747" s="9">
        <v>12000000</v>
      </c>
      <c r="I747" s="5">
        <v>4</v>
      </c>
      <c r="J747" s="10">
        <v>2.7777777777777779E-3</v>
      </c>
      <c r="K747" s="5" t="s">
        <v>18</v>
      </c>
      <c r="L747" s="5" t="s">
        <v>29</v>
      </c>
      <c r="M747" s="5" t="s">
        <v>30</v>
      </c>
      <c r="N747" s="5" t="s">
        <v>78</v>
      </c>
      <c r="O747" s="5" t="s">
        <v>53</v>
      </c>
    </row>
    <row r="748" spans="2:15" ht="21" customHeight="1" x14ac:dyDescent="0.35">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5">
      <c r="B749" s="5" t="s">
        <v>70</v>
      </c>
      <c r="C749" s="6">
        <v>25</v>
      </c>
      <c r="D749" s="7" t="s">
        <v>37</v>
      </c>
      <c r="E749" s="5" t="s">
        <v>32</v>
      </c>
      <c r="F749" s="5" t="s">
        <v>42</v>
      </c>
      <c r="G749" s="8">
        <v>0</v>
      </c>
      <c r="H749" s="9">
        <v>0</v>
      </c>
      <c r="I749" s="5">
        <v>5</v>
      </c>
      <c r="J749" s="10">
        <v>2.7777777777777779E-3</v>
      </c>
      <c r="K749" s="5"/>
      <c r="L749" s="5"/>
      <c r="M749" s="5" t="s">
        <v>33</v>
      </c>
      <c r="N749" s="5" t="s">
        <v>77</v>
      </c>
      <c r="O749" s="5" t="s">
        <v>54</v>
      </c>
    </row>
    <row r="750" spans="2:15" ht="21" customHeight="1" x14ac:dyDescent="0.35">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5">
      <c r="B751" s="5" t="s">
        <v>70</v>
      </c>
      <c r="C751" s="6">
        <v>26</v>
      </c>
      <c r="D751" s="7" t="s">
        <v>44</v>
      </c>
      <c r="E751" s="5" t="s">
        <v>28</v>
      </c>
      <c r="F751" s="5" t="s">
        <v>23</v>
      </c>
      <c r="G751" s="8">
        <v>0</v>
      </c>
      <c r="H751" s="9">
        <v>0</v>
      </c>
      <c r="I751" s="5">
        <v>3</v>
      </c>
      <c r="J751" s="10">
        <v>2.7777777777777779E-3</v>
      </c>
      <c r="K751" s="5"/>
      <c r="L751" s="5"/>
      <c r="M751" s="5" t="s">
        <v>51</v>
      </c>
      <c r="N751" s="5" t="s">
        <v>76</v>
      </c>
      <c r="O751" s="5" t="s">
        <v>26</v>
      </c>
    </row>
    <row r="752" spans="2:15" ht="21" customHeight="1" x14ac:dyDescent="0.35">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5">
      <c r="B753" s="5" t="s">
        <v>14</v>
      </c>
      <c r="C753" s="6">
        <v>16</v>
      </c>
      <c r="D753" s="7" t="s">
        <v>55</v>
      </c>
      <c r="E753" s="5" t="s">
        <v>32</v>
      </c>
      <c r="F753" s="5" t="s">
        <v>23</v>
      </c>
      <c r="G753" s="8">
        <v>2</v>
      </c>
      <c r="H753" s="9">
        <v>12000000</v>
      </c>
      <c r="I753" s="5">
        <v>1</v>
      </c>
      <c r="J753" s="10">
        <v>3.2407407407407406E-3</v>
      </c>
      <c r="K753" s="5" t="s">
        <v>18</v>
      </c>
      <c r="L753" s="5" t="s">
        <v>29</v>
      </c>
      <c r="M753" s="5" t="s">
        <v>40</v>
      </c>
      <c r="N753" s="5" t="s">
        <v>76</v>
      </c>
      <c r="O753" s="5" t="s">
        <v>26</v>
      </c>
    </row>
    <row r="754" spans="2:15" ht="21" customHeight="1" x14ac:dyDescent="0.35">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5">
      <c r="B755" s="5" t="s">
        <v>14</v>
      </c>
      <c r="C755" s="6">
        <v>1</v>
      </c>
      <c r="D755" s="7" t="s">
        <v>59</v>
      </c>
      <c r="E755" s="5" t="s">
        <v>32</v>
      </c>
      <c r="F755" s="5" t="s">
        <v>23</v>
      </c>
      <c r="G755" s="8">
        <v>2</v>
      </c>
      <c r="H755" s="9">
        <v>12000000</v>
      </c>
      <c r="I755" s="5">
        <v>2</v>
      </c>
      <c r="J755" s="10">
        <v>3.2407407407407406E-3</v>
      </c>
      <c r="K755" s="5" t="s">
        <v>18</v>
      </c>
      <c r="L755" s="5" t="s">
        <v>29</v>
      </c>
      <c r="M755" s="5" t="s">
        <v>51</v>
      </c>
      <c r="N755" s="5" t="s">
        <v>66</v>
      </c>
      <c r="O755" s="5" t="s">
        <v>67</v>
      </c>
    </row>
    <row r="756" spans="2:15" ht="21" customHeight="1" x14ac:dyDescent="0.35">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5">
      <c r="B757" s="5" t="s">
        <v>14</v>
      </c>
      <c r="C757" s="6">
        <v>11</v>
      </c>
      <c r="D757" s="7" t="s">
        <v>27</v>
      </c>
      <c r="E757" s="5" t="s">
        <v>32</v>
      </c>
      <c r="F757" s="5" t="s">
        <v>42</v>
      </c>
      <c r="G757" s="8">
        <v>2</v>
      </c>
      <c r="H757" s="9">
        <v>12000000</v>
      </c>
      <c r="I757" s="5">
        <v>5</v>
      </c>
      <c r="J757" s="10">
        <v>3.2407407407407406E-3</v>
      </c>
      <c r="K757" s="5" t="s">
        <v>18</v>
      </c>
      <c r="L757" s="5" t="s">
        <v>50</v>
      </c>
      <c r="M757" s="5" t="s">
        <v>20</v>
      </c>
      <c r="N757" s="5" t="s">
        <v>78</v>
      </c>
      <c r="O757" s="5" t="s">
        <v>63</v>
      </c>
    </row>
    <row r="758" spans="2:15" ht="21" customHeight="1" x14ac:dyDescent="0.35">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5">
      <c r="B759" s="5" t="s">
        <v>14</v>
      </c>
      <c r="C759" s="6">
        <v>30</v>
      </c>
      <c r="D759" s="7" t="s">
        <v>27</v>
      </c>
      <c r="E759" s="5" t="s">
        <v>49</v>
      </c>
      <c r="F759" s="5" t="s">
        <v>23</v>
      </c>
      <c r="G759" s="8">
        <v>3</v>
      </c>
      <c r="H759" s="9">
        <v>15000000</v>
      </c>
      <c r="I759" s="5">
        <v>3</v>
      </c>
      <c r="J759" s="10">
        <v>3.2407407407407406E-3</v>
      </c>
      <c r="K759" s="5" t="s">
        <v>18</v>
      </c>
      <c r="L759" s="5" t="s">
        <v>29</v>
      </c>
      <c r="M759" s="5" t="s">
        <v>25</v>
      </c>
      <c r="N759" s="5" t="s">
        <v>76</v>
      </c>
      <c r="O759" s="5" t="s">
        <v>31</v>
      </c>
    </row>
    <row r="760" spans="2:15" ht="21" customHeight="1" x14ac:dyDescent="0.35">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5">
      <c r="B761" s="5" t="s">
        <v>14</v>
      </c>
      <c r="C761" s="6">
        <v>24</v>
      </c>
      <c r="D761" s="7" t="s">
        <v>37</v>
      </c>
      <c r="E761" s="5" t="s">
        <v>16</v>
      </c>
      <c r="F761" s="5" t="s">
        <v>42</v>
      </c>
      <c r="G761" s="8">
        <v>4</v>
      </c>
      <c r="H761" s="9">
        <v>20000000</v>
      </c>
      <c r="I761" s="5">
        <v>1</v>
      </c>
      <c r="J761" s="10">
        <v>3.2407407407407406E-3</v>
      </c>
      <c r="K761" s="5" t="s">
        <v>61</v>
      </c>
      <c r="L761" s="5" t="s">
        <v>19</v>
      </c>
      <c r="M761" s="5" t="s">
        <v>30</v>
      </c>
      <c r="N761" s="5" t="s">
        <v>66</v>
      </c>
      <c r="O761" s="5" t="s">
        <v>36</v>
      </c>
    </row>
    <row r="762" spans="2:15" ht="21" customHeight="1" x14ac:dyDescent="0.35">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5">
      <c r="B763" s="5" t="s">
        <v>14</v>
      </c>
      <c r="C763" s="6">
        <v>1</v>
      </c>
      <c r="D763" s="7" t="s">
        <v>37</v>
      </c>
      <c r="E763" s="5" t="s">
        <v>32</v>
      </c>
      <c r="F763" s="5" t="s">
        <v>45</v>
      </c>
      <c r="G763" s="8">
        <v>4</v>
      </c>
      <c r="H763" s="9">
        <v>20000000</v>
      </c>
      <c r="I763" s="5">
        <v>2</v>
      </c>
      <c r="J763" s="10">
        <v>3.2407407407407406E-3</v>
      </c>
      <c r="K763" s="5" t="s">
        <v>18</v>
      </c>
      <c r="L763" s="5" t="s">
        <v>39</v>
      </c>
      <c r="M763" s="5" t="s">
        <v>33</v>
      </c>
      <c r="N763" s="5" t="s">
        <v>78</v>
      </c>
      <c r="O763" s="5" t="s">
        <v>63</v>
      </c>
    </row>
    <row r="764" spans="2:15" ht="21" customHeight="1" x14ac:dyDescent="0.35">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5">
      <c r="B765" s="5" t="s">
        <v>14</v>
      </c>
      <c r="C765" s="6">
        <v>8</v>
      </c>
      <c r="D765" s="7" t="s">
        <v>37</v>
      </c>
      <c r="E765" s="5" t="s">
        <v>32</v>
      </c>
      <c r="F765" s="5" t="s">
        <v>23</v>
      </c>
      <c r="G765" s="8">
        <v>5</v>
      </c>
      <c r="H765" s="9">
        <v>25000000</v>
      </c>
      <c r="I765" s="5">
        <v>4</v>
      </c>
      <c r="J765" s="10">
        <v>3.2407407407407406E-3</v>
      </c>
      <c r="K765" s="5" t="s">
        <v>18</v>
      </c>
      <c r="L765" s="5" t="s">
        <v>24</v>
      </c>
      <c r="M765" s="5" t="s">
        <v>20</v>
      </c>
      <c r="N765" s="5" t="s">
        <v>77</v>
      </c>
      <c r="O765" s="5" t="s">
        <v>65</v>
      </c>
    </row>
    <row r="766" spans="2:15" ht="21" customHeight="1" x14ac:dyDescent="0.35">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5">
      <c r="B767" s="5" t="s">
        <v>14</v>
      </c>
      <c r="C767" s="6">
        <v>11</v>
      </c>
      <c r="D767" s="7" t="s">
        <v>37</v>
      </c>
      <c r="E767" s="5" t="s">
        <v>38</v>
      </c>
      <c r="F767" s="5" t="s">
        <v>42</v>
      </c>
      <c r="G767" s="8">
        <v>3</v>
      </c>
      <c r="H767" s="9">
        <v>15000000</v>
      </c>
      <c r="I767" s="5">
        <v>1</v>
      </c>
      <c r="J767" s="10">
        <v>3.2407407407407406E-3</v>
      </c>
      <c r="K767" s="5" t="s">
        <v>18</v>
      </c>
      <c r="L767" s="5" t="s">
        <v>35</v>
      </c>
      <c r="M767" s="5" t="s">
        <v>48</v>
      </c>
      <c r="N767" s="5" t="s">
        <v>78</v>
      </c>
      <c r="O767" s="5" t="s">
        <v>41</v>
      </c>
    </row>
    <row r="768" spans="2:15" ht="21" customHeight="1" x14ac:dyDescent="0.35">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5">
      <c r="B769" s="5" t="s">
        <v>14</v>
      </c>
      <c r="C769" s="6">
        <v>22</v>
      </c>
      <c r="D769" s="7" t="s">
        <v>44</v>
      </c>
      <c r="E769" s="5" t="s">
        <v>32</v>
      </c>
      <c r="F769" s="5" t="s">
        <v>42</v>
      </c>
      <c r="G769" s="8">
        <v>1</v>
      </c>
      <c r="H769" s="9">
        <v>19000000</v>
      </c>
      <c r="I769" s="5">
        <v>1</v>
      </c>
      <c r="J769" s="10">
        <v>3.2407407407407406E-3</v>
      </c>
      <c r="K769" s="5" t="s">
        <v>46</v>
      </c>
      <c r="L769" s="5" t="s">
        <v>64</v>
      </c>
      <c r="M769" s="5" t="s">
        <v>51</v>
      </c>
      <c r="N769" s="5" t="s">
        <v>76</v>
      </c>
      <c r="O769" s="5" t="s">
        <v>31</v>
      </c>
    </row>
    <row r="770" spans="2:15" ht="21" customHeight="1" x14ac:dyDescent="0.35">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5">
      <c r="B771" s="5" t="s">
        <v>14</v>
      </c>
      <c r="C771" s="6">
        <v>22</v>
      </c>
      <c r="D771" s="7" t="s">
        <v>44</v>
      </c>
      <c r="E771" s="5" t="s">
        <v>32</v>
      </c>
      <c r="F771" s="5" t="s">
        <v>42</v>
      </c>
      <c r="G771" s="8">
        <v>3</v>
      </c>
      <c r="H771" s="9">
        <v>15000000</v>
      </c>
      <c r="I771" s="5">
        <v>1</v>
      </c>
      <c r="J771" s="10">
        <v>3.2407407407407406E-3</v>
      </c>
      <c r="K771" s="5" t="s">
        <v>18</v>
      </c>
      <c r="L771" s="5" t="s">
        <v>19</v>
      </c>
      <c r="M771" s="5" t="s">
        <v>48</v>
      </c>
      <c r="N771" s="5" t="s">
        <v>78</v>
      </c>
      <c r="O771" s="5" t="s">
        <v>63</v>
      </c>
    </row>
    <row r="772" spans="2:15" ht="21" customHeight="1" x14ac:dyDescent="0.35">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5">
      <c r="B773" s="5" t="s">
        <v>14</v>
      </c>
      <c r="C773" s="6">
        <v>11</v>
      </c>
      <c r="D773" s="7" t="s">
        <v>57</v>
      </c>
      <c r="E773" s="5" t="s">
        <v>16</v>
      </c>
      <c r="F773" s="5" t="s">
        <v>42</v>
      </c>
      <c r="G773" s="8">
        <v>2</v>
      </c>
      <c r="H773" s="9">
        <v>12000000</v>
      </c>
      <c r="I773" s="5">
        <v>4</v>
      </c>
      <c r="J773" s="10">
        <v>3.2407407407407406E-3</v>
      </c>
      <c r="K773" s="5" t="s">
        <v>18</v>
      </c>
      <c r="L773" s="5" t="s">
        <v>19</v>
      </c>
      <c r="M773" s="5" t="s">
        <v>43</v>
      </c>
      <c r="N773" s="5" t="s">
        <v>66</v>
      </c>
      <c r="O773" s="5" t="s">
        <v>36</v>
      </c>
    </row>
    <row r="774" spans="2:15" ht="21" customHeight="1" x14ac:dyDescent="0.35">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5">
      <c r="B775" s="5" t="s">
        <v>70</v>
      </c>
      <c r="C775" s="6">
        <v>15</v>
      </c>
      <c r="D775" s="7" t="s">
        <v>58</v>
      </c>
      <c r="E775" s="5" t="s">
        <v>38</v>
      </c>
      <c r="F775" s="5" t="s">
        <v>17</v>
      </c>
      <c r="G775" s="8">
        <v>0</v>
      </c>
      <c r="H775" s="9">
        <v>0</v>
      </c>
      <c r="I775" s="5">
        <v>2</v>
      </c>
      <c r="J775" s="10">
        <v>3.2407407407407406E-3</v>
      </c>
      <c r="K775" s="5"/>
      <c r="L775" s="5"/>
      <c r="M775" s="5" t="s">
        <v>43</v>
      </c>
      <c r="N775" s="5" t="s">
        <v>76</v>
      </c>
      <c r="O775" s="5" t="s">
        <v>26</v>
      </c>
    </row>
    <row r="776" spans="2:15" ht="21" customHeight="1" x14ac:dyDescent="0.35">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5">
      <c r="B777" s="5" t="s">
        <v>70</v>
      </c>
      <c r="C777" s="6">
        <v>14</v>
      </c>
      <c r="D777" s="7" t="s">
        <v>22</v>
      </c>
      <c r="E777" s="5" t="s">
        <v>28</v>
      </c>
      <c r="F777" s="5" t="s">
        <v>42</v>
      </c>
      <c r="G777" s="8">
        <v>0</v>
      </c>
      <c r="H777" s="9">
        <v>0</v>
      </c>
      <c r="I777" s="5">
        <v>4</v>
      </c>
      <c r="J777" s="10">
        <v>3.2407407407407406E-3</v>
      </c>
      <c r="K777" s="5"/>
      <c r="L777" s="5"/>
      <c r="M777" s="5" t="s">
        <v>43</v>
      </c>
      <c r="N777" s="5" t="s">
        <v>78</v>
      </c>
      <c r="O777" s="5" t="s">
        <v>41</v>
      </c>
    </row>
    <row r="778" spans="2:15" ht="21" customHeight="1" x14ac:dyDescent="0.35">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5">
      <c r="B779" s="5" t="s">
        <v>70</v>
      </c>
      <c r="C779" s="6">
        <v>1</v>
      </c>
      <c r="D779" s="7" t="s">
        <v>37</v>
      </c>
      <c r="E779" s="5" t="s">
        <v>16</v>
      </c>
      <c r="F779" s="5" t="s">
        <v>42</v>
      </c>
      <c r="G779" s="8">
        <v>0</v>
      </c>
      <c r="H779" s="9">
        <v>0</v>
      </c>
      <c r="I779" s="5">
        <v>1</v>
      </c>
      <c r="J779" s="10">
        <v>3.2407407407407406E-3</v>
      </c>
      <c r="K779" s="5"/>
      <c r="L779" s="5"/>
      <c r="M779" s="5" t="s">
        <v>43</v>
      </c>
      <c r="N779" s="5" t="s">
        <v>76</v>
      </c>
      <c r="O779" s="5" t="s">
        <v>52</v>
      </c>
    </row>
    <row r="780" spans="2:15" ht="21" customHeight="1" x14ac:dyDescent="0.35">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5">
      <c r="B781" s="5" t="s">
        <v>70</v>
      </c>
      <c r="C781" s="6">
        <v>15</v>
      </c>
      <c r="D781" s="7" t="s">
        <v>58</v>
      </c>
      <c r="E781" s="5" t="s">
        <v>38</v>
      </c>
      <c r="F781" s="5" t="s">
        <v>17</v>
      </c>
      <c r="G781" s="8">
        <v>0</v>
      </c>
      <c r="H781" s="9">
        <v>0</v>
      </c>
      <c r="I781" s="5">
        <v>2</v>
      </c>
      <c r="J781" s="10">
        <v>3.2407407407407406E-3</v>
      </c>
      <c r="K781" s="5"/>
      <c r="L781" s="5"/>
      <c r="M781" s="5" t="s">
        <v>43</v>
      </c>
      <c r="N781" s="5" t="s">
        <v>76</v>
      </c>
      <c r="O781" s="5" t="s">
        <v>26</v>
      </c>
    </row>
    <row r="782" spans="2:15" ht="21" customHeight="1" x14ac:dyDescent="0.35">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5">
      <c r="B783" s="5" t="s">
        <v>14</v>
      </c>
      <c r="C783" s="6">
        <v>19</v>
      </c>
      <c r="D783" s="7" t="s">
        <v>22</v>
      </c>
      <c r="E783" s="5" t="s">
        <v>28</v>
      </c>
      <c r="F783" s="5" t="s">
        <v>45</v>
      </c>
      <c r="G783" s="8">
        <v>1</v>
      </c>
      <c r="H783" s="9">
        <v>7000000</v>
      </c>
      <c r="I783" s="5">
        <v>5</v>
      </c>
      <c r="J783" s="10">
        <v>3.2986111111111111E-3</v>
      </c>
      <c r="K783" s="5" t="s">
        <v>18</v>
      </c>
      <c r="L783" s="5" t="s">
        <v>24</v>
      </c>
      <c r="M783" s="5" t="s">
        <v>48</v>
      </c>
      <c r="N783" s="5" t="s">
        <v>78</v>
      </c>
      <c r="O783" s="5" t="s">
        <v>53</v>
      </c>
    </row>
    <row r="784" spans="2:15" ht="21" customHeight="1" x14ac:dyDescent="0.35">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5">
      <c r="B785" s="5" t="s">
        <v>14</v>
      </c>
      <c r="C785" s="6">
        <v>11</v>
      </c>
      <c r="D785" s="7" t="s">
        <v>37</v>
      </c>
      <c r="E785" s="5" t="s">
        <v>16</v>
      </c>
      <c r="F785" s="5" t="s">
        <v>45</v>
      </c>
      <c r="G785" s="8">
        <v>2</v>
      </c>
      <c r="H785" s="9">
        <v>38000000</v>
      </c>
      <c r="I785" s="5">
        <v>1</v>
      </c>
      <c r="J785" s="10">
        <v>3.2986111111111111E-3</v>
      </c>
      <c r="K785" s="5" t="s">
        <v>46</v>
      </c>
      <c r="L785" s="5" t="s">
        <v>19</v>
      </c>
      <c r="M785" s="5" t="s">
        <v>40</v>
      </c>
      <c r="N785" s="5" t="s">
        <v>78</v>
      </c>
      <c r="O785" s="5" t="s">
        <v>53</v>
      </c>
    </row>
    <row r="786" spans="2:15" ht="21" customHeight="1" x14ac:dyDescent="0.35">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5">
      <c r="B787" s="5" t="s">
        <v>14</v>
      </c>
      <c r="C787" s="6">
        <v>21</v>
      </c>
      <c r="D787" s="7" t="s">
        <v>37</v>
      </c>
      <c r="E787" s="5" t="s">
        <v>28</v>
      </c>
      <c r="F787" s="5" t="s">
        <v>17</v>
      </c>
      <c r="G787" s="8">
        <v>5</v>
      </c>
      <c r="H787" s="9">
        <v>20000000</v>
      </c>
      <c r="I787" s="5">
        <v>5</v>
      </c>
      <c r="J787" s="10">
        <v>3.2986111111111111E-3</v>
      </c>
      <c r="K787" s="5" t="s">
        <v>18</v>
      </c>
      <c r="L787" s="5" t="s">
        <v>56</v>
      </c>
      <c r="M787" s="5" t="s">
        <v>20</v>
      </c>
      <c r="N787" s="5" t="s">
        <v>76</v>
      </c>
      <c r="O787" s="5" t="s">
        <v>31</v>
      </c>
    </row>
    <row r="788" spans="2:15" ht="21" customHeight="1" x14ac:dyDescent="0.35">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5">
      <c r="B789" s="5" t="s">
        <v>14</v>
      </c>
      <c r="C789" s="6">
        <v>28</v>
      </c>
      <c r="D789" s="7" t="s">
        <v>44</v>
      </c>
      <c r="E789" s="5" t="s">
        <v>38</v>
      </c>
      <c r="F789" s="5" t="s">
        <v>23</v>
      </c>
      <c r="G789" s="8">
        <v>2</v>
      </c>
      <c r="H789" s="9">
        <v>12000000</v>
      </c>
      <c r="I789" s="5">
        <v>3</v>
      </c>
      <c r="J789" s="10">
        <v>3.2986111111111111E-3</v>
      </c>
      <c r="K789" s="5" t="s">
        <v>18</v>
      </c>
      <c r="L789" s="5" t="s">
        <v>39</v>
      </c>
      <c r="M789" s="5" t="s">
        <v>51</v>
      </c>
      <c r="N789" s="5" t="s">
        <v>78</v>
      </c>
      <c r="O789" s="5" t="s">
        <v>62</v>
      </c>
    </row>
    <row r="790" spans="2:15" ht="21" customHeight="1" x14ac:dyDescent="0.35">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5">
      <c r="B791" s="5" t="s">
        <v>14</v>
      </c>
      <c r="C791" s="6">
        <v>25</v>
      </c>
      <c r="D791" s="7" t="s">
        <v>69</v>
      </c>
      <c r="E791" s="5" t="s">
        <v>16</v>
      </c>
      <c r="F791" s="5" t="s">
        <v>23</v>
      </c>
      <c r="G791" s="8">
        <v>2</v>
      </c>
      <c r="H791" s="9">
        <v>12000000</v>
      </c>
      <c r="I791" s="5">
        <v>1</v>
      </c>
      <c r="J791" s="10">
        <v>3.2986111111111111E-3</v>
      </c>
      <c r="K791" s="5" t="s">
        <v>18</v>
      </c>
      <c r="L791" s="5" t="s">
        <v>56</v>
      </c>
      <c r="M791" s="5" t="s">
        <v>43</v>
      </c>
      <c r="N791" s="5" t="s">
        <v>77</v>
      </c>
      <c r="O791" s="5" t="s">
        <v>54</v>
      </c>
    </row>
    <row r="792" spans="2:15" ht="21" customHeight="1" x14ac:dyDescent="0.35">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5">
      <c r="B793" s="5" t="s">
        <v>14</v>
      </c>
      <c r="C793" s="6">
        <v>19</v>
      </c>
      <c r="D793" s="7" t="s">
        <v>22</v>
      </c>
      <c r="E793" s="5" t="s">
        <v>28</v>
      </c>
      <c r="F793" s="5" t="s">
        <v>45</v>
      </c>
      <c r="G793" s="8">
        <v>1</v>
      </c>
      <c r="H793" s="9">
        <v>7000000</v>
      </c>
      <c r="I793" s="5">
        <v>5</v>
      </c>
      <c r="J793" s="10">
        <v>3.2986111111111111E-3</v>
      </c>
      <c r="K793" s="5" t="s">
        <v>18</v>
      </c>
      <c r="L793" s="5" t="s">
        <v>24</v>
      </c>
      <c r="M793" s="5" t="s">
        <v>48</v>
      </c>
      <c r="N793" s="5" t="s">
        <v>78</v>
      </c>
      <c r="O793" s="5" t="s">
        <v>53</v>
      </c>
    </row>
    <row r="794" spans="2:15" ht="21" customHeight="1" x14ac:dyDescent="0.35">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5">
      <c r="B795" s="5" t="s">
        <v>70</v>
      </c>
      <c r="C795" s="6">
        <v>19</v>
      </c>
      <c r="D795" s="7" t="s">
        <v>27</v>
      </c>
      <c r="E795" s="5" t="s">
        <v>16</v>
      </c>
      <c r="F795" s="5" t="s">
        <v>42</v>
      </c>
      <c r="G795" s="8">
        <v>0</v>
      </c>
      <c r="H795" s="9">
        <v>0</v>
      </c>
      <c r="I795" s="5">
        <v>6</v>
      </c>
      <c r="J795" s="10">
        <v>3.2986111111111111E-3</v>
      </c>
      <c r="K795" s="5"/>
      <c r="L795" s="5"/>
      <c r="M795" s="5" t="s">
        <v>30</v>
      </c>
      <c r="N795" s="5" t="s">
        <v>76</v>
      </c>
      <c r="O795" s="5" t="s">
        <v>71</v>
      </c>
    </row>
    <row r="796" spans="2:15" ht="21" customHeight="1" x14ac:dyDescent="0.35">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5">
      <c r="B797" s="5" t="s">
        <v>70</v>
      </c>
      <c r="C797" s="6">
        <v>11</v>
      </c>
      <c r="D797" s="7" t="s">
        <v>55</v>
      </c>
      <c r="E797" s="5" t="s">
        <v>38</v>
      </c>
      <c r="F797" s="5" t="s">
        <v>23</v>
      </c>
      <c r="G797" s="8">
        <v>0</v>
      </c>
      <c r="H797" s="9">
        <v>0</v>
      </c>
      <c r="I797" s="5">
        <v>4</v>
      </c>
      <c r="J797" s="10">
        <v>3.2986111111111111E-3</v>
      </c>
      <c r="K797" s="5"/>
      <c r="L797" s="5"/>
      <c r="M797" s="5" t="s">
        <v>30</v>
      </c>
      <c r="N797" s="5" t="s">
        <v>77</v>
      </c>
      <c r="O797" s="5" t="s">
        <v>65</v>
      </c>
    </row>
    <row r="798" spans="2:15" ht="21" customHeight="1" x14ac:dyDescent="0.35">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5">
      <c r="B799" s="5" t="s">
        <v>14</v>
      </c>
      <c r="C799" s="6">
        <v>1</v>
      </c>
      <c r="D799" s="7" t="s">
        <v>59</v>
      </c>
      <c r="E799" s="5" t="s">
        <v>49</v>
      </c>
      <c r="F799" s="5" t="s">
        <v>23</v>
      </c>
      <c r="G799" s="8">
        <v>4</v>
      </c>
      <c r="H799" s="9">
        <v>20000000</v>
      </c>
      <c r="I799" s="5">
        <v>4</v>
      </c>
      <c r="J799" s="10">
        <v>3.3333333333333335E-3</v>
      </c>
      <c r="K799" s="5" t="s">
        <v>61</v>
      </c>
      <c r="L799" s="5" t="s">
        <v>64</v>
      </c>
      <c r="M799" s="5" t="s">
        <v>43</v>
      </c>
      <c r="N799" s="5" t="s">
        <v>78</v>
      </c>
      <c r="O799" s="5" t="s">
        <v>63</v>
      </c>
    </row>
    <row r="800" spans="2:15" ht="21" customHeight="1" x14ac:dyDescent="0.35">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5">
      <c r="B801" s="5" t="s">
        <v>14</v>
      </c>
      <c r="C801" s="6">
        <v>13</v>
      </c>
      <c r="D801" s="7" t="s">
        <v>37</v>
      </c>
      <c r="E801" s="5" t="s">
        <v>16</v>
      </c>
      <c r="F801" s="5" t="s">
        <v>23</v>
      </c>
      <c r="G801" s="8">
        <v>1</v>
      </c>
      <c r="H801" s="9">
        <v>19000000</v>
      </c>
      <c r="I801" s="5">
        <v>4</v>
      </c>
      <c r="J801" s="10">
        <v>3.3333333333333335E-3</v>
      </c>
      <c r="K801" s="5" t="s">
        <v>46</v>
      </c>
      <c r="L801" s="5" t="s">
        <v>56</v>
      </c>
      <c r="M801" s="5" t="s">
        <v>33</v>
      </c>
      <c r="N801" s="5" t="s">
        <v>76</v>
      </c>
      <c r="O801" s="5" t="s">
        <v>31</v>
      </c>
    </row>
    <row r="802" spans="2:15" ht="21" customHeight="1" x14ac:dyDescent="0.35">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5">
      <c r="B803" s="5" t="s">
        <v>14</v>
      </c>
      <c r="C803" s="6">
        <v>17</v>
      </c>
      <c r="D803" s="7" t="s">
        <v>44</v>
      </c>
      <c r="E803" s="5" t="s">
        <v>16</v>
      </c>
      <c r="F803" s="5" t="s">
        <v>42</v>
      </c>
      <c r="G803" s="8">
        <v>2</v>
      </c>
      <c r="H803" s="9">
        <v>12000000</v>
      </c>
      <c r="I803" s="5">
        <v>3</v>
      </c>
      <c r="J803" s="10">
        <v>3.3333333333333335E-3</v>
      </c>
      <c r="K803" s="5" t="s">
        <v>18</v>
      </c>
      <c r="L803" s="5" t="s">
        <v>29</v>
      </c>
      <c r="M803" s="5" t="s">
        <v>40</v>
      </c>
      <c r="N803" s="5" t="s">
        <v>66</v>
      </c>
      <c r="O803" s="5" t="s">
        <v>67</v>
      </c>
    </row>
    <row r="804" spans="2:15" ht="21" customHeight="1" x14ac:dyDescent="0.35">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5">
      <c r="B805" s="5" t="s">
        <v>14</v>
      </c>
      <c r="C805" s="6">
        <v>16</v>
      </c>
      <c r="D805" s="7" t="s">
        <v>69</v>
      </c>
      <c r="E805" s="5" t="s">
        <v>73</v>
      </c>
      <c r="F805" s="5" t="s">
        <v>23</v>
      </c>
      <c r="G805" s="8">
        <v>5</v>
      </c>
      <c r="H805" s="9">
        <v>25000000</v>
      </c>
      <c r="I805" s="5">
        <v>2</v>
      </c>
      <c r="J805" s="10">
        <v>3.3333333333333335E-3</v>
      </c>
      <c r="K805" s="5" t="s">
        <v>18</v>
      </c>
      <c r="L805" s="5" t="s">
        <v>19</v>
      </c>
      <c r="M805" s="5" t="s">
        <v>25</v>
      </c>
      <c r="N805" s="5" t="s">
        <v>77</v>
      </c>
      <c r="O805" s="5" t="s">
        <v>65</v>
      </c>
    </row>
    <row r="806" spans="2:15" ht="21" customHeight="1" x14ac:dyDescent="0.35">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5">
      <c r="B807" s="5" t="s">
        <v>14</v>
      </c>
      <c r="C807" s="6">
        <v>1</v>
      </c>
      <c r="D807" s="7" t="s">
        <v>59</v>
      </c>
      <c r="E807" s="5" t="s">
        <v>49</v>
      </c>
      <c r="F807" s="5" t="s">
        <v>23</v>
      </c>
      <c r="G807" s="8">
        <v>4</v>
      </c>
      <c r="H807" s="9">
        <v>20000000</v>
      </c>
      <c r="I807" s="5">
        <v>4</v>
      </c>
      <c r="J807" s="10">
        <v>3.3333333333333335E-3</v>
      </c>
      <c r="K807" s="5" t="s">
        <v>61</v>
      </c>
      <c r="L807" s="5" t="s">
        <v>64</v>
      </c>
      <c r="M807" s="5" t="s">
        <v>43</v>
      </c>
      <c r="N807" s="5" t="s">
        <v>78</v>
      </c>
      <c r="O807" s="5" t="s">
        <v>63</v>
      </c>
    </row>
    <row r="808" spans="2:15" ht="21" customHeight="1" x14ac:dyDescent="0.35">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5">
      <c r="B809" s="5" t="s">
        <v>70</v>
      </c>
      <c r="C809" s="6">
        <v>6</v>
      </c>
      <c r="D809" s="7" t="s">
        <v>27</v>
      </c>
      <c r="E809" s="5" t="s">
        <v>16</v>
      </c>
      <c r="F809" s="5" t="s">
        <v>23</v>
      </c>
      <c r="G809" s="8">
        <v>0</v>
      </c>
      <c r="H809" s="9">
        <v>0</v>
      </c>
      <c r="I809" s="5">
        <v>1</v>
      </c>
      <c r="J809" s="10">
        <v>3.3333333333333335E-3</v>
      </c>
      <c r="K809" s="5"/>
      <c r="L809" s="5"/>
      <c r="M809" s="5" t="s">
        <v>33</v>
      </c>
      <c r="N809" s="5" t="s">
        <v>76</v>
      </c>
      <c r="O809" s="5" t="s">
        <v>71</v>
      </c>
    </row>
    <row r="810" spans="2:15" ht="21" customHeight="1" x14ac:dyDescent="0.35">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5">
      <c r="B811" s="5" t="s">
        <v>70</v>
      </c>
      <c r="C811" s="6">
        <v>11</v>
      </c>
      <c r="D811" s="7" t="s">
        <v>44</v>
      </c>
      <c r="E811" s="5" t="s">
        <v>49</v>
      </c>
      <c r="F811" s="5" t="s">
        <v>17</v>
      </c>
      <c r="G811" s="8">
        <v>0</v>
      </c>
      <c r="H811" s="9">
        <v>0</v>
      </c>
      <c r="I811" s="5">
        <v>2</v>
      </c>
      <c r="J811" s="10">
        <v>3.3333333333333335E-3</v>
      </c>
      <c r="K811" s="5"/>
      <c r="L811" s="5"/>
      <c r="M811" s="5" t="s">
        <v>48</v>
      </c>
      <c r="N811" s="5" t="s">
        <v>78</v>
      </c>
      <c r="O811" s="5" t="s">
        <v>62</v>
      </c>
    </row>
    <row r="812" spans="2:15" ht="21" customHeight="1" x14ac:dyDescent="0.35">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5">
      <c r="B813" s="5" t="s">
        <v>14</v>
      </c>
      <c r="C813" s="6">
        <v>18</v>
      </c>
      <c r="D813" s="7" t="s">
        <v>57</v>
      </c>
      <c r="E813" s="5" t="s">
        <v>28</v>
      </c>
      <c r="F813" s="5" t="s">
        <v>42</v>
      </c>
      <c r="G813" s="8">
        <v>5</v>
      </c>
      <c r="H813" s="9">
        <v>20000000</v>
      </c>
      <c r="I813" s="5">
        <v>1</v>
      </c>
      <c r="J813" s="10">
        <v>3.6111111111111114E-3</v>
      </c>
      <c r="K813" s="5" t="s">
        <v>18</v>
      </c>
      <c r="L813" s="5" t="s">
        <v>64</v>
      </c>
      <c r="M813" s="5" t="s">
        <v>51</v>
      </c>
      <c r="N813" s="5" t="s">
        <v>77</v>
      </c>
      <c r="O813" s="5" t="s">
        <v>34</v>
      </c>
    </row>
    <row r="814" spans="2:15" ht="21" customHeight="1" x14ac:dyDescent="0.35">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5">
      <c r="B815" s="5" t="s">
        <v>14</v>
      </c>
      <c r="C815" s="6">
        <v>23</v>
      </c>
      <c r="D815" s="7" t="s">
        <v>37</v>
      </c>
      <c r="E815" s="5" t="s">
        <v>16</v>
      </c>
      <c r="F815" s="5" t="s">
        <v>17</v>
      </c>
      <c r="G815" s="8">
        <v>1</v>
      </c>
      <c r="H815" s="9">
        <v>19000000</v>
      </c>
      <c r="I815" s="5">
        <v>2</v>
      </c>
      <c r="J815" s="10">
        <v>3.6111111111111114E-3</v>
      </c>
      <c r="K815" s="5" t="s">
        <v>46</v>
      </c>
      <c r="L815" s="5" t="s">
        <v>56</v>
      </c>
      <c r="M815" s="5" t="s">
        <v>20</v>
      </c>
      <c r="N815" s="5" t="s">
        <v>78</v>
      </c>
      <c r="O815" s="5" t="s">
        <v>41</v>
      </c>
    </row>
    <row r="816" spans="2:15" ht="21" customHeight="1" x14ac:dyDescent="0.35">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5">
      <c r="B817" s="5" t="s">
        <v>14</v>
      </c>
      <c r="C817" s="6">
        <v>30</v>
      </c>
      <c r="D817" s="7" t="s">
        <v>37</v>
      </c>
      <c r="E817" s="5" t="s">
        <v>16</v>
      </c>
      <c r="F817" s="5" t="s">
        <v>23</v>
      </c>
      <c r="G817" s="8">
        <v>3</v>
      </c>
      <c r="H817" s="9">
        <v>12000000</v>
      </c>
      <c r="I817" s="5">
        <v>1</v>
      </c>
      <c r="J817" s="10">
        <v>3.6111111111111114E-3</v>
      </c>
      <c r="K817" s="5" t="s">
        <v>18</v>
      </c>
      <c r="L817" s="5" t="s">
        <v>19</v>
      </c>
      <c r="M817" s="5" t="s">
        <v>48</v>
      </c>
      <c r="N817" s="5" t="s">
        <v>78</v>
      </c>
      <c r="O817" s="5" t="s">
        <v>41</v>
      </c>
    </row>
    <row r="818" spans="2:15" ht="21" customHeight="1" x14ac:dyDescent="0.35">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5">
      <c r="B819" s="5" t="s">
        <v>14</v>
      </c>
      <c r="C819" s="6">
        <v>1</v>
      </c>
      <c r="D819" s="7" t="s">
        <v>44</v>
      </c>
      <c r="E819" s="5" t="s">
        <v>32</v>
      </c>
      <c r="F819" s="5" t="s">
        <v>17</v>
      </c>
      <c r="G819" s="8">
        <v>5</v>
      </c>
      <c r="H819" s="9">
        <v>25000000</v>
      </c>
      <c r="I819" s="5">
        <v>2</v>
      </c>
      <c r="J819" s="10">
        <v>3.6111111111111114E-3</v>
      </c>
      <c r="K819" s="5" t="s">
        <v>18</v>
      </c>
      <c r="L819" s="5" t="s">
        <v>29</v>
      </c>
      <c r="M819" s="5" t="s">
        <v>40</v>
      </c>
      <c r="N819" s="5" t="s">
        <v>77</v>
      </c>
      <c r="O819" s="5" t="s">
        <v>65</v>
      </c>
    </row>
    <row r="820" spans="2:15" ht="21" customHeight="1" x14ac:dyDescent="0.35">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5">
      <c r="B821" s="5" t="s">
        <v>14</v>
      </c>
      <c r="C821" s="6">
        <v>18</v>
      </c>
      <c r="D821" s="7" t="s">
        <v>57</v>
      </c>
      <c r="E821" s="5" t="s">
        <v>28</v>
      </c>
      <c r="F821" s="5" t="s">
        <v>42</v>
      </c>
      <c r="G821" s="8">
        <v>5</v>
      </c>
      <c r="H821" s="9">
        <v>20000000</v>
      </c>
      <c r="I821" s="5">
        <v>1</v>
      </c>
      <c r="J821" s="10">
        <v>3.6111111111111114E-3</v>
      </c>
      <c r="K821" s="5" t="s">
        <v>18</v>
      </c>
      <c r="L821" s="5" t="s">
        <v>64</v>
      </c>
      <c r="M821" s="5" t="s">
        <v>51</v>
      </c>
      <c r="N821" s="5" t="s">
        <v>77</v>
      </c>
      <c r="O821" s="5" t="s">
        <v>34</v>
      </c>
    </row>
    <row r="822" spans="2:15" ht="21" customHeight="1" x14ac:dyDescent="0.35">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5">
      <c r="B823" s="5" t="s">
        <v>70</v>
      </c>
      <c r="C823" s="6">
        <v>22</v>
      </c>
      <c r="D823" s="7" t="s">
        <v>27</v>
      </c>
      <c r="E823" s="5" t="s">
        <v>38</v>
      </c>
      <c r="F823" s="5" t="s">
        <v>68</v>
      </c>
      <c r="G823" s="8">
        <v>0</v>
      </c>
      <c r="H823" s="9">
        <v>0</v>
      </c>
      <c r="I823" s="5">
        <v>6</v>
      </c>
      <c r="J823" s="10">
        <v>3.6111111111111114E-3</v>
      </c>
      <c r="K823" s="5"/>
      <c r="L823" s="5"/>
      <c r="M823" s="5" t="s">
        <v>30</v>
      </c>
      <c r="N823" s="5" t="s">
        <v>78</v>
      </c>
      <c r="O823" s="5" t="s">
        <v>53</v>
      </c>
    </row>
    <row r="824" spans="2:15" ht="21" customHeight="1" x14ac:dyDescent="0.35">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5">
      <c r="B825" s="5" t="s">
        <v>70</v>
      </c>
      <c r="C825" s="6">
        <v>20</v>
      </c>
      <c r="D825" s="7" t="s">
        <v>44</v>
      </c>
      <c r="E825" s="5" t="s">
        <v>32</v>
      </c>
      <c r="F825" s="5" t="s">
        <v>45</v>
      </c>
      <c r="G825" s="8">
        <v>0</v>
      </c>
      <c r="H825" s="9">
        <v>0</v>
      </c>
      <c r="I825" s="5">
        <v>3</v>
      </c>
      <c r="J825" s="10">
        <v>3.6111111111111114E-3</v>
      </c>
      <c r="K825" s="5"/>
      <c r="L825" s="5"/>
      <c r="M825" s="5" t="s">
        <v>20</v>
      </c>
      <c r="N825" s="5" t="s">
        <v>76</v>
      </c>
      <c r="O825" s="5" t="s">
        <v>52</v>
      </c>
    </row>
    <row r="826" spans="2:15" ht="21" customHeight="1" x14ac:dyDescent="0.35">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5">
      <c r="B827" s="5" t="s">
        <v>70</v>
      </c>
      <c r="C827" s="6">
        <v>3</v>
      </c>
      <c r="D827" s="7" t="s">
        <v>55</v>
      </c>
      <c r="E827" s="5" t="s">
        <v>32</v>
      </c>
      <c r="F827" s="5" t="s">
        <v>23</v>
      </c>
      <c r="G827" s="8">
        <v>0</v>
      </c>
      <c r="H827" s="9">
        <v>0</v>
      </c>
      <c r="I827" s="5">
        <v>1</v>
      </c>
      <c r="J827" s="10">
        <v>3.6111111111111114E-3</v>
      </c>
      <c r="K827" s="5"/>
      <c r="L827" s="5"/>
      <c r="M827" s="5" t="s">
        <v>25</v>
      </c>
      <c r="N827" s="5" t="s">
        <v>78</v>
      </c>
      <c r="O827" s="5" t="s">
        <v>53</v>
      </c>
    </row>
    <row r="828" spans="2:15" ht="21" customHeight="1" x14ac:dyDescent="0.35">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5">
      <c r="B829" s="5" t="s">
        <v>14</v>
      </c>
      <c r="C829" s="6">
        <v>17</v>
      </c>
      <c r="D829" s="7" t="s">
        <v>22</v>
      </c>
      <c r="E829" s="5" t="s">
        <v>73</v>
      </c>
      <c r="F829" s="5" t="s">
        <v>42</v>
      </c>
      <c r="G829" s="8">
        <v>2</v>
      </c>
      <c r="H829" s="9">
        <v>12000000</v>
      </c>
      <c r="I829" s="5">
        <v>4</v>
      </c>
      <c r="J829" s="10">
        <v>3.6342592592592594E-3</v>
      </c>
      <c r="K829" s="5" t="s">
        <v>18</v>
      </c>
      <c r="L829" s="5" t="s">
        <v>29</v>
      </c>
      <c r="M829" s="5" t="s">
        <v>43</v>
      </c>
      <c r="N829" s="5" t="s">
        <v>77</v>
      </c>
      <c r="O829" s="5" t="s">
        <v>54</v>
      </c>
    </row>
    <row r="830" spans="2:15" ht="21" customHeight="1" x14ac:dyDescent="0.35">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5">
      <c r="B831" s="5" t="s">
        <v>14</v>
      </c>
      <c r="C831" s="6">
        <v>29</v>
      </c>
      <c r="D831" s="7" t="s">
        <v>27</v>
      </c>
      <c r="E831" s="5" t="s">
        <v>16</v>
      </c>
      <c r="F831" s="5" t="s">
        <v>45</v>
      </c>
      <c r="G831" s="8">
        <v>1</v>
      </c>
      <c r="H831" s="9">
        <v>7000000</v>
      </c>
      <c r="I831" s="5">
        <v>4</v>
      </c>
      <c r="J831" s="10">
        <v>3.6342592592592594E-3</v>
      </c>
      <c r="K831" s="5" t="s">
        <v>18</v>
      </c>
      <c r="L831" s="5" t="s">
        <v>29</v>
      </c>
      <c r="M831" s="5" t="s">
        <v>48</v>
      </c>
      <c r="N831" s="5" t="s">
        <v>77</v>
      </c>
      <c r="O831" s="5" t="s">
        <v>34</v>
      </c>
    </row>
    <row r="832" spans="2:15" ht="21" customHeight="1" x14ac:dyDescent="0.35">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5">
      <c r="B833" s="5" t="s">
        <v>14</v>
      </c>
      <c r="C833" s="6">
        <v>17</v>
      </c>
      <c r="D833" s="7" t="s">
        <v>37</v>
      </c>
      <c r="E833" s="5" t="s">
        <v>28</v>
      </c>
      <c r="F833" s="5" t="s">
        <v>17</v>
      </c>
      <c r="G833" s="8">
        <v>1</v>
      </c>
      <c r="H833" s="9">
        <v>19000000</v>
      </c>
      <c r="I833" s="5">
        <v>2</v>
      </c>
      <c r="J833" s="10">
        <v>3.6342592592592594E-3</v>
      </c>
      <c r="K833" s="5" t="s">
        <v>46</v>
      </c>
      <c r="L833" s="5" t="s">
        <v>24</v>
      </c>
      <c r="M833" s="5" t="s">
        <v>25</v>
      </c>
      <c r="N833" s="5" t="s">
        <v>76</v>
      </c>
      <c r="O833" s="5" t="s">
        <v>26</v>
      </c>
    </row>
    <row r="834" spans="2:15" ht="21" customHeight="1" x14ac:dyDescent="0.35">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5">
      <c r="B835" s="5" t="s">
        <v>14</v>
      </c>
      <c r="C835" s="6">
        <v>1</v>
      </c>
      <c r="D835" s="7" t="s">
        <v>37</v>
      </c>
      <c r="E835" s="5" t="s">
        <v>38</v>
      </c>
      <c r="F835" s="5" t="s">
        <v>17</v>
      </c>
      <c r="G835" s="8">
        <v>3</v>
      </c>
      <c r="H835" s="9">
        <v>15000000</v>
      </c>
      <c r="I835" s="5">
        <v>5</v>
      </c>
      <c r="J835" s="10">
        <v>3.6342592592592594E-3</v>
      </c>
      <c r="K835" s="5" t="s">
        <v>18</v>
      </c>
      <c r="L835" s="5" t="s">
        <v>29</v>
      </c>
      <c r="M835" s="5" t="s">
        <v>20</v>
      </c>
      <c r="N835" s="5" t="s">
        <v>78</v>
      </c>
      <c r="O835" s="5" t="s">
        <v>53</v>
      </c>
    </row>
    <row r="836" spans="2:15" ht="21" customHeight="1" x14ac:dyDescent="0.35">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5">
      <c r="B837" s="5" t="s">
        <v>14</v>
      </c>
      <c r="C837" s="6">
        <v>4</v>
      </c>
      <c r="D837" s="7" t="s">
        <v>44</v>
      </c>
      <c r="E837" s="5" t="s">
        <v>16</v>
      </c>
      <c r="F837" s="5" t="s">
        <v>23</v>
      </c>
      <c r="G837" s="8">
        <v>2</v>
      </c>
      <c r="H837" s="9">
        <v>12000000</v>
      </c>
      <c r="I837" s="5">
        <v>1</v>
      </c>
      <c r="J837" s="10">
        <v>3.6342592592592594E-3</v>
      </c>
      <c r="K837" s="5" t="s">
        <v>18</v>
      </c>
      <c r="L837" s="5" t="s">
        <v>24</v>
      </c>
      <c r="M837" s="5" t="s">
        <v>43</v>
      </c>
      <c r="N837" s="5" t="s">
        <v>66</v>
      </c>
      <c r="O837" s="5" t="s">
        <v>36</v>
      </c>
    </row>
    <row r="838" spans="2:15" ht="21" customHeight="1" x14ac:dyDescent="0.35">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5">
      <c r="B839" s="5" t="s">
        <v>14</v>
      </c>
      <c r="C839" s="6">
        <v>17</v>
      </c>
      <c r="D839" s="7" t="s">
        <v>22</v>
      </c>
      <c r="E839" s="5" t="s">
        <v>73</v>
      </c>
      <c r="F839" s="5" t="s">
        <v>42</v>
      </c>
      <c r="G839" s="8">
        <v>2</v>
      </c>
      <c r="H839" s="9">
        <v>12000000</v>
      </c>
      <c r="I839" s="5">
        <v>4</v>
      </c>
      <c r="J839" s="10">
        <v>3.6342592592592594E-3</v>
      </c>
      <c r="K839" s="5" t="s">
        <v>18</v>
      </c>
      <c r="L839" s="5" t="s">
        <v>29</v>
      </c>
      <c r="M839" s="5" t="s">
        <v>43</v>
      </c>
      <c r="N839" s="5" t="s">
        <v>77</v>
      </c>
      <c r="O839" s="5" t="s">
        <v>54</v>
      </c>
    </row>
    <row r="840" spans="2:15" ht="21" customHeight="1" x14ac:dyDescent="0.35">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5">
      <c r="B841" s="5" t="s">
        <v>70</v>
      </c>
      <c r="C841" s="6">
        <v>12</v>
      </c>
      <c r="D841" s="7" t="s">
        <v>22</v>
      </c>
      <c r="E841" s="5" t="s">
        <v>49</v>
      </c>
      <c r="F841" s="5" t="s">
        <v>42</v>
      </c>
      <c r="G841" s="8">
        <v>0</v>
      </c>
      <c r="H841" s="9">
        <v>0</v>
      </c>
      <c r="I841" s="5">
        <v>1</v>
      </c>
      <c r="J841" s="10">
        <v>3.6342592592592594E-3</v>
      </c>
      <c r="K841" s="5"/>
      <c r="L841" s="5"/>
      <c r="M841" s="5" t="s">
        <v>30</v>
      </c>
      <c r="N841" s="5" t="s">
        <v>76</v>
      </c>
      <c r="O841" s="5" t="s">
        <v>26</v>
      </c>
    </row>
    <row r="842" spans="2:15" ht="21" customHeight="1" x14ac:dyDescent="0.35">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5">
      <c r="B843" s="5" t="s">
        <v>14</v>
      </c>
      <c r="C843" s="6">
        <v>8</v>
      </c>
      <c r="D843" s="7" t="s">
        <v>55</v>
      </c>
      <c r="E843" s="5" t="s">
        <v>32</v>
      </c>
      <c r="F843" s="5" t="s">
        <v>17</v>
      </c>
      <c r="G843" s="8">
        <v>3</v>
      </c>
      <c r="H843" s="9">
        <v>15000000</v>
      </c>
      <c r="I843" s="5">
        <v>5</v>
      </c>
      <c r="J843" s="10">
        <v>3.645833333333333E-3</v>
      </c>
      <c r="K843" s="5" t="s">
        <v>18</v>
      </c>
      <c r="L843" s="5" t="s">
        <v>56</v>
      </c>
      <c r="M843" s="5" t="s">
        <v>25</v>
      </c>
      <c r="N843" s="5" t="s">
        <v>78</v>
      </c>
      <c r="O843" s="5" t="s">
        <v>53</v>
      </c>
    </row>
    <row r="844" spans="2:15" ht="21" customHeight="1" x14ac:dyDescent="0.35">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5">
      <c r="B845" s="5" t="s">
        <v>14</v>
      </c>
      <c r="C845" s="6">
        <v>30</v>
      </c>
      <c r="D845" s="7" t="s">
        <v>27</v>
      </c>
      <c r="E845" s="5" t="s">
        <v>32</v>
      </c>
      <c r="F845" s="5" t="s">
        <v>42</v>
      </c>
      <c r="G845" s="8">
        <v>4</v>
      </c>
      <c r="H845" s="9">
        <v>20000000</v>
      </c>
      <c r="I845" s="5">
        <v>3</v>
      </c>
      <c r="J845" s="10">
        <v>3.645833333333333E-3</v>
      </c>
      <c r="K845" s="5" t="s">
        <v>18</v>
      </c>
      <c r="L845" s="5" t="s">
        <v>19</v>
      </c>
      <c r="M845" s="5" t="s">
        <v>40</v>
      </c>
      <c r="N845" s="5" t="s">
        <v>77</v>
      </c>
      <c r="O845" s="5" t="s">
        <v>34</v>
      </c>
    </row>
    <row r="846" spans="2:15" ht="21" customHeight="1" x14ac:dyDescent="0.35">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5">
      <c r="B847" s="5" t="s">
        <v>14</v>
      </c>
      <c r="C847" s="6">
        <v>3</v>
      </c>
      <c r="D847" s="7" t="s">
        <v>44</v>
      </c>
      <c r="E847" s="5" t="s">
        <v>28</v>
      </c>
      <c r="F847" s="5" t="s">
        <v>42</v>
      </c>
      <c r="G847" s="8">
        <v>2</v>
      </c>
      <c r="H847" s="9">
        <v>12000000</v>
      </c>
      <c r="I847" s="5">
        <v>4</v>
      </c>
      <c r="J847" s="10">
        <v>3.645833333333333E-3</v>
      </c>
      <c r="K847" s="5" t="s">
        <v>18</v>
      </c>
      <c r="L847" s="5" t="s">
        <v>35</v>
      </c>
      <c r="M847" s="5" t="s">
        <v>40</v>
      </c>
      <c r="N847" s="5" t="s">
        <v>78</v>
      </c>
      <c r="O847" s="5" t="s">
        <v>62</v>
      </c>
    </row>
    <row r="848" spans="2:15" ht="21" customHeight="1" x14ac:dyDescent="0.35">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5">
      <c r="B849" s="5" t="s">
        <v>14</v>
      </c>
      <c r="C849" s="6">
        <v>19</v>
      </c>
      <c r="D849" s="7" t="s">
        <v>44</v>
      </c>
      <c r="E849" s="5" t="s">
        <v>49</v>
      </c>
      <c r="F849" s="5" t="s">
        <v>23</v>
      </c>
      <c r="G849" s="8">
        <v>3</v>
      </c>
      <c r="H849" s="9">
        <v>15000000</v>
      </c>
      <c r="I849" s="5">
        <v>3</v>
      </c>
      <c r="J849" s="10">
        <v>3.645833333333333E-3</v>
      </c>
      <c r="K849" s="5" t="s">
        <v>18</v>
      </c>
      <c r="L849" s="5" t="s">
        <v>29</v>
      </c>
      <c r="M849" s="5" t="s">
        <v>30</v>
      </c>
      <c r="N849" s="5" t="s">
        <v>78</v>
      </c>
      <c r="O849" s="5" t="s">
        <v>41</v>
      </c>
    </row>
    <row r="850" spans="2:15" ht="21" customHeight="1" x14ac:dyDescent="0.35">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5">
      <c r="B851" s="5" t="s">
        <v>14</v>
      </c>
      <c r="C851" s="6">
        <v>14</v>
      </c>
      <c r="D851" s="7" t="s">
        <v>69</v>
      </c>
      <c r="E851" s="5" t="s">
        <v>28</v>
      </c>
      <c r="F851" s="5" t="s">
        <v>17</v>
      </c>
      <c r="G851" s="8">
        <v>2</v>
      </c>
      <c r="H851" s="9">
        <v>12000000</v>
      </c>
      <c r="I851" s="5">
        <v>2</v>
      </c>
      <c r="J851" s="10">
        <v>3.645833333333333E-3</v>
      </c>
      <c r="K851" s="5" t="s">
        <v>18</v>
      </c>
      <c r="L851" s="5" t="s">
        <v>24</v>
      </c>
      <c r="M851" s="5" t="s">
        <v>43</v>
      </c>
      <c r="N851" s="5" t="s">
        <v>76</v>
      </c>
      <c r="O851" s="5" t="s">
        <v>31</v>
      </c>
    </row>
    <row r="852" spans="2:15" ht="21" customHeight="1" x14ac:dyDescent="0.35">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5">
      <c r="B853" s="5" t="s">
        <v>14</v>
      </c>
      <c r="C853" s="6">
        <v>12</v>
      </c>
      <c r="D853" s="7" t="s">
        <v>60</v>
      </c>
      <c r="E853" s="5" t="s">
        <v>32</v>
      </c>
      <c r="F853" s="5" t="s">
        <v>17</v>
      </c>
      <c r="G853" s="8">
        <v>5</v>
      </c>
      <c r="H853" s="9">
        <v>25000000</v>
      </c>
      <c r="I853" s="5">
        <v>1</v>
      </c>
      <c r="J853" s="10">
        <v>3.645833333333333E-3</v>
      </c>
      <c r="K853" s="5" t="s">
        <v>18</v>
      </c>
      <c r="L853" s="5" t="s">
        <v>64</v>
      </c>
      <c r="M853" s="5" t="s">
        <v>43</v>
      </c>
      <c r="N853" s="5" t="s">
        <v>76</v>
      </c>
      <c r="O853" s="5" t="s">
        <v>52</v>
      </c>
    </row>
    <row r="854" spans="2:15" ht="21" customHeight="1" x14ac:dyDescent="0.35">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5">
      <c r="B855" s="5" t="s">
        <v>70</v>
      </c>
      <c r="C855" s="6">
        <v>5</v>
      </c>
      <c r="D855" s="7" t="s">
        <v>37</v>
      </c>
      <c r="E855" s="5" t="s">
        <v>32</v>
      </c>
      <c r="F855" s="5" t="s">
        <v>17</v>
      </c>
      <c r="G855" s="8">
        <v>0</v>
      </c>
      <c r="H855" s="9">
        <v>0</v>
      </c>
      <c r="I855" s="5">
        <v>5</v>
      </c>
      <c r="J855" s="10">
        <v>3.645833333333333E-3</v>
      </c>
      <c r="K855" s="5"/>
      <c r="L855" s="5"/>
      <c r="M855" s="5" t="s">
        <v>48</v>
      </c>
      <c r="N855" s="5" t="s">
        <v>78</v>
      </c>
      <c r="O855" s="5" t="s">
        <v>41</v>
      </c>
    </row>
    <row r="856" spans="2:15" ht="21" customHeight="1" x14ac:dyDescent="0.35">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5">
      <c r="B857" s="5" t="s">
        <v>70</v>
      </c>
      <c r="C857" s="6">
        <v>5</v>
      </c>
      <c r="D857" s="7" t="s">
        <v>69</v>
      </c>
      <c r="E857" s="5" t="s">
        <v>28</v>
      </c>
      <c r="F857" s="5" t="s">
        <v>42</v>
      </c>
      <c r="G857" s="8">
        <v>0</v>
      </c>
      <c r="H857" s="9">
        <v>0</v>
      </c>
      <c r="I857" s="5">
        <v>5</v>
      </c>
      <c r="J857" s="10">
        <v>3.645833333333333E-3</v>
      </c>
      <c r="K857" s="5"/>
      <c r="L857" s="5"/>
      <c r="M857" s="5" t="s">
        <v>51</v>
      </c>
      <c r="N857" s="5" t="s">
        <v>76</v>
      </c>
      <c r="O857" s="5" t="s">
        <v>75</v>
      </c>
    </row>
    <row r="858" spans="2:15" ht="21" customHeight="1" x14ac:dyDescent="0.35">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5">
      <c r="B859" s="5" t="s">
        <v>14</v>
      </c>
      <c r="C859" s="6">
        <v>18</v>
      </c>
      <c r="D859" s="7" t="s">
        <v>60</v>
      </c>
      <c r="E859" s="5" t="s">
        <v>16</v>
      </c>
      <c r="F859" s="5" t="s">
        <v>17</v>
      </c>
      <c r="G859" s="8">
        <v>5</v>
      </c>
      <c r="H859" s="9">
        <v>25000000</v>
      </c>
      <c r="I859" s="5">
        <v>5</v>
      </c>
      <c r="J859" s="10">
        <v>4.340277777777778E-3</v>
      </c>
      <c r="K859" s="5" t="s">
        <v>18</v>
      </c>
      <c r="L859" s="5" t="s">
        <v>50</v>
      </c>
      <c r="M859" s="5" t="s">
        <v>33</v>
      </c>
      <c r="N859" s="5" t="s">
        <v>78</v>
      </c>
      <c r="O859" s="5" t="s">
        <v>63</v>
      </c>
    </row>
    <row r="860" spans="2:15" ht="21" customHeight="1" x14ac:dyDescent="0.35">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5">
      <c r="B861" s="5" t="s">
        <v>14</v>
      </c>
      <c r="C861" s="6">
        <v>30</v>
      </c>
      <c r="D861" s="7" t="s">
        <v>27</v>
      </c>
      <c r="E861" s="5" t="s">
        <v>73</v>
      </c>
      <c r="F861" s="5" t="s">
        <v>42</v>
      </c>
      <c r="G861" s="8">
        <v>4</v>
      </c>
      <c r="H861" s="9">
        <v>20000000</v>
      </c>
      <c r="I861" s="5">
        <v>5</v>
      </c>
      <c r="J861" s="10">
        <v>4.340277777777778E-3</v>
      </c>
      <c r="K861" s="5" t="s">
        <v>61</v>
      </c>
      <c r="L861" s="5" t="s">
        <v>19</v>
      </c>
      <c r="M861" s="5" t="s">
        <v>48</v>
      </c>
      <c r="N861" s="5" t="s">
        <v>66</v>
      </c>
      <c r="O861" s="5" t="s">
        <v>36</v>
      </c>
    </row>
    <row r="862" spans="2:15" ht="21" customHeight="1" x14ac:dyDescent="0.35">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5">
      <c r="B863" s="5" t="s">
        <v>14</v>
      </c>
      <c r="C863" s="6">
        <v>28</v>
      </c>
      <c r="D863" s="7" t="s">
        <v>27</v>
      </c>
      <c r="E863" s="5" t="s">
        <v>38</v>
      </c>
      <c r="F863" s="5" t="s">
        <v>17</v>
      </c>
      <c r="G863" s="8">
        <v>2</v>
      </c>
      <c r="H863" s="9">
        <v>12000000</v>
      </c>
      <c r="I863" s="5">
        <v>2</v>
      </c>
      <c r="J863" s="10">
        <v>4.340277777777778E-3</v>
      </c>
      <c r="K863" s="5" t="s">
        <v>18</v>
      </c>
      <c r="L863" s="5" t="s">
        <v>35</v>
      </c>
      <c r="M863" s="5" t="s">
        <v>33</v>
      </c>
      <c r="N863" s="5" t="s">
        <v>78</v>
      </c>
      <c r="O863" s="5" t="s">
        <v>53</v>
      </c>
    </row>
    <row r="864" spans="2:15" ht="21" customHeight="1" x14ac:dyDescent="0.35">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5">
      <c r="B865" s="5" t="s">
        <v>14</v>
      </c>
      <c r="C865" s="6">
        <v>9</v>
      </c>
      <c r="D865" s="7" t="s">
        <v>37</v>
      </c>
      <c r="E865" s="5" t="s">
        <v>16</v>
      </c>
      <c r="F865" s="5" t="s">
        <v>17</v>
      </c>
      <c r="G865" s="8">
        <v>1</v>
      </c>
      <c r="H865" s="9">
        <v>7000000</v>
      </c>
      <c r="I865" s="5">
        <v>4</v>
      </c>
      <c r="J865" s="10">
        <v>4.340277777777778E-3</v>
      </c>
      <c r="K865" s="5" t="s">
        <v>18</v>
      </c>
      <c r="L865" s="5" t="s">
        <v>29</v>
      </c>
      <c r="M865" s="5" t="s">
        <v>40</v>
      </c>
      <c r="N865" s="5" t="s">
        <v>76</v>
      </c>
      <c r="O865" s="5" t="s">
        <v>31</v>
      </c>
    </row>
    <row r="866" spans="2:15" ht="21" customHeight="1" x14ac:dyDescent="0.35">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5">
      <c r="B867" s="5" t="s">
        <v>14</v>
      </c>
      <c r="C867" s="6">
        <v>4</v>
      </c>
      <c r="D867" s="7" t="s">
        <v>44</v>
      </c>
      <c r="E867" s="5" t="s">
        <v>16</v>
      </c>
      <c r="F867" s="5" t="s">
        <v>42</v>
      </c>
      <c r="G867" s="8">
        <v>2</v>
      </c>
      <c r="H867" s="9">
        <v>38000000</v>
      </c>
      <c r="I867" s="5">
        <v>5</v>
      </c>
      <c r="J867" s="10">
        <v>4.340277777777778E-3</v>
      </c>
      <c r="K867" s="5" t="s">
        <v>46</v>
      </c>
      <c r="L867" s="5" t="s">
        <v>29</v>
      </c>
      <c r="M867" s="5" t="s">
        <v>20</v>
      </c>
      <c r="N867" s="5" t="s">
        <v>76</v>
      </c>
      <c r="O867" s="5" t="s">
        <v>31</v>
      </c>
    </row>
    <row r="868" spans="2:15" ht="21" customHeight="1" x14ac:dyDescent="0.35">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5">
      <c r="B869" s="5" t="s">
        <v>14</v>
      </c>
      <c r="C869" s="6">
        <v>31</v>
      </c>
      <c r="D869" s="7" t="s">
        <v>69</v>
      </c>
      <c r="E869" s="5" t="s">
        <v>32</v>
      </c>
      <c r="F869" s="5" t="s">
        <v>23</v>
      </c>
      <c r="G869" s="8">
        <v>1</v>
      </c>
      <c r="H869" s="9">
        <v>19000000</v>
      </c>
      <c r="I869" s="5">
        <v>3</v>
      </c>
      <c r="J869" s="10">
        <v>4.340277777777778E-3</v>
      </c>
      <c r="K869" s="5" t="s">
        <v>46</v>
      </c>
      <c r="L869" s="5" t="s">
        <v>24</v>
      </c>
      <c r="M869" s="5" t="s">
        <v>30</v>
      </c>
      <c r="N869" s="5" t="s">
        <v>78</v>
      </c>
      <c r="O869" s="5" t="s">
        <v>53</v>
      </c>
    </row>
    <row r="870" spans="2:15" ht="21" customHeight="1" x14ac:dyDescent="0.35">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5">
      <c r="B871" s="5" t="s">
        <v>70</v>
      </c>
      <c r="C871" s="6">
        <v>15</v>
      </c>
      <c r="D871" s="7" t="s">
        <v>27</v>
      </c>
      <c r="E871" s="5" t="s">
        <v>32</v>
      </c>
      <c r="F871" s="5" t="s">
        <v>42</v>
      </c>
      <c r="G871" s="8">
        <v>0</v>
      </c>
      <c r="H871" s="9">
        <v>0</v>
      </c>
      <c r="I871" s="5">
        <v>1</v>
      </c>
      <c r="J871" s="10">
        <v>4.340277777777778E-3</v>
      </c>
      <c r="K871" s="5"/>
      <c r="L871" s="5"/>
      <c r="M871" s="5" t="s">
        <v>43</v>
      </c>
      <c r="N871" s="5" t="s">
        <v>78</v>
      </c>
      <c r="O871" s="5" t="s">
        <v>53</v>
      </c>
    </row>
    <row r="872" spans="2:15" ht="21" customHeight="1" x14ac:dyDescent="0.35">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5">
      <c r="B873" s="5" t="s">
        <v>14</v>
      </c>
      <c r="C873" s="6">
        <v>1</v>
      </c>
      <c r="D873" s="7" t="s">
        <v>59</v>
      </c>
      <c r="E873" s="5" t="s">
        <v>16</v>
      </c>
      <c r="F873" s="5" t="s">
        <v>42</v>
      </c>
      <c r="G873" s="8">
        <v>5</v>
      </c>
      <c r="H873" s="9">
        <v>25000000</v>
      </c>
      <c r="I873" s="5">
        <v>1</v>
      </c>
      <c r="J873" s="10">
        <v>4.3749999999999995E-3</v>
      </c>
      <c r="K873" s="5" t="s">
        <v>18</v>
      </c>
      <c r="L873" s="5" t="s">
        <v>19</v>
      </c>
      <c r="M873" s="5" t="s">
        <v>51</v>
      </c>
      <c r="N873" s="5" t="s">
        <v>78</v>
      </c>
      <c r="O873" s="5" t="s">
        <v>62</v>
      </c>
    </row>
    <row r="874" spans="2:15" ht="21" customHeight="1" x14ac:dyDescent="0.35">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5">
      <c r="B875" s="5" t="s">
        <v>14</v>
      </c>
      <c r="C875" s="6">
        <v>27</v>
      </c>
      <c r="D875" s="7" t="s">
        <v>27</v>
      </c>
      <c r="E875" s="5" t="s">
        <v>32</v>
      </c>
      <c r="F875" s="5" t="s">
        <v>23</v>
      </c>
      <c r="G875" s="8">
        <v>2</v>
      </c>
      <c r="H875" s="9">
        <v>38000000</v>
      </c>
      <c r="I875" s="5">
        <v>3</v>
      </c>
      <c r="J875" s="10">
        <v>4.3749999999999995E-3</v>
      </c>
      <c r="K875" s="5" t="s">
        <v>46</v>
      </c>
      <c r="L875" s="5" t="s">
        <v>56</v>
      </c>
      <c r="M875" s="5" t="s">
        <v>33</v>
      </c>
      <c r="N875" s="5" t="s">
        <v>76</v>
      </c>
      <c r="O875" s="5" t="s">
        <v>31</v>
      </c>
    </row>
    <row r="876" spans="2:15" ht="21" customHeight="1" x14ac:dyDescent="0.35">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5">
      <c r="B877" s="5" t="s">
        <v>14</v>
      </c>
      <c r="C877" s="6">
        <v>11</v>
      </c>
      <c r="D877" s="7" t="s">
        <v>37</v>
      </c>
      <c r="E877" s="5" t="s">
        <v>16</v>
      </c>
      <c r="F877" s="5" t="s">
        <v>23</v>
      </c>
      <c r="G877" s="8">
        <v>2</v>
      </c>
      <c r="H877" s="9">
        <v>12000000</v>
      </c>
      <c r="I877" s="5">
        <v>3</v>
      </c>
      <c r="J877" s="10">
        <v>4.3749999999999995E-3</v>
      </c>
      <c r="K877" s="5" t="s">
        <v>18</v>
      </c>
      <c r="L877" s="5" t="s">
        <v>50</v>
      </c>
      <c r="M877" s="5" t="s">
        <v>33</v>
      </c>
      <c r="N877" s="5" t="s">
        <v>66</v>
      </c>
      <c r="O877" s="5" t="s">
        <v>36</v>
      </c>
    </row>
    <row r="878" spans="2:15" ht="21" customHeight="1" x14ac:dyDescent="0.35">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5">
      <c r="B879" s="5" t="s">
        <v>14</v>
      </c>
      <c r="C879" s="6">
        <v>31</v>
      </c>
      <c r="D879" s="7" t="s">
        <v>37</v>
      </c>
      <c r="E879" s="5" t="s">
        <v>38</v>
      </c>
      <c r="F879" s="5" t="s">
        <v>42</v>
      </c>
      <c r="G879" s="8">
        <v>3</v>
      </c>
      <c r="H879" s="9">
        <v>15000000</v>
      </c>
      <c r="I879" s="5">
        <v>1</v>
      </c>
      <c r="J879" s="10">
        <v>4.3749999999999995E-3</v>
      </c>
      <c r="K879" s="5" t="s">
        <v>18</v>
      </c>
      <c r="L879" s="5" t="s">
        <v>35</v>
      </c>
      <c r="M879" s="5" t="s">
        <v>51</v>
      </c>
      <c r="N879" s="5" t="s">
        <v>76</v>
      </c>
      <c r="O879" s="5" t="s">
        <v>31</v>
      </c>
    </row>
    <row r="880" spans="2:15" ht="21" customHeight="1" x14ac:dyDescent="0.35">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5">
      <c r="B881" s="5" t="s">
        <v>14</v>
      </c>
      <c r="C881" s="6">
        <v>1</v>
      </c>
      <c r="D881" s="7" t="s">
        <v>44</v>
      </c>
      <c r="E881" s="5" t="s">
        <v>49</v>
      </c>
      <c r="F881" s="5" t="s">
        <v>42</v>
      </c>
      <c r="G881" s="8">
        <v>3</v>
      </c>
      <c r="H881" s="9">
        <v>15000000</v>
      </c>
      <c r="I881" s="5">
        <v>3</v>
      </c>
      <c r="J881" s="10">
        <v>4.3749999999999995E-3</v>
      </c>
      <c r="K881" s="5" t="s">
        <v>18</v>
      </c>
      <c r="L881" s="5" t="s">
        <v>29</v>
      </c>
      <c r="M881" s="5" t="s">
        <v>43</v>
      </c>
      <c r="N881" s="5" t="s">
        <v>76</v>
      </c>
      <c r="O881" s="5" t="s">
        <v>52</v>
      </c>
    </row>
    <row r="882" spans="2:15" ht="21" customHeight="1" x14ac:dyDescent="0.35">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5">
      <c r="B883" s="5" t="s">
        <v>14</v>
      </c>
      <c r="C883" s="6">
        <v>1</v>
      </c>
      <c r="D883" s="7" t="s">
        <v>59</v>
      </c>
      <c r="E883" s="5" t="s">
        <v>16</v>
      </c>
      <c r="F883" s="5" t="s">
        <v>42</v>
      </c>
      <c r="G883" s="8">
        <v>5</v>
      </c>
      <c r="H883" s="9">
        <v>25000000</v>
      </c>
      <c r="I883" s="5">
        <v>1</v>
      </c>
      <c r="J883" s="10">
        <v>4.3749999999999995E-3</v>
      </c>
      <c r="K883" s="5" t="s">
        <v>18</v>
      </c>
      <c r="L883" s="5" t="s">
        <v>19</v>
      </c>
      <c r="M883" s="5" t="s">
        <v>51</v>
      </c>
      <c r="N883" s="5" t="s">
        <v>78</v>
      </c>
      <c r="O883" s="5" t="s">
        <v>62</v>
      </c>
    </row>
    <row r="884" spans="2:15" ht="21" customHeight="1" x14ac:dyDescent="0.35">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5">
      <c r="B885" s="5" t="s">
        <v>70</v>
      </c>
      <c r="C885" s="6">
        <v>7</v>
      </c>
      <c r="D885" s="7" t="s">
        <v>37</v>
      </c>
      <c r="E885" s="5" t="s">
        <v>32</v>
      </c>
      <c r="F885" s="5" t="s">
        <v>23</v>
      </c>
      <c r="G885" s="8">
        <v>0</v>
      </c>
      <c r="H885" s="9">
        <v>0</v>
      </c>
      <c r="I885" s="5">
        <v>1</v>
      </c>
      <c r="J885" s="10">
        <v>4.3749999999999995E-3</v>
      </c>
      <c r="K885" s="5"/>
      <c r="L885" s="5"/>
      <c r="M885" s="5" t="s">
        <v>30</v>
      </c>
      <c r="N885" s="5" t="s">
        <v>78</v>
      </c>
      <c r="O885" s="5" t="s">
        <v>63</v>
      </c>
    </row>
    <row r="886" spans="2:15" ht="21" customHeight="1" x14ac:dyDescent="0.35">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5">
      <c r="B887" s="5" t="s">
        <v>70</v>
      </c>
      <c r="C887" s="6">
        <v>11</v>
      </c>
      <c r="D887" s="7" t="s">
        <v>69</v>
      </c>
      <c r="E887" s="5" t="s">
        <v>32</v>
      </c>
      <c r="F887" s="5" t="s">
        <v>23</v>
      </c>
      <c r="G887" s="8">
        <v>0</v>
      </c>
      <c r="H887" s="9">
        <v>0</v>
      </c>
      <c r="I887" s="5">
        <v>2</v>
      </c>
      <c r="J887" s="10">
        <v>4.3749999999999995E-3</v>
      </c>
      <c r="K887" s="5"/>
      <c r="L887" s="5"/>
      <c r="M887" s="5" t="s">
        <v>40</v>
      </c>
      <c r="N887" s="5" t="s">
        <v>76</v>
      </c>
      <c r="O887" s="5" t="s">
        <v>26</v>
      </c>
    </row>
    <row r="888" spans="2:15" ht="21" customHeight="1" x14ac:dyDescent="0.35">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5">
      <c r="B889" s="5" t="s">
        <v>14</v>
      </c>
      <c r="C889" s="6">
        <v>27</v>
      </c>
      <c r="D889" s="7" t="s">
        <v>37</v>
      </c>
      <c r="E889" s="5" t="s">
        <v>32</v>
      </c>
      <c r="F889" s="5" t="s">
        <v>42</v>
      </c>
      <c r="G889" s="8">
        <v>1</v>
      </c>
      <c r="H889" s="9">
        <v>19000000</v>
      </c>
      <c r="I889" s="5">
        <v>2</v>
      </c>
      <c r="J889" s="10">
        <v>4.3981481481481484E-3</v>
      </c>
      <c r="K889" s="5" t="s">
        <v>46</v>
      </c>
      <c r="L889" s="5" t="s">
        <v>19</v>
      </c>
      <c r="M889" s="5" t="s">
        <v>33</v>
      </c>
      <c r="N889" s="5" t="s">
        <v>76</v>
      </c>
      <c r="O889" s="5" t="s">
        <v>26</v>
      </c>
    </row>
    <row r="890" spans="2:15" ht="21" customHeight="1" x14ac:dyDescent="0.35">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5">
      <c r="B891" s="5" t="s">
        <v>14</v>
      </c>
      <c r="C891" s="6">
        <v>31</v>
      </c>
      <c r="D891" s="7" t="s">
        <v>37</v>
      </c>
      <c r="E891" s="5" t="s">
        <v>32</v>
      </c>
      <c r="F891" s="5" t="s">
        <v>23</v>
      </c>
      <c r="G891" s="8">
        <v>4</v>
      </c>
      <c r="H891" s="9">
        <v>20000000</v>
      </c>
      <c r="I891" s="5">
        <v>1</v>
      </c>
      <c r="J891" s="10">
        <v>4.3981481481481484E-3</v>
      </c>
      <c r="K891" s="5" t="s">
        <v>61</v>
      </c>
      <c r="L891" s="5" t="s">
        <v>50</v>
      </c>
      <c r="M891" s="5" t="s">
        <v>43</v>
      </c>
      <c r="N891" s="5" t="s">
        <v>78</v>
      </c>
      <c r="O891" s="5" t="s">
        <v>62</v>
      </c>
    </row>
    <row r="892" spans="2:15" ht="21" customHeight="1" x14ac:dyDescent="0.35">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5">
      <c r="B893" s="5" t="s">
        <v>14</v>
      </c>
      <c r="C893" s="6">
        <v>29</v>
      </c>
      <c r="D893" s="7" t="s">
        <v>37</v>
      </c>
      <c r="E893" s="5" t="s">
        <v>16</v>
      </c>
      <c r="F893" s="5" t="s">
        <v>23</v>
      </c>
      <c r="G893" s="8">
        <v>2</v>
      </c>
      <c r="H893" s="9">
        <v>10000000</v>
      </c>
      <c r="I893" s="5">
        <v>1</v>
      </c>
      <c r="J893" s="10">
        <v>4.3981481481481484E-3</v>
      </c>
      <c r="K893" s="5" t="s">
        <v>18</v>
      </c>
      <c r="L893" s="5" t="s">
        <v>29</v>
      </c>
      <c r="M893" s="5" t="s">
        <v>51</v>
      </c>
      <c r="N893" s="5" t="s">
        <v>76</v>
      </c>
      <c r="O893" s="5" t="s">
        <v>26</v>
      </c>
    </row>
    <row r="894" spans="2:15" ht="21" customHeight="1" x14ac:dyDescent="0.35">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5">
      <c r="B895" s="5" t="s">
        <v>14</v>
      </c>
      <c r="C895" s="6">
        <v>17</v>
      </c>
      <c r="D895" s="7" t="s">
        <v>69</v>
      </c>
      <c r="E895" s="5" t="s">
        <v>73</v>
      </c>
      <c r="F895" s="5" t="s">
        <v>45</v>
      </c>
      <c r="G895" s="8">
        <v>3</v>
      </c>
      <c r="H895" s="9">
        <v>12000000</v>
      </c>
      <c r="I895" s="5">
        <v>1</v>
      </c>
      <c r="J895" s="10">
        <v>4.3981481481481484E-3</v>
      </c>
      <c r="K895" s="5" t="s">
        <v>18</v>
      </c>
      <c r="L895" s="5" t="s">
        <v>56</v>
      </c>
      <c r="M895" s="5" t="s">
        <v>48</v>
      </c>
      <c r="N895" s="5" t="s">
        <v>78</v>
      </c>
      <c r="O895" s="5" t="s">
        <v>63</v>
      </c>
    </row>
    <row r="896" spans="2:15" ht="21" customHeight="1" x14ac:dyDescent="0.35">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5">
      <c r="B897" s="5" t="s">
        <v>70</v>
      </c>
      <c r="C897" s="6">
        <v>13</v>
      </c>
      <c r="D897" s="7" t="s">
        <v>27</v>
      </c>
      <c r="E897" s="5" t="s">
        <v>32</v>
      </c>
      <c r="F897" s="5" t="s">
        <v>23</v>
      </c>
      <c r="G897" s="8">
        <v>0</v>
      </c>
      <c r="H897" s="9">
        <v>0</v>
      </c>
      <c r="I897" s="5">
        <v>1</v>
      </c>
      <c r="J897" s="10">
        <v>4.3981481481481484E-3</v>
      </c>
      <c r="K897" s="5"/>
      <c r="L897" s="5"/>
      <c r="M897" s="5" t="s">
        <v>20</v>
      </c>
      <c r="N897" s="5" t="s">
        <v>66</v>
      </c>
      <c r="O897" s="5" t="s">
        <v>36</v>
      </c>
    </row>
    <row r="898" spans="2:15" ht="21" customHeight="1" x14ac:dyDescent="0.35">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5">
      <c r="B899" s="5" t="s">
        <v>70</v>
      </c>
      <c r="C899" s="6">
        <v>19</v>
      </c>
      <c r="D899" s="7" t="s">
        <v>44</v>
      </c>
      <c r="E899" s="5" t="s">
        <v>32</v>
      </c>
      <c r="F899" s="5" t="s">
        <v>17</v>
      </c>
      <c r="G899" s="8">
        <v>0</v>
      </c>
      <c r="H899" s="9">
        <v>0</v>
      </c>
      <c r="I899" s="5">
        <v>2</v>
      </c>
      <c r="J899" s="10">
        <v>4.3981481481481484E-3</v>
      </c>
      <c r="K899" s="5"/>
      <c r="L899" s="5"/>
      <c r="M899" s="5" t="s">
        <v>30</v>
      </c>
      <c r="N899" s="5" t="s">
        <v>76</v>
      </c>
      <c r="O899" s="5" t="s">
        <v>26</v>
      </c>
    </row>
    <row r="900" spans="2:15" ht="21" customHeight="1" x14ac:dyDescent="0.35">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5">
      <c r="B901" s="5" t="s">
        <v>70</v>
      </c>
      <c r="C901" s="6">
        <v>10</v>
      </c>
      <c r="D901" s="7" t="s">
        <v>69</v>
      </c>
      <c r="E901" s="5" t="s">
        <v>49</v>
      </c>
      <c r="F901" s="5" t="s">
        <v>42</v>
      </c>
      <c r="G901" s="8">
        <v>0</v>
      </c>
      <c r="H901" s="9">
        <v>0</v>
      </c>
      <c r="I901" s="5">
        <v>5</v>
      </c>
      <c r="J901" s="10">
        <v>4.3981481481481484E-3</v>
      </c>
      <c r="K901" s="5"/>
      <c r="L901" s="5"/>
      <c r="M901" s="5" t="s">
        <v>48</v>
      </c>
      <c r="N901" s="5" t="s">
        <v>78</v>
      </c>
      <c r="O901" s="5" t="s">
        <v>62</v>
      </c>
    </row>
    <row r="902" spans="2:15" ht="21" customHeight="1" x14ac:dyDescent="0.35">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5">
      <c r="B903" s="5" t="s">
        <v>14</v>
      </c>
      <c r="C903" s="6">
        <v>1</v>
      </c>
      <c r="D903" s="7" t="s">
        <v>15</v>
      </c>
      <c r="E903" s="5" t="s">
        <v>28</v>
      </c>
      <c r="F903" s="5" t="s">
        <v>23</v>
      </c>
      <c r="G903" s="8">
        <v>2</v>
      </c>
      <c r="H903" s="9">
        <v>12000000</v>
      </c>
      <c r="I903" s="5">
        <v>1</v>
      </c>
      <c r="J903" s="10">
        <v>4.5138888888888893E-3</v>
      </c>
      <c r="K903" s="5" t="s">
        <v>18</v>
      </c>
      <c r="L903" s="5" t="s">
        <v>39</v>
      </c>
      <c r="M903" s="5" t="s">
        <v>48</v>
      </c>
      <c r="N903" s="5" t="s">
        <v>76</v>
      </c>
      <c r="O903" s="5" t="s">
        <v>26</v>
      </c>
    </row>
    <row r="904" spans="2:15" ht="21" customHeight="1" x14ac:dyDescent="0.35">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5">
      <c r="B905" s="5" t="s">
        <v>14</v>
      </c>
      <c r="C905" s="6">
        <v>12</v>
      </c>
      <c r="D905" s="7" t="s">
        <v>60</v>
      </c>
      <c r="E905" s="5" t="s">
        <v>73</v>
      </c>
      <c r="F905" s="5" t="s">
        <v>42</v>
      </c>
      <c r="G905" s="8">
        <v>4</v>
      </c>
      <c r="H905" s="9">
        <v>11000000</v>
      </c>
      <c r="I905" s="5">
        <v>1</v>
      </c>
      <c r="J905" s="10">
        <v>4.5138888888888893E-3</v>
      </c>
      <c r="K905" s="5" t="s">
        <v>61</v>
      </c>
      <c r="L905" s="5" t="s">
        <v>24</v>
      </c>
      <c r="M905" s="5" t="s">
        <v>30</v>
      </c>
      <c r="N905" s="5" t="s">
        <v>76</v>
      </c>
      <c r="O905" s="5" t="s">
        <v>26</v>
      </c>
    </row>
    <row r="906" spans="2:15" ht="21" customHeight="1" x14ac:dyDescent="0.35">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5">
      <c r="B907" s="5" t="s">
        <v>14</v>
      </c>
      <c r="C907" s="6">
        <v>16</v>
      </c>
      <c r="D907" s="7" t="s">
        <v>22</v>
      </c>
      <c r="E907" s="5" t="s">
        <v>73</v>
      </c>
      <c r="F907" s="5" t="s">
        <v>23</v>
      </c>
      <c r="G907" s="8">
        <v>5</v>
      </c>
      <c r="H907" s="9">
        <v>20000000</v>
      </c>
      <c r="I907" s="5">
        <v>3</v>
      </c>
      <c r="J907" s="10">
        <v>4.5138888888888893E-3</v>
      </c>
      <c r="K907" s="5" t="s">
        <v>18</v>
      </c>
      <c r="L907" s="5" t="s">
        <v>50</v>
      </c>
      <c r="M907" s="5" t="s">
        <v>51</v>
      </c>
      <c r="N907" s="5" t="s">
        <v>78</v>
      </c>
      <c r="O907" s="5" t="s">
        <v>41</v>
      </c>
    </row>
    <row r="908" spans="2:15" ht="21" customHeight="1" x14ac:dyDescent="0.35">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5">
      <c r="B909" s="5" t="s">
        <v>14</v>
      </c>
      <c r="C909" s="6">
        <v>30</v>
      </c>
      <c r="D909" s="7" t="s">
        <v>27</v>
      </c>
      <c r="E909" s="5" t="s">
        <v>49</v>
      </c>
      <c r="F909" s="5" t="s">
        <v>42</v>
      </c>
      <c r="G909" s="8">
        <v>2</v>
      </c>
      <c r="H909" s="9">
        <v>12000000</v>
      </c>
      <c r="I909" s="5">
        <v>4</v>
      </c>
      <c r="J909" s="10">
        <v>4.5138888888888893E-3</v>
      </c>
      <c r="K909" s="5" t="s">
        <v>18</v>
      </c>
      <c r="L909" s="5" t="s">
        <v>29</v>
      </c>
      <c r="M909" s="5" t="s">
        <v>30</v>
      </c>
      <c r="N909" s="5" t="s">
        <v>78</v>
      </c>
      <c r="O909" s="5" t="s">
        <v>41</v>
      </c>
    </row>
    <row r="910" spans="2:15" ht="21" customHeight="1" x14ac:dyDescent="0.35">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5">
      <c r="B911" s="5" t="s">
        <v>14</v>
      </c>
      <c r="C911" s="6">
        <v>8</v>
      </c>
      <c r="D911" s="7" t="s">
        <v>37</v>
      </c>
      <c r="E911" s="5" t="s">
        <v>28</v>
      </c>
      <c r="F911" s="5" t="s">
        <v>23</v>
      </c>
      <c r="G911" s="8">
        <v>1</v>
      </c>
      <c r="H911" s="9">
        <v>19000000</v>
      </c>
      <c r="I911" s="5">
        <v>3</v>
      </c>
      <c r="J911" s="10">
        <v>4.5138888888888893E-3</v>
      </c>
      <c r="K911" s="5" t="s">
        <v>46</v>
      </c>
      <c r="L911" s="5" t="s">
        <v>29</v>
      </c>
      <c r="M911" s="5" t="s">
        <v>33</v>
      </c>
      <c r="N911" s="5" t="s">
        <v>76</v>
      </c>
      <c r="O911" s="5" t="s">
        <v>31</v>
      </c>
    </row>
    <row r="912" spans="2:15" ht="21" customHeight="1" x14ac:dyDescent="0.35">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5">
      <c r="B913" s="5" t="s">
        <v>14</v>
      </c>
      <c r="C913" s="6">
        <v>10</v>
      </c>
      <c r="D913" s="7" t="s">
        <v>37</v>
      </c>
      <c r="E913" s="5" t="s">
        <v>16</v>
      </c>
      <c r="F913" s="5" t="s">
        <v>23</v>
      </c>
      <c r="G913" s="8">
        <v>4</v>
      </c>
      <c r="H913" s="9">
        <v>11000000</v>
      </c>
      <c r="I913" s="5">
        <v>5</v>
      </c>
      <c r="J913" s="10">
        <v>4.5138888888888893E-3</v>
      </c>
      <c r="K913" s="5" t="s">
        <v>61</v>
      </c>
      <c r="L913" s="5" t="s">
        <v>35</v>
      </c>
      <c r="M913" s="5" t="s">
        <v>43</v>
      </c>
      <c r="N913" s="5" t="s">
        <v>66</v>
      </c>
      <c r="O913" s="5" t="s">
        <v>36</v>
      </c>
    </row>
    <row r="914" spans="2:15" ht="21" customHeight="1" x14ac:dyDescent="0.35">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5">
      <c r="B915" s="5" t="s">
        <v>14</v>
      </c>
      <c r="C915" s="6">
        <v>11</v>
      </c>
      <c r="D915" s="7" t="s">
        <v>37</v>
      </c>
      <c r="E915" s="5" t="s">
        <v>32</v>
      </c>
      <c r="F915" s="5" t="s">
        <v>17</v>
      </c>
      <c r="G915" s="8">
        <v>5</v>
      </c>
      <c r="H915" s="9">
        <v>25000000</v>
      </c>
      <c r="I915" s="5">
        <v>2</v>
      </c>
      <c r="J915" s="10">
        <v>4.5138888888888893E-3</v>
      </c>
      <c r="K915" s="5" t="s">
        <v>18</v>
      </c>
      <c r="L915" s="5" t="s">
        <v>39</v>
      </c>
      <c r="M915" s="5" t="s">
        <v>33</v>
      </c>
      <c r="N915" s="5" t="s">
        <v>78</v>
      </c>
      <c r="O915" s="5" t="s">
        <v>53</v>
      </c>
    </row>
    <row r="916" spans="2:15" ht="21" customHeight="1" x14ac:dyDescent="0.35">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5">
      <c r="B917" s="5" t="s">
        <v>14</v>
      </c>
      <c r="C917" s="6">
        <v>28</v>
      </c>
      <c r="D917" s="7" t="s">
        <v>37</v>
      </c>
      <c r="E917" s="5" t="s">
        <v>49</v>
      </c>
      <c r="F917" s="5" t="s">
        <v>17</v>
      </c>
      <c r="G917" s="8">
        <v>1</v>
      </c>
      <c r="H917" s="9">
        <v>7000000</v>
      </c>
      <c r="I917" s="5">
        <v>5</v>
      </c>
      <c r="J917" s="10">
        <v>4.5138888888888893E-3</v>
      </c>
      <c r="K917" s="5" t="s">
        <v>18</v>
      </c>
      <c r="L917" s="5" t="s">
        <v>19</v>
      </c>
      <c r="M917" s="5" t="s">
        <v>43</v>
      </c>
      <c r="N917" s="5" t="s">
        <v>77</v>
      </c>
      <c r="O917" s="5" t="s">
        <v>54</v>
      </c>
    </row>
    <row r="918" spans="2:15" ht="21" customHeight="1" x14ac:dyDescent="0.35">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5">
      <c r="B919" s="5" t="s">
        <v>14</v>
      </c>
      <c r="C919" s="6">
        <v>15</v>
      </c>
      <c r="D919" s="7" t="s">
        <v>44</v>
      </c>
      <c r="E919" s="5" t="s">
        <v>28</v>
      </c>
      <c r="F919" s="5" t="s">
        <v>45</v>
      </c>
      <c r="G919" s="8">
        <v>1</v>
      </c>
      <c r="H919" s="9">
        <v>19000000</v>
      </c>
      <c r="I919" s="5">
        <v>7</v>
      </c>
      <c r="J919" s="10">
        <v>4.5138888888888893E-3</v>
      </c>
      <c r="K919" s="5" t="s">
        <v>46</v>
      </c>
      <c r="L919" s="5" t="s">
        <v>47</v>
      </c>
      <c r="M919" s="5" t="s">
        <v>51</v>
      </c>
      <c r="N919" s="5" t="s">
        <v>77</v>
      </c>
      <c r="O919" s="5" t="s">
        <v>54</v>
      </c>
    </row>
    <row r="920" spans="2:15" ht="21" customHeight="1" x14ac:dyDescent="0.35">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5">
      <c r="B921" s="5" t="s">
        <v>14</v>
      </c>
      <c r="C921" s="6">
        <v>3</v>
      </c>
      <c r="D921" s="7" t="s">
        <v>44</v>
      </c>
      <c r="E921" s="5" t="s">
        <v>28</v>
      </c>
      <c r="F921" s="5" t="s">
        <v>42</v>
      </c>
      <c r="G921" s="8">
        <v>2</v>
      </c>
      <c r="H921" s="9">
        <v>12000000</v>
      </c>
      <c r="I921" s="5">
        <v>2</v>
      </c>
      <c r="J921" s="10">
        <v>4.5138888888888893E-3</v>
      </c>
      <c r="K921" s="5" t="s">
        <v>18</v>
      </c>
      <c r="L921" s="5" t="s">
        <v>19</v>
      </c>
      <c r="M921" s="5" t="s">
        <v>25</v>
      </c>
      <c r="N921" s="5" t="s">
        <v>78</v>
      </c>
      <c r="O921" s="5" t="s">
        <v>63</v>
      </c>
    </row>
    <row r="922" spans="2:15" ht="21" customHeight="1" x14ac:dyDescent="0.35">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5">
      <c r="B923" s="5" t="s">
        <v>14</v>
      </c>
      <c r="C923" s="6">
        <v>3</v>
      </c>
      <c r="D923" s="7" t="s">
        <v>44</v>
      </c>
      <c r="E923" s="5" t="s">
        <v>16</v>
      </c>
      <c r="F923" s="5" t="s">
        <v>17</v>
      </c>
      <c r="G923" s="8">
        <v>2</v>
      </c>
      <c r="H923" s="9">
        <v>12000000</v>
      </c>
      <c r="I923" s="5">
        <v>3</v>
      </c>
      <c r="J923" s="10">
        <v>4.5138888888888893E-3</v>
      </c>
      <c r="K923" s="5" t="s">
        <v>18</v>
      </c>
      <c r="L923" s="5" t="s">
        <v>29</v>
      </c>
      <c r="M923" s="5" t="s">
        <v>33</v>
      </c>
      <c r="N923" s="5" t="s">
        <v>76</v>
      </c>
      <c r="O923" s="5" t="s">
        <v>31</v>
      </c>
    </row>
    <row r="924" spans="2:15" ht="21" customHeight="1" x14ac:dyDescent="0.35">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5">
      <c r="B925" s="5" t="s">
        <v>14</v>
      </c>
      <c r="C925" s="6">
        <v>22</v>
      </c>
      <c r="D925" s="7" t="s">
        <v>44</v>
      </c>
      <c r="E925" s="5" t="s">
        <v>73</v>
      </c>
      <c r="F925" s="5" t="s">
        <v>42</v>
      </c>
      <c r="G925" s="8">
        <v>3</v>
      </c>
      <c r="H925" s="9">
        <v>15000000</v>
      </c>
      <c r="I925" s="5">
        <v>4</v>
      </c>
      <c r="J925" s="10">
        <v>4.5138888888888893E-3</v>
      </c>
      <c r="K925" s="5" t="s">
        <v>18</v>
      </c>
      <c r="L925" s="5" t="s">
        <v>19</v>
      </c>
      <c r="M925" s="5" t="s">
        <v>33</v>
      </c>
      <c r="N925" s="5" t="s">
        <v>78</v>
      </c>
      <c r="O925" s="5" t="s">
        <v>62</v>
      </c>
    </row>
    <row r="926" spans="2:15" ht="21" customHeight="1" x14ac:dyDescent="0.35">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5">
      <c r="B927" s="5" t="s">
        <v>14</v>
      </c>
      <c r="C927" s="6">
        <v>30</v>
      </c>
      <c r="D927" s="7" t="s">
        <v>44</v>
      </c>
      <c r="E927" s="5" t="s">
        <v>73</v>
      </c>
      <c r="F927" s="5" t="s">
        <v>42</v>
      </c>
      <c r="G927" s="8">
        <v>1</v>
      </c>
      <c r="H927" s="9">
        <v>7000000</v>
      </c>
      <c r="I927" s="5">
        <v>3</v>
      </c>
      <c r="J927" s="10">
        <v>4.5138888888888893E-3</v>
      </c>
      <c r="K927" s="5" t="s">
        <v>18</v>
      </c>
      <c r="L927" s="5" t="s">
        <v>19</v>
      </c>
      <c r="M927" s="5" t="s">
        <v>48</v>
      </c>
      <c r="N927" s="5" t="s">
        <v>76</v>
      </c>
      <c r="O927" s="5" t="s">
        <v>31</v>
      </c>
    </row>
    <row r="928" spans="2:15" ht="21" customHeight="1" x14ac:dyDescent="0.35">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5">
      <c r="B929" s="5" t="s">
        <v>14</v>
      </c>
      <c r="C929" s="6">
        <v>17</v>
      </c>
      <c r="D929" s="7" t="s">
        <v>69</v>
      </c>
      <c r="E929" s="5" t="s">
        <v>16</v>
      </c>
      <c r="F929" s="5" t="s">
        <v>42</v>
      </c>
      <c r="G929" s="8">
        <v>3</v>
      </c>
      <c r="H929" s="9">
        <v>11000000</v>
      </c>
      <c r="I929" s="5">
        <v>4</v>
      </c>
      <c r="J929" s="10">
        <v>4.5138888888888893E-3</v>
      </c>
      <c r="K929" s="5" t="s">
        <v>18</v>
      </c>
      <c r="L929" s="5" t="s">
        <v>47</v>
      </c>
      <c r="M929" s="5" t="s">
        <v>43</v>
      </c>
      <c r="N929" s="5" t="s">
        <v>78</v>
      </c>
      <c r="O929" s="5" t="s">
        <v>41</v>
      </c>
    </row>
    <row r="930" spans="2:15" ht="21" customHeight="1" x14ac:dyDescent="0.35">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5">
      <c r="B931" s="5" t="s">
        <v>14</v>
      </c>
      <c r="C931" s="6">
        <v>28</v>
      </c>
      <c r="D931" s="7" t="s">
        <v>69</v>
      </c>
      <c r="E931" s="5" t="s">
        <v>73</v>
      </c>
      <c r="F931" s="5" t="s">
        <v>42</v>
      </c>
      <c r="G931" s="8">
        <v>4</v>
      </c>
      <c r="H931" s="9">
        <v>20000000</v>
      </c>
      <c r="I931" s="5">
        <v>2</v>
      </c>
      <c r="J931" s="10">
        <v>4.5138888888888893E-3</v>
      </c>
      <c r="K931" s="5" t="s">
        <v>18</v>
      </c>
      <c r="L931" s="5" t="s">
        <v>39</v>
      </c>
      <c r="M931" s="5" t="s">
        <v>51</v>
      </c>
      <c r="N931" s="5" t="s">
        <v>76</v>
      </c>
      <c r="O931" s="5" t="s">
        <v>31</v>
      </c>
    </row>
    <row r="932" spans="2:15" ht="21" customHeight="1" x14ac:dyDescent="0.35">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5">
      <c r="B933" s="5" t="s">
        <v>14</v>
      </c>
      <c r="C933" s="6">
        <v>1</v>
      </c>
      <c r="D933" s="7" t="s">
        <v>15</v>
      </c>
      <c r="E933" s="5" t="s">
        <v>28</v>
      </c>
      <c r="F933" s="5" t="s">
        <v>23</v>
      </c>
      <c r="G933" s="8">
        <v>2</v>
      </c>
      <c r="H933" s="9">
        <v>12000000</v>
      </c>
      <c r="I933" s="5">
        <v>1</v>
      </c>
      <c r="J933" s="10">
        <v>4.5138888888888893E-3</v>
      </c>
      <c r="K933" s="5" t="s">
        <v>18</v>
      </c>
      <c r="L933" s="5" t="s">
        <v>39</v>
      </c>
      <c r="M933" s="5" t="s">
        <v>48</v>
      </c>
      <c r="N933" s="5" t="s">
        <v>76</v>
      </c>
      <c r="O933" s="5" t="s">
        <v>26</v>
      </c>
    </row>
    <row r="934" spans="2:15" ht="21" customHeight="1" x14ac:dyDescent="0.35">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5">
      <c r="B935" s="5" t="s">
        <v>14</v>
      </c>
      <c r="C935" s="6">
        <v>12</v>
      </c>
      <c r="D935" s="7" t="s">
        <v>60</v>
      </c>
      <c r="E935" s="5" t="s">
        <v>73</v>
      </c>
      <c r="F935" s="5" t="s">
        <v>42</v>
      </c>
      <c r="G935" s="8">
        <v>4</v>
      </c>
      <c r="H935" s="9">
        <v>11000000</v>
      </c>
      <c r="I935" s="5">
        <v>1</v>
      </c>
      <c r="J935" s="10">
        <v>4.5138888888888893E-3</v>
      </c>
      <c r="K935" s="5" t="s">
        <v>61</v>
      </c>
      <c r="L935" s="5" t="s">
        <v>24</v>
      </c>
      <c r="M935" s="5" t="s">
        <v>30</v>
      </c>
      <c r="N935" s="5" t="s">
        <v>76</v>
      </c>
      <c r="O935" s="5" t="s">
        <v>26</v>
      </c>
    </row>
    <row r="936" spans="2:15" ht="21" customHeight="1" x14ac:dyDescent="0.35">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5">
      <c r="B937" s="5" t="s">
        <v>70</v>
      </c>
      <c r="C937" s="6">
        <v>3</v>
      </c>
      <c r="D937" s="7" t="s">
        <v>72</v>
      </c>
      <c r="E937" s="5" t="s">
        <v>16</v>
      </c>
      <c r="F937" s="5" t="s">
        <v>23</v>
      </c>
      <c r="G937" s="8">
        <v>0</v>
      </c>
      <c r="H937" s="9">
        <v>0</v>
      </c>
      <c r="I937" s="5">
        <v>1</v>
      </c>
      <c r="J937" s="10">
        <v>4.5138888888888893E-3</v>
      </c>
      <c r="K937" s="5"/>
      <c r="L937" s="5"/>
      <c r="M937" s="5" t="s">
        <v>48</v>
      </c>
      <c r="N937" s="5" t="s">
        <v>76</v>
      </c>
      <c r="O937" s="5" t="s">
        <v>31</v>
      </c>
    </row>
    <row r="938" spans="2:15" ht="21" customHeight="1" x14ac:dyDescent="0.35">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5">
      <c r="B939" s="5" t="s">
        <v>70</v>
      </c>
      <c r="C939" s="6">
        <v>5</v>
      </c>
      <c r="D939" s="7" t="s">
        <v>37</v>
      </c>
      <c r="E939" s="5" t="s">
        <v>16</v>
      </c>
      <c r="F939" s="5" t="s">
        <v>17</v>
      </c>
      <c r="G939" s="8">
        <v>0</v>
      </c>
      <c r="H939" s="9">
        <v>0</v>
      </c>
      <c r="I939" s="5">
        <v>1</v>
      </c>
      <c r="J939" s="10">
        <v>4.5138888888888893E-3</v>
      </c>
      <c r="K939" s="5"/>
      <c r="L939" s="5"/>
      <c r="M939" s="5" t="s">
        <v>30</v>
      </c>
      <c r="N939" s="5" t="s">
        <v>78</v>
      </c>
      <c r="O939" s="5" t="s">
        <v>62</v>
      </c>
    </row>
    <row r="940" spans="2:15" ht="21" customHeight="1" x14ac:dyDescent="0.35">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5">
      <c r="B941" s="5" t="s">
        <v>70</v>
      </c>
      <c r="C941" s="6">
        <v>24</v>
      </c>
      <c r="D941" s="7" t="s">
        <v>37</v>
      </c>
      <c r="E941" s="5" t="s">
        <v>49</v>
      </c>
      <c r="F941" s="5" t="s">
        <v>42</v>
      </c>
      <c r="G941" s="8">
        <v>0</v>
      </c>
      <c r="H941" s="9">
        <v>0</v>
      </c>
      <c r="I941" s="5">
        <v>3</v>
      </c>
      <c r="J941" s="10">
        <v>4.5138888888888893E-3</v>
      </c>
      <c r="K941" s="5"/>
      <c r="L941" s="5"/>
      <c r="M941" s="5" t="s">
        <v>25</v>
      </c>
      <c r="N941" s="5" t="s">
        <v>66</v>
      </c>
      <c r="O941" s="5" t="s">
        <v>67</v>
      </c>
    </row>
    <row r="942" spans="2:15" ht="21" customHeight="1" x14ac:dyDescent="0.35">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5">
      <c r="B943" s="5" t="s">
        <v>70</v>
      </c>
      <c r="C943" s="6">
        <v>30</v>
      </c>
      <c r="D943" s="7" t="s">
        <v>69</v>
      </c>
      <c r="E943" s="5" t="s">
        <v>28</v>
      </c>
      <c r="F943" s="5" t="s">
        <v>68</v>
      </c>
      <c r="G943" s="8">
        <v>0</v>
      </c>
      <c r="H943" s="9">
        <v>0</v>
      </c>
      <c r="I943" s="5">
        <v>1</v>
      </c>
      <c r="J943" s="10">
        <v>4.5138888888888893E-3</v>
      </c>
      <c r="K943" s="5"/>
      <c r="L943" s="5"/>
      <c r="M943" s="5" t="s">
        <v>25</v>
      </c>
      <c r="N943" s="5" t="s">
        <v>78</v>
      </c>
      <c r="O943" s="5" t="s">
        <v>21</v>
      </c>
    </row>
    <row r="944" spans="2:15" ht="21" customHeight="1" x14ac:dyDescent="0.35">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5">
      <c r="B945" s="5" t="s">
        <v>70</v>
      </c>
      <c r="C945" s="6">
        <v>19</v>
      </c>
      <c r="D945" s="7" t="s">
        <v>58</v>
      </c>
      <c r="E945" s="5" t="s">
        <v>16</v>
      </c>
      <c r="F945" s="5" t="s">
        <v>23</v>
      </c>
      <c r="G945" s="8">
        <v>0</v>
      </c>
      <c r="H945" s="9">
        <v>0</v>
      </c>
      <c r="I945" s="5">
        <v>3</v>
      </c>
      <c r="J945" s="10">
        <v>4.5138888888888893E-3</v>
      </c>
      <c r="K945" s="5"/>
      <c r="L945" s="5"/>
      <c r="M945" s="5" t="s">
        <v>25</v>
      </c>
      <c r="N945" s="5" t="s">
        <v>66</v>
      </c>
      <c r="O945" s="5" t="s">
        <v>36</v>
      </c>
    </row>
    <row r="946" spans="2:15" ht="21" customHeight="1" x14ac:dyDescent="0.35">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5">
      <c r="B947" s="5" t="s">
        <v>14</v>
      </c>
      <c r="C947" s="6">
        <v>19</v>
      </c>
      <c r="D947" s="7" t="s">
        <v>57</v>
      </c>
      <c r="E947" s="5" t="s">
        <v>28</v>
      </c>
      <c r="F947" s="5" t="s">
        <v>45</v>
      </c>
      <c r="G947" s="8">
        <v>2</v>
      </c>
      <c r="H947" s="9">
        <v>12000000</v>
      </c>
      <c r="I947" s="5">
        <v>3</v>
      </c>
      <c r="J947" s="10">
        <v>4.9768518518518521E-3</v>
      </c>
      <c r="K947" s="5" t="s">
        <v>18</v>
      </c>
      <c r="L947" s="5" t="s">
        <v>24</v>
      </c>
      <c r="M947" s="5" t="s">
        <v>48</v>
      </c>
      <c r="N947" s="5" t="s">
        <v>76</v>
      </c>
      <c r="O947" s="5" t="s">
        <v>52</v>
      </c>
    </row>
    <row r="948" spans="2:15" ht="21" customHeight="1" x14ac:dyDescent="0.35">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5">
      <c r="B949" s="5" t="s">
        <v>14</v>
      </c>
      <c r="C949" s="6">
        <v>25</v>
      </c>
      <c r="D949" s="7" t="s">
        <v>37</v>
      </c>
      <c r="E949" s="5" t="s">
        <v>16</v>
      </c>
      <c r="F949" s="5" t="s">
        <v>42</v>
      </c>
      <c r="G949" s="8">
        <v>1</v>
      </c>
      <c r="H949" s="9">
        <v>19000000</v>
      </c>
      <c r="I949" s="5">
        <v>4</v>
      </c>
      <c r="J949" s="10">
        <v>4.9768518518518521E-3</v>
      </c>
      <c r="K949" s="5" t="s">
        <v>46</v>
      </c>
      <c r="L949" s="5" t="s">
        <v>64</v>
      </c>
      <c r="M949" s="5" t="s">
        <v>30</v>
      </c>
      <c r="N949" s="5" t="s">
        <v>66</v>
      </c>
      <c r="O949" s="5" t="s">
        <v>36</v>
      </c>
    </row>
    <row r="950" spans="2:15" ht="21" customHeight="1" x14ac:dyDescent="0.35">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5">
      <c r="B951" s="5" t="s">
        <v>14</v>
      </c>
      <c r="C951" s="6">
        <v>29</v>
      </c>
      <c r="D951" s="7" t="s">
        <v>37</v>
      </c>
      <c r="E951" s="5" t="s">
        <v>49</v>
      </c>
      <c r="F951" s="5" t="s">
        <v>23</v>
      </c>
      <c r="G951" s="8">
        <v>2</v>
      </c>
      <c r="H951" s="9">
        <v>12000000</v>
      </c>
      <c r="I951" s="5">
        <v>3</v>
      </c>
      <c r="J951" s="10">
        <v>4.9768518518518521E-3</v>
      </c>
      <c r="K951" s="5" t="s">
        <v>18</v>
      </c>
      <c r="L951" s="5" t="s">
        <v>39</v>
      </c>
      <c r="M951" s="5" t="s">
        <v>40</v>
      </c>
      <c r="N951" s="5" t="s">
        <v>76</v>
      </c>
      <c r="O951" s="5" t="s">
        <v>26</v>
      </c>
    </row>
    <row r="952" spans="2:15" ht="21" customHeight="1" x14ac:dyDescent="0.35">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5">
      <c r="B953" s="5" t="s">
        <v>14</v>
      </c>
      <c r="C953" s="6">
        <v>22</v>
      </c>
      <c r="D953" s="7" t="s">
        <v>44</v>
      </c>
      <c r="E953" s="5" t="s">
        <v>73</v>
      </c>
      <c r="F953" s="5" t="s">
        <v>23</v>
      </c>
      <c r="G953" s="8">
        <v>5</v>
      </c>
      <c r="H953" s="9">
        <v>25000000</v>
      </c>
      <c r="I953" s="5">
        <v>3</v>
      </c>
      <c r="J953" s="10">
        <v>4.9768518518518521E-3</v>
      </c>
      <c r="K953" s="5" t="s">
        <v>18</v>
      </c>
      <c r="L953" s="5" t="s">
        <v>56</v>
      </c>
      <c r="M953" s="5" t="s">
        <v>48</v>
      </c>
      <c r="N953" s="5" t="s">
        <v>76</v>
      </c>
      <c r="O953" s="5" t="s">
        <v>52</v>
      </c>
    </row>
    <row r="954" spans="2:15" ht="21" customHeight="1" x14ac:dyDescent="0.35">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5">
      <c r="B955" s="5" t="s">
        <v>14</v>
      </c>
      <c r="C955" s="6">
        <v>19</v>
      </c>
      <c r="D955" s="7" t="s">
        <v>57</v>
      </c>
      <c r="E955" s="5" t="s">
        <v>28</v>
      </c>
      <c r="F955" s="5" t="s">
        <v>45</v>
      </c>
      <c r="G955" s="8">
        <v>2</v>
      </c>
      <c r="H955" s="9">
        <v>12000000</v>
      </c>
      <c r="I955" s="5">
        <v>3</v>
      </c>
      <c r="J955" s="10">
        <v>4.9768518518518521E-3</v>
      </c>
      <c r="K955" s="5" t="s">
        <v>18</v>
      </c>
      <c r="L955" s="5" t="s">
        <v>24</v>
      </c>
      <c r="M955" s="5" t="s">
        <v>48</v>
      </c>
      <c r="N955" s="5" t="s">
        <v>76</v>
      </c>
      <c r="O955" s="5" t="s">
        <v>52</v>
      </c>
    </row>
    <row r="956" spans="2:15" ht="21" customHeight="1" x14ac:dyDescent="0.35">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5">
      <c r="B957" s="5" t="s">
        <v>70</v>
      </c>
      <c r="C957" s="6">
        <v>5</v>
      </c>
      <c r="D957" s="7" t="s">
        <v>37</v>
      </c>
      <c r="E957" s="5" t="s">
        <v>38</v>
      </c>
      <c r="F957" s="5" t="s">
        <v>42</v>
      </c>
      <c r="G957" s="8">
        <v>0</v>
      </c>
      <c r="H957" s="9">
        <v>0</v>
      </c>
      <c r="I957" s="5">
        <v>2</v>
      </c>
      <c r="J957" s="10">
        <v>4.9768518518518521E-3</v>
      </c>
      <c r="K957" s="5"/>
      <c r="L957" s="5"/>
      <c r="M957" s="5" t="s">
        <v>20</v>
      </c>
      <c r="N957" s="5" t="s">
        <v>78</v>
      </c>
      <c r="O957" s="5" t="s">
        <v>53</v>
      </c>
    </row>
    <row r="958" spans="2:15" ht="21" customHeight="1" x14ac:dyDescent="0.35">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5">
      <c r="B959" s="5" t="s">
        <v>70</v>
      </c>
      <c r="C959" s="6">
        <v>30</v>
      </c>
      <c r="D959" s="7" t="s">
        <v>44</v>
      </c>
      <c r="E959" s="5" t="s">
        <v>32</v>
      </c>
      <c r="F959" s="5" t="s">
        <v>42</v>
      </c>
      <c r="G959" s="8">
        <v>0</v>
      </c>
      <c r="H959" s="9">
        <v>0</v>
      </c>
      <c r="I959" s="5">
        <v>1</v>
      </c>
      <c r="J959" s="10">
        <v>4.9768518518518521E-3</v>
      </c>
      <c r="K959" s="5"/>
      <c r="L959" s="5"/>
      <c r="M959" s="5" t="s">
        <v>33</v>
      </c>
      <c r="N959" s="5" t="s">
        <v>78</v>
      </c>
      <c r="O959" s="5" t="s">
        <v>66</v>
      </c>
    </row>
    <row r="960" spans="2:15" ht="21" customHeight="1" x14ac:dyDescent="0.35">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5">
      <c r="B961" s="5" t="s">
        <v>14</v>
      </c>
      <c r="C961" s="6">
        <v>14</v>
      </c>
      <c r="D961" s="7" t="s">
        <v>55</v>
      </c>
      <c r="E961" s="5" t="s">
        <v>32</v>
      </c>
      <c r="F961" s="5" t="s">
        <v>17</v>
      </c>
      <c r="G961" s="8">
        <v>5</v>
      </c>
      <c r="H961" s="9">
        <v>20000000</v>
      </c>
      <c r="I961" s="5">
        <v>6</v>
      </c>
      <c r="J961" s="10">
        <v>5.0231481481481481E-3</v>
      </c>
      <c r="K961" s="5" t="s">
        <v>18</v>
      </c>
      <c r="L961" s="5" t="s">
        <v>47</v>
      </c>
      <c r="M961" s="5" t="s">
        <v>33</v>
      </c>
      <c r="N961" s="5" t="s">
        <v>78</v>
      </c>
      <c r="O961" s="5" t="s">
        <v>53</v>
      </c>
    </row>
    <row r="962" spans="2:15" ht="21" customHeight="1" x14ac:dyDescent="0.35">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5">
      <c r="B963" s="5" t="s">
        <v>14</v>
      </c>
      <c r="C963" s="6">
        <v>13</v>
      </c>
      <c r="D963" s="7" t="s">
        <v>59</v>
      </c>
      <c r="E963" s="5" t="s">
        <v>32</v>
      </c>
      <c r="F963" s="5" t="s">
        <v>42</v>
      </c>
      <c r="G963" s="8">
        <v>2</v>
      </c>
      <c r="H963" s="9">
        <v>12000000</v>
      </c>
      <c r="I963" s="5">
        <v>1</v>
      </c>
      <c r="J963" s="10">
        <v>5.0231481481481481E-3</v>
      </c>
      <c r="K963" s="5" t="s">
        <v>18</v>
      </c>
      <c r="L963" s="5" t="s">
        <v>39</v>
      </c>
      <c r="M963" s="5" t="s">
        <v>51</v>
      </c>
      <c r="N963" s="5" t="s">
        <v>76</v>
      </c>
      <c r="O963" s="5" t="s">
        <v>26</v>
      </c>
    </row>
    <row r="964" spans="2:15" ht="21" customHeight="1" x14ac:dyDescent="0.35">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5">
      <c r="B965" s="5" t="s">
        <v>14</v>
      </c>
      <c r="C965" s="6">
        <v>30</v>
      </c>
      <c r="D965" s="7" t="s">
        <v>27</v>
      </c>
      <c r="E965" s="5" t="s">
        <v>32</v>
      </c>
      <c r="F965" s="5" t="s">
        <v>17</v>
      </c>
      <c r="G965" s="8">
        <v>1</v>
      </c>
      <c r="H965" s="9">
        <v>7000000</v>
      </c>
      <c r="I965" s="5">
        <v>1</v>
      </c>
      <c r="J965" s="10">
        <v>5.0231481481481481E-3</v>
      </c>
      <c r="K965" s="5" t="s">
        <v>18</v>
      </c>
      <c r="L965" s="5" t="s">
        <v>35</v>
      </c>
      <c r="M965" s="5" t="s">
        <v>30</v>
      </c>
      <c r="N965" s="5" t="s">
        <v>77</v>
      </c>
      <c r="O965" s="5" t="s">
        <v>54</v>
      </c>
    </row>
    <row r="966" spans="2:15" ht="21" customHeight="1" x14ac:dyDescent="0.35">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5">
      <c r="B967" s="5" t="s">
        <v>14</v>
      </c>
      <c r="C967" s="6">
        <v>22</v>
      </c>
      <c r="D967" s="7" t="s">
        <v>37</v>
      </c>
      <c r="E967" s="5" t="s">
        <v>16</v>
      </c>
      <c r="F967" s="5" t="s">
        <v>17</v>
      </c>
      <c r="G967" s="8">
        <v>2</v>
      </c>
      <c r="H967" s="9">
        <v>12000000</v>
      </c>
      <c r="I967" s="5">
        <v>2</v>
      </c>
      <c r="J967" s="10">
        <v>5.0231481481481481E-3</v>
      </c>
      <c r="K967" s="5" t="s">
        <v>18</v>
      </c>
      <c r="L967" s="5" t="s">
        <v>29</v>
      </c>
      <c r="M967" s="5" t="s">
        <v>25</v>
      </c>
      <c r="N967" s="5" t="s">
        <v>76</v>
      </c>
      <c r="O967" s="5" t="s">
        <v>52</v>
      </c>
    </row>
    <row r="968" spans="2:15" ht="21" customHeight="1" x14ac:dyDescent="0.35">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5">
      <c r="B969" s="5" t="s">
        <v>14</v>
      </c>
      <c r="C969" s="6">
        <v>20</v>
      </c>
      <c r="D969" s="7" t="s">
        <v>44</v>
      </c>
      <c r="E969" s="5" t="s">
        <v>38</v>
      </c>
      <c r="F969" s="5" t="s">
        <v>42</v>
      </c>
      <c r="G969" s="8">
        <v>3</v>
      </c>
      <c r="H969" s="9">
        <v>11000000</v>
      </c>
      <c r="I969" s="5">
        <v>2</v>
      </c>
      <c r="J969" s="10">
        <v>5.0231481481481481E-3</v>
      </c>
      <c r="K969" s="5" t="s">
        <v>18</v>
      </c>
      <c r="L969" s="5" t="s">
        <v>39</v>
      </c>
      <c r="M969" s="5" t="s">
        <v>30</v>
      </c>
      <c r="N969" s="5" t="s">
        <v>76</v>
      </c>
      <c r="O969" s="5" t="s">
        <v>26</v>
      </c>
    </row>
    <row r="970" spans="2:15" ht="21" customHeight="1" x14ac:dyDescent="0.35">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5">
      <c r="B971" s="5" t="s">
        <v>14</v>
      </c>
      <c r="C971" s="6">
        <v>3</v>
      </c>
      <c r="D971" s="7" t="s">
        <v>44</v>
      </c>
      <c r="E971" s="5" t="s">
        <v>32</v>
      </c>
      <c r="F971" s="5" t="s">
        <v>17</v>
      </c>
      <c r="G971" s="8">
        <v>4</v>
      </c>
      <c r="H971" s="9">
        <v>15000000</v>
      </c>
      <c r="I971" s="5">
        <v>3</v>
      </c>
      <c r="J971" s="10">
        <v>5.0231481481481481E-3</v>
      </c>
      <c r="K971" s="5" t="s">
        <v>18</v>
      </c>
      <c r="L971" s="5" t="s">
        <v>64</v>
      </c>
      <c r="M971" s="5" t="s">
        <v>51</v>
      </c>
      <c r="N971" s="5" t="s">
        <v>78</v>
      </c>
      <c r="O971" s="5" t="s">
        <v>41</v>
      </c>
    </row>
    <row r="972" spans="2:15" ht="21" customHeight="1" x14ac:dyDescent="0.35">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5">
      <c r="B973" s="5" t="s">
        <v>14</v>
      </c>
      <c r="C973" s="6">
        <v>11</v>
      </c>
      <c r="D973" s="7" t="s">
        <v>57</v>
      </c>
      <c r="E973" s="5" t="s">
        <v>16</v>
      </c>
      <c r="F973" s="5" t="s">
        <v>23</v>
      </c>
      <c r="G973" s="8">
        <v>1</v>
      </c>
      <c r="H973" s="9">
        <v>19000000</v>
      </c>
      <c r="I973" s="5">
        <v>3</v>
      </c>
      <c r="J973" s="10">
        <v>5.0231481481481481E-3</v>
      </c>
      <c r="K973" s="5" t="s">
        <v>46</v>
      </c>
      <c r="L973" s="5" t="s">
        <v>39</v>
      </c>
      <c r="M973" s="5" t="s">
        <v>48</v>
      </c>
      <c r="N973" s="5" t="s">
        <v>76</v>
      </c>
      <c r="O973" s="5" t="s">
        <v>26</v>
      </c>
    </row>
    <row r="974" spans="2:15" ht="21" customHeight="1" x14ac:dyDescent="0.35">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5">
      <c r="B975" s="5" t="s">
        <v>14</v>
      </c>
      <c r="C975" s="6">
        <v>28</v>
      </c>
      <c r="D975" s="7" t="s">
        <v>22</v>
      </c>
      <c r="E975" s="5" t="s">
        <v>32</v>
      </c>
      <c r="F975" s="5" t="s">
        <v>42</v>
      </c>
      <c r="G975" s="8">
        <v>2</v>
      </c>
      <c r="H975" s="9">
        <v>38000000</v>
      </c>
      <c r="I975" s="5">
        <v>5</v>
      </c>
      <c r="J975" s="10">
        <v>5.0231481481481481E-3</v>
      </c>
      <c r="K975" s="5" t="s">
        <v>46</v>
      </c>
      <c r="L975" s="5" t="s">
        <v>56</v>
      </c>
      <c r="M975" s="5" t="s">
        <v>51</v>
      </c>
      <c r="N975" s="5" t="s">
        <v>78</v>
      </c>
      <c r="O975" s="5" t="s">
        <v>41</v>
      </c>
    </row>
    <row r="976" spans="2:15" ht="21" customHeight="1" x14ac:dyDescent="0.35">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5">
      <c r="B977" s="5" t="s">
        <v>70</v>
      </c>
      <c r="C977" s="6">
        <v>11</v>
      </c>
      <c r="D977" s="7" t="s">
        <v>44</v>
      </c>
      <c r="E977" s="5" t="s">
        <v>32</v>
      </c>
      <c r="F977" s="5" t="s">
        <v>23</v>
      </c>
      <c r="G977" s="8">
        <v>0</v>
      </c>
      <c r="H977" s="9">
        <v>0</v>
      </c>
      <c r="I977" s="5">
        <v>2</v>
      </c>
      <c r="J977" s="10">
        <v>5.0231481481481481E-3</v>
      </c>
      <c r="K977" s="5"/>
      <c r="L977" s="5"/>
      <c r="M977" s="5" t="s">
        <v>33</v>
      </c>
      <c r="N977" s="5" t="s">
        <v>66</v>
      </c>
      <c r="O977" s="5" t="s">
        <v>36</v>
      </c>
    </row>
    <row r="978" spans="2:15" ht="21" customHeight="1" x14ac:dyDescent="0.35">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5">
      <c r="B979" s="5" t="s">
        <v>14</v>
      </c>
      <c r="C979" s="6">
        <v>11</v>
      </c>
      <c r="D979" s="7" t="s">
        <v>55</v>
      </c>
      <c r="E979" s="5" t="s">
        <v>16</v>
      </c>
      <c r="F979" s="5" t="s">
        <v>42</v>
      </c>
      <c r="G979" s="8">
        <v>2</v>
      </c>
      <c r="H979" s="9">
        <v>38000000</v>
      </c>
      <c r="I979" s="5">
        <v>4</v>
      </c>
      <c r="J979" s="10">
        <v>5.208333333333333E-3</v>
      </c>
      <c r="K979" s="5" t="s">
        <v>46</v>
      </c>
      <c r="L979" s="5" t="s">
        <v>47</v>
      </c>
      <c r="M979" s="5" t="s">
        <v>51</v>
      </c>
      <c r="N979" s="5" t="s">
        <v>66</v>
      </c>
      <c r="O979" s="5" t="s">
        <v>67</v>
      </c>
    </row>
    <row r="980" spans="2:15" ht="21" customHeight="1" x14ac:dyDescent="0.35">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5">
      <c r="B981" s="5" t="s">
        <v>14</v>
      </c>
      <c r="C981" s="6">
        <v>1</v>
      </c>
      <c r="D981" s="7" t="s">
        <v>15</v>
      </c>
      <c r="E981" s="5" t="s">
        <v>16</v>
      </c>
      <c r="F981" s="5" t="s">
        <v>45</v>
      </c>
      <c r="G981" s="8">
        <v>2</v>
      </c>
      <c r="H981" s="9">
        <v>12000000</v>
      </c>
      <c r="I981" s="5">
        <v>1</v>
      </c>
      <c r="J981" s="10">
        <v>5.208333333333333E-3</v>
      </c>
      <c r="K981" s="5" t="s">
        <v>18</v>
      </c>
      <c r="L981" s="5" t="s">
        <v>19</v>
      </c>
      <c r="M981" s="5" t="s">
        <v>25</v>
      </c>
      <c r="N981" s="5" t="s">
        <v>77</v>
      </c>
      <c r="O981" s="5" t="s">
        <v>65</v>
      </c>
    </row>
    <row r="982" spans="2:15" ht="21" customHeight="1" x14ac:dyDescent="0.35">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5">
      <c r="B983" s="5" t="s">
        <v>14</v>
      </c>
      <c r="C983" s="6">
        <v>1</v>
      </c>
      <c r="D983" s="7" t="s">
        <v>59</v>
      </c>
      <c r="E983" s="5" t="s">
        <v>73</v>
      </c>
      <c r="F983" s="5" t="s">
        <v>42</v>
      </c>
      <c r="G983" s="8">
        <v>3</v>
      </c>
      <c r="H983" s="9">
        <v>15000000</v>
      </c>
      <c r="I983" s="5">
        <v>1</v>
      </c>
      <c r="J983" s="10">
        <v>5.208333333333333E-3</v>
      </c>
      <c r="K983" s="5" t="s">
        <v>18</v>
      </c>
      <c r="L983" s="5" t="s">
        <v>56</v>
      </c>
      <c r="M983" s="5" t="s">
        <v>43</v>
      </c>
      <c r="N983" s="5" t="s">
        <v>78</v>
      </c>
      <c r="O983" s="5" t="s">
        <v>62</v>
      </c>
    </row>
    <row r="984" spans="2:15" ht="21" customHeight="1" x14ac:dyDescent="0.35">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5">
      <c r="B985" s="5" t="s">
        <v>14</v>
      </c>
      <c r="C985" s="6">
        <v>27</v>
      </c>
      <c r="D985" s="7" t="s">
        <v>27</v>
      </c>
      <c r="E985" s="5" t="s">
        <v>16</v>
      </c>
      <c r="F985" s="5" t="s">
        <v>23</v>
      </c>
      <c r="G985" s="8">
        <v>1</v>
      </c>
      <c r="H985" s="9">
        <v>7000000</v>
      </c>
      <c r="I985" s="5">
        <v>1</v>
      </c>
      <c r="J985" s="10">
        <v>5.208333333333333E-3</v>
      </c>
      <c r="K985" s="5" t="s">
        <v>18</v>
      </c>
      <c r="L985" s="5" t="s">
        <v>50</v>
      </c>
      <c r="M985" s="5" t="s">
        <v>51</v>
      </c>
      <c r="N985" s="5" t="s">
        <v>66</v>
      </c>
      <c r="O985" s="5" t="s">
        <v>67</v>
      </c>
    </row>
    <row r="986" spans="2:15" ht="21" customHeight="1" x14ac:dyDescent="0.35">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5">
      <c r="B987" s="5" t="s">
        <v>14</v>
      </c>
      <c r="C987" s="6">
        <v>5</v>
      </c>
      <c r="D987" s="7" t="s">
        <v>37</v>
      </c>
      <c r="E987" s="5" t="s">
        <v>16</v>
      </c>
      <c r="F987" s="5" t="s">
        <v>42</v>
      </c>
      <c r="G987" s="8">
        <v>4</v>
      </c>
      <c r="H987" s="9">
        <v>15000000</v>
      </c>
      <c r="I987" s="5">
        <v>6</v>
      </c>
      <c r="J987" s="10">
        <v>5.208333333333333E-3</v>
      </c>
      <c r="K987" s="5" t="s">
        <v>18</v>
      </c>
      <c r="L987" s="5" t="s">
        <v>50</v>
      </c>
      <c r="M987" s="5" t="s">
        <v>30</v>
      </c>
      <c r="N987" s="5" t="s">
        <v>66</v>
      </c>
      <c r="O987" s="5" t="s">
        <v>36</v>
      </c>
    </row>
    <row r="988" spans="2:15" ht="21" customHeight="1" x14ac:dyDescent="0.35">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5">
      <c r="B989" s="5" t="s">
        <v>14</v>
      </c>
      <c r="C989" s="6">
        <v>12</v>
      </c>
      <c r="D989" s="7" t="s">
        <v>37</v>
      </c>
      <c r="E989" s="5" t="s">
        <v>73</v>
      </c>
      <c r="F989" s="5" t="s">
        <v>17</v>
      </c>
      <c r="G989" s="8">
        <v>2</v>
      </c>
      <c r="H989" s="9">
        <v>12000000</v>
      </c>
      <c r="I989" s="5">
        <v>2</v>
      </c>
      <c r="J989" s="10">
        <v>5.208333333333333E-3</v>
      </c>
      <c r="K989" s="5" t="s">
        <v>18</v>
      </c>
      <c r="L989" s="5" t="s">
        <v>19</v>
      </c>
      <c r="M989" s="5" t="s">
        <v>40</v>
      </c>
      <c r="N989" s="5" t="s">
        <v>77</v>
      </c>
      <c r="O989" s="5" t="s">
        <v>54</v>
      </c>
    </row>
    <row r="990" spans="2:15" ht="21" customHeight="1" x14ac:dyDescent="0.35">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5">
      <c r="B991" s="5" t="s">
        <v>14</v>
      </c>
      <c r="C991" s="6">
        <v>8</v>
      </c>
      <c r="D991" s="7" t="s">
        <v>37</v>
      </c>
      <c r="E991" s="5" t="s">
        <v>16</v>
      </c>
      <c r="F991" s="5" t="s">
        <v>23</v>
      </c>
      <c r="G991" s="8">
        <v>2</v>
      </c>
      <c r="H991" s="9">
        <v>12000000</v>
      </c>
      <c r="I991" s="5">
        <v>3</v>
      </c>
      <c r="J991" s="10">
        <v>5.208333333333333E-3</v>
      </c>
      <c r="K991" s="5" t="s">
        <v>18</v>
      </c>
      <c r="L991" s="5" t="s">
        <v>29</v>
      </c>
      <c r="M991" s="5" t="s">
        <v>33</v>
      </c>
      <c r="N991" s="5" t="s">
        <v>76</v>
      </c>
      <c r="O991" s="5" t="s">
        <v>75</v>
      </c>
    </row>
    <row r="992" spans="2:15" ht="21" customHeight="1" x14ac:dyDescent="0.35">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5">
      <c r="B993" s="5" t="s">
        <v>14</v>
      </c>
      <c r="C993" s="6">
        <v>9</v>
      </c>
      <c r="D993" s="7" t="s">
        <v>37</v>
      </c>
      <c r="E993" s="5" t="s">
        <v>49</v>
      </c>
      <c r="F993" s="5" t="s">
        <v>42</v>
      </c>
      <c r="G993" s="8">
        <v>3</v>
      </c>
      <c r="H993" s="9">
        <v>15000000</v>
      </c>
      <c r="I993" s="5">
        <v>1</v>
      </c>
      <c r="J993" s="10">
        <v>5.208333333333333E-3</v>
      </c>
      <c r="K993" s="5" t="s">
        <v>18</v>
      </c>
      <c r="L993" s="5" t="s">
        <v>29</v>
      </c>
      <c r="M993" s="5" t="s">
        <v>48</v>
      </c>
      <c r="N993" s="5" t="s">
        <v>66</v>
      </c>
      <c r="O993" s="5" t="s">
        <v>36</v>
      </c>
    </row>
    <row r="994" spans="2:15" ht="21" customHeight="1" x14ac:dyDescent="0.35">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5">
      <c r="B995" s="5" t="s">
        <v>14</v>
      </c>
      <c r="C995" s="6">
        <v>22</v>
      </c>
      <c r="D995" s="7" t="s">
        <v>44</v>
      </c>
      <c r="E995" s="5" t="s">
        <v>28</v>
      </c>
      <c r="F995" s="5" t="s">
        <v>23</v>
      </c>
      <c r="G995" s="8">
        <v>3</v>
      </c>
      <c r="H995" s="9">
        <v>11000000</v>
      </c>
      <c r="I995" s="5">
        <v>3</v>
      </c>
      <c r="J995" s="10">
        <v>5.208333333333333E-3</v>
      </c>
      <c r="K995" s="5" t="s">
        <v>18</v>
      </c>
      <c r="L995" s="5" t="s">
        <v>19</v>
      </c>
      <c r="M995" s="5" t="s">
        <v>30</v>
      </c>
      <c r="N995" s="5" t="s">
        <v>77</v>
      </c>
      <c r="O995" s="5" t="s">
        <v>65</v>
      </c>
    </row>
    <row r="996" spans="2:15" ht="21" customHeight="1" x14ac:dyDescent="0.35">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5">
      <c r="B997" s="5" t="s">
        <v>14</v>
      </c>
      <c r="C997" s="6">
        <v>29</v>
      </c>
      <c r="D997" s="7" t="s">
        <v>44</v>
      </c>
      <c r="E997" s="5" t="s">
        <v>38</v>
      </c>
      <c r="F997" s="5" t="s">
        <v>42</v>
      </c>
      <c r="G997" s="8">
        <v>3</v>
      </c>
      <c r="H997" s="9">
        <v>15000000</v>
      </c>
      <c r="I997" s="5">
        <v>4</v>
      </c>
      <c r="J997" s="10">
        <v>5.208333333333333E-3</v>
      </c>
      <c r="K997" s="5" t="s">
        <v>18</v>
      </c>
      <c r="L997" s="5" t="s">
        <v>19</v>
      </c>
      <c r="M997" s="5" t="s">
        <v>25</v>
      </c>
      <c r="N997" s="5" t="s">
        <v>78</v>
      </c>
      <c r="O997" s="5" t="s">
        <v>63</v>
      </c>
    </row>
    <row r="998" spans="2:15" ht="21" customHeight="1" x14ac:dyDescent="0.35">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5">
      <c r="B999" s="5" t="s">
        <v>14</v>
      </c>
      <c r="C999" s="6">
        <v>11</v>
      </c>
      <c r="D999" s="7" t="s">
        <v>55</v>
      </c>
      <c r="E999" s="5" t="s">
        <v>16</v>
      </c>
      <c r="F999" s="5" t="s">
        <v>42</v>
      </c>
      <c r="G999" s="8">
        <v>2</v>
      </c>
      <c r="H999" s="9">
        <v>38000000</v>
      </c>
      <c r="I999" s="5">
        <v>4</v>
      </c>
      <c r="J999" s="10">
        <v>5.208333333333333E-3</v>
      </c>
      <c r="K999" s="5" t="s">
        <v>46</v>
      </c>
      <c r="L999" s="5" t="s">
        <v>47</v>
      </c>
      <c r="M999" s="5" t="s">
        <v>51</v>
      </c>
      <c r="N999" s="5" t="s">
        <v>66</v>
      </c>
      <c r="O999" s="5" t="s">
        <v>67</v>
      </c>
    </row>
    <row r="1000" spans="2:15" ht="21" customHeight="1" x14ac:dyDescent="0.35">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5">
      <c r="B1001" s="5" t="s">
        <v>14</v>
      </c>
      <c r="C1001" s="6">
        <v>1</v>
      </c>
      <c r="D1001" s="7" t="s">
        <v>15</v>
      </c>
      <c r="E1001" s="5" t="s">
        <v>16</v>
      </c>
      <c r="F1001" s="5" t="s">
        <v>45</v>
      </c>
      <c r="G1001" s="8">
        <v>2</v>
      </c>
      <c r="H1001" s="9">
        <v>12000000</v>
      </c>
      <c r="I1001" s="5">
        <v>1</v>
      </c>
      <c r="J1001" s="10">
        <v>5.208333333333333E-3</v>
      </c>
      <c r="K1001" s="5" t="s">
        <v>18</v>
      </c>
      <c r="L1001" s="5" t="s">
        <v>19</v>
      </c>
      <c r="M1001" s="5" t="s">
        <v>25</v>
      </c>
      <c r="N1001" s="5" t="s">
        <v>77</v>
      </c>
      <c r="O1001" s="5" t="s">
        <v>65</v>
      </c>
    </row>
    <row r="1002" spans="2:15" ht="21" customHeight="1" x14ac:dyDescent="0.35">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5">
      <c r="B1003" s="5" t="s">
        <v>14</v>
      </c>
      <c r="C1003" s="6">
        <v>1</v>
      </c>
      <c r="D1003" s="7" t="s">
        <v>59</v>
      </c>
      <c r="E1003" s="5" t="s">
        <v>73</v>
      </c>
      <c r="F1003" s="5" t="s">
        <v>42</v>
      </c>
      <c r="G1003" s="8">
        <v>3</v>
      </c>
      <c r="H1003" s="9">
        <v>15000000</v>
      </c>
      <c r="I1003" s="5">
        <v>1</v>
      </c>
      <c r="J1003" s="10">
        <v>5.208333333333333E-3</v>
      </c>
      <c r="K1003" s="5" t="s">
        <v>18</v>
      </c>
      <c r="L1003" s="5" t="s">
        <v>56</v>
      </c>
      <c r="M1003" s="5" t="s">
        <v>43</v>
      </c>
      <c r="N1003" s="5" t="s">
        <v>78</v>
      </c>
      <c r="O1003" s="5" t="s">
        <v>62</v>
      </c>
    </row>
    <row r="1004" spans="2:15" ht="21" customHeight="1" x14ac:dyDescent="0.35">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5">
      <c r="B1005" s="5" t="s">
        <v>70</v>
      </c>
      <c r="C1005" s="6">
        <v>12</v>
      </c>
      <c r="D1005" s="7" t="s">
        <v>22</v>
      </c>
      <c r="E1005" s="5" t="s">
        <v>49</v>
      </c>
      <c r="F1005" s="5" t="s">
        <v>23</v>
      </c>
      <c r="G1005" s="8">
        <v>0</v>
      </c>
      <c r="H1005" s="9">
        <v>0</v>
      </c>
      <c r="I1005" s="5">
        <v>2</v>
      </c>
      <c r="J1005" s="10">
        <v>5.208333333333333E-3</v>
      </c>
      <c r="K1005" s="5"/>
      <c r="L1005" s="5"/>
      <c r="M1005" s="5" t="s">
        <v>30</v>
      </c>
      <c r="N1005" s="5" t="s">
        <v>76</v>
      </c>
      <c r="O1005" s="5" t="s">
        <v>31</v>
      </c>
    </row>
    <row r="1006" spans="2:15" ht="21" customHeight="1" x14ac:dyDescent="0.35">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5">
      <c r="B1007" s="5" t="s">
        <v>70</v>
      </c>
      <c r="C1007" s="6">
        <v>29</v>
      </c>
      <c r="D1007" s="7" t="s">
        <v>27</v>
      </c>
      <c r="E1007" s="5" t="s">
        <v>38</v>
      </c>
      <c r="F1007" s="5" t="s">
        <v>42</v>
      </c>
      <c r="G1007" s="8">
        <v>0</v>
      </c>
      <c r="H1007" s="9">
        <v>0</v>
      </c>
      <c r="I1007" s="5">
        <v>2</v>
      </c>
      <c r="J1007" s="10">
        <v>5.208333333333333E-3</v>
      </c>
      <c r="K1007" s="5"/>
      <c r="L1007" s="5"/>
      <c r="M1007" s="5" t="s">
        <v>40</v>
      </c>
      <c r="N1007" s="5" t="s">
        <v>76</v>
      </c>
      <c r="O1007" s="5" t="s">
        <v>52</v>
      </c>
    </row>
    <row r="1008" spans="2:15" ht="21" customHeight="1" x14ac:dyDescent="0.35">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5">
      <c r="B1009" s="5" t="s">
        <v>70</v>
      </c>
      <c r="C1009" s="6">
        <v>30</v>
      </c>
      <c r="D1009" s="7" t="s">
        <v>69</v>
      </c>
      <c r="E1009" s="5" t="s">
        <v>49</v>
      </c>
      <c r="F1009" s="5" t="s">
        <v>17</v>
      </c>
      <c r="G1009" s="8">
        <v>0</v>
      </c>
      <c r="H1009" s="9">
        <v>0</v>
      </c>
      <c r="I1009" s="5">
        <v>7</v>
      </c>
      <c r="J1009" s="10">
        <v>5.208333333333333E-3</v>
      </c>
      <c r="K1009" s="5"/>
      <c r="L1009" s="5"/>
      <c r="M1009" s="5" t="s">
        <v>43</v>
      </c>
      <c r="N1009" s="5" t="s">
        <v>76</v>
      </c>
      <c r="O1009" s="5" t="s">
        <v>52</v>
      </c>
    </row>
    <row r="1010" spans="2:15" ht="21" customHeight="1" x14ac:dyDescent="0.35">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5">
      <c r="B1011" s="5" t="s">
        <v>14</v>
      </c>
      <c r="C1011" s="6">
        <v>16</v>
      </c>
      <c r="D1011" s="7" t="s">
        <v>57</v>
      </c>
      <c r="E1011" s="5" t="s">
        <v>38</v>
      </c>
      <c r="F1011" s="5" t="s">
        <v>23</v>
      </c>
      <c r="G1011" s="8">
        <v>3</v>
      </c>
      <c r="H1011" s="9">
        <v>11000000</v>
      </c>
      <c r="I1011" s="5">
        <v>3</v>
      </c>
      <c r="J1011" s="10">
        <v>5.5555555555555558E-3</v>
      </c>
      <c r="K1011" s="5" t="s">
        <v>18</v>
      </c>
      <c r="L1011" s="5" t="s">
        <v>24</v>
      </c>
      <c r="M1011" s="5" t="s">
        <v>30</v>
      </c>
      <c r="N1011" s="5" t="s">
        <v>78</v>
      </c>
      <c r="O1011" s="5" t="s">
        <v>41</v>
      </c>
    </row>
    <row r="1012" spans="2:15" ht="21" customHeight="1" x14ac:dyDescent="0.35">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5">
      <c r="B1013" s="5" t="s">
        <v>14</v>
      </c>
      <c r="C1013" s="6">
        <v>16</v>
      </c>
      <c r="D1013" s="7" t="s">
        <v>27</v>
      </c>
      <c r="E1013" s="5" t="s">
        <v>16</v>
      </c>
      <c r="F1013" s="5" t="s">
        <v>42</v>
      </c>
      <c r="G1013" s="8">
        <v>2</v>
      </c>
      <c r="H1013" s="9">
        <v>12000000</v>
      </c>
      <c r="I1013" s="5">
        <v>2</v>
      </c>
      <c r="J1013" s="10">
        <v>5.5555555555555558E-3</v>
      </c>
      <c r="K1013" s="5" t="s">
        <v>18</v>
      </c>
      <c r="L1013" s="5" t="s">
        <v>39</v>
      </c>
      <c r="M1013" s="5" t="s">
        <v>51</v>
      </c>
      <c r="N1013" s="5" t="s">
        <v>76</v>
      </c>
      <c r="O1013" s="5" t="s">
        <v>26</v>
      </c>
    </row>
    <row r="1014" spans="2:15" ht="21" customHeight="1" x14ac:dyDescent="0.35">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5">
      <c r="B1015" s="5" t="s">
        <v>14</v>
      </c>
      <c r="C1015" s="6">
        <v>9</v>
      </c>
      <c r="D1015" s="7" t="s">
        <v>37</v>
      </c>
      <c r="E1015" s="5" t="s">
        <v>28</v>
      </c>
      <c r="F1015" s="5" t="s">
        <v>42</v>
      </c>
      <c r="G1015" s="8">
        <v>4</v>
      </c>
      <c r="H1015" s="9">
        <v>20000000</v>
      </c>
      <c r="I1015" s="5">
        <v>1</v>
      </c>
      <c r="J1015" s="10">
        <v>5.5555555555555558E-3</v>
      </c>
      <c r="K1015" s="5" t="s">
        <v>61</v>
      </c>
      <c r="L1015" s="5" t="s">
        <v>29</v>
      </c>
      <c r="M1015" s="5" t="s">
        <v>43</v>
      </c>
      <c r="N1015" s="5" t="s">
        <v>76</v>
      </c>
      <c r="O1015" s="5" t="s">
        <v>71</v>
      </c>
    </row>
    <row r="1016" spans="2:15" ht="21" customHeight="1" x14ac:dyDescent="0.35">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5">
      <c r="B1017" s="5" t="s">
        <v>14</v>
      </c>
      <c r="C1017" s="6">
        <v>30</v>
      </c>
      <c r="D1017" s="7" t="s">
        <v>37</v>
      </c>
      <c r="E1017" s="5" t="s">
        <v>32</v>
      </c>
      <c r="F1017" s="5" t="s">
        <v>17</v>
      </c>
      <c r="G1017" s="8">
        <v>3</v>
      </c>
      <c r="H1017" s="9">
        <v>15000000</v>
      </c>
      <c r="I1017" s="5">
        <v>4</v>
      </c>
      <c r="J1017" s="10">
        <v>5.5555555555555558E-3</v>
      </c>
      <c r="K1017" s="5" t="s">
        <v>18</v>
      </c>
      <c r="L1017" s="5" t="s">
        <v>24</v>
      </c>
      <c r="M1017" s="5" t="s">
        <v>33</v>
      </c>
      <c r="N1017" s="5" t="s">
        <v>78</v>
      </c>
      <c r="O1017" s="5" t="s">
        <v>63</v>
      </c>
    </row>
    <row r="1018" spans="2:15" ht="21" customHeight="1" x14ac:dyDescent="0.35">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5">
      <c r="B1019" s="5" t="s">
        <v>14</v>
      </c>
      <c r="C1019" s="6">
        <v>16</v>
      </c>
      <c r="D1019" s="7" t="s">
        <v>57</v>
      </c>
      <c r="E1019" s="5" t="s">
        <v>38</v>
      </c>
      <c r="F1019" s="5" t="s">
        <v>23</v>
      </c>
      <c r="G1019" s="8">
        <v>3</v>
      </c>
      <c r="H1019" s="9">
        <v>11000000</v>
      </c>
      <c r="I1019" s="5">
        <v>3</v>
      </c>
      <c r="J1019" s="10">
        <v>5.5555555555555558E-3</v>
      </c>
      <c r="K1019" s="5" t="s">
        <v>18</v>
      </c>
      <c r="L1019" s="5" t="s">
        <v>24</v>
      </c>
      <c r="M1019" s="5" t="s">
        <v>30</v>
      </c>
      <c r="N1019" s="5" t="s">
        <v>78</v>
      </c>
      <c r="O1019" s="5" t="s">
        <v>41</v>
      </c>
    </row>
    <row r="1020" spans="2:15" ht="21" customHeight="1" x14ac:dyDescent="0.35">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5">
      <c r="B1021" s="5" t="s">
        <v>70</v>
      </c>
      <c r="C1021" s="6">
        <v>1</v>
      </c>
      <c r="D1021" s="7" t="s">
        <v>37</v>
      </c>
      <c r="E1021" s="5" t="s">
        <v>49</v>
      </c>
      <c r="F1021" s="5" t="s">
        <v>42</v>
      </c>
      <c r="G1021" s="8">
        <v>0</v>
      </c>
      <c r="H1021" s="9">
        <v>0</v>
      </c>
      <c r="I1021" s="5">
        <v>1</v>
      </c>
      <c r="J1021" s="10">
        <v>5.5555555555555558E-3</v>
      </c>
      <c r="K1021" s="5"/>
      <c r="L1021" s="5"/>
      <c r="M1021" s="5" t="s">
        <v>30</v>
      </c>
      <c r="N1021" s="5" t="s">
        <v>66</v>
      </c>
      <c r="O1021" s="5" t="s">
        <v>67</v>
      </c>
    </row>
    <row r="1022" spans="2:15" ht="21" customHeight="1" x14ac:dyDescent="0.35">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5">
      <c r="B1023" s="5" t="s">
        <v>70</v>
      </c>
      <c r="C1023" s="6">
        <v>27</v>
      </c>
      <c r="D1023" s="7" t="s">
        <v>44</v>
      </c>
      <c r="E1023" s="5" t="s">
        <v>16</v>
      </c>
      <c r="F1023" s="5" t="s">
        <v>17</v>
      </c>
      <c r="G1023" s="8">
        <v>0</v>
      </c>
      <c r="H1023" s="9">
        <v>0</v>
      </c>
      <c r="I1023" s="5">
        <v>1</v>
      </c>
      <c r="J1023" s="10">
        <v>5.5555555555555558E-3</v>
      </c>
      <c r="K1023" s="5"/>
      <c r="L1023" s="5"/>
      <c r="M1023" s="5" t="s">
        <v>30</v>
      </c>
      <c r="N1023" s="5" t="s">
        <v>76</v>
      </c>
      <c r="O1023" s="5" t="s">
        <v>52</v>
      </c>
    </row>
    <row r="1024" spans="2:15" ht="21" customHeight="1" x14ac:dyDescent="0.35">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5">
      <c r="B1025" s="5" t="s">
        <v>14</v>
      </c>
      <c r="C1025" s="6">
        <v>11</v>
      </c>
      <c r="D1025" s="7" t="s">
        <v>57</v>
      </c>
      <c r="E1025" s="5" t="s">
        <v>32</v>
      </c>
      <c r="F1025" s="5" t="s">
        <v>42</v>
      </c>
      <c r="G1025" s="8">
        <v>4</v>
      </c>
      <c r="H1025" s="9">
        <v>20000000</v>
      </c>
      <c r="I1025" s="5">
        <v>1</v>
      </c>
      <c r="J1025" s="10">
        <v>5.6712962962962958E-3</v>
      </c>
      <c r="K1025" s="5" t="s">
        <v>18</v>
      </c>
      <c r="L1025" s="5" t="s">
        <v>56</v>
      </c>
      <c r="M1025" s="5" t="s">
        <v>20</v>
      </c>
      <c r="N1025" s="5" t="s">
        <v>78</v>
      </c>
      <c r="O1025" s="5" t="s">
        <v>62</v>
      </c>
    </row>
    <row r="1026" spans="2:15" ht="21" customHeight="1" x14ac:dyDescent="0.35">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5">
      <c r="B1027" s="5" t="s">
        <v>14</v>
      </c>
      <c r="C1027" s="6">
        <v>10</v>
      </c>
      <c r="D1027" s="7" t="s">
        <v>27</v>
      </c>
      <c r="E1027" s="5" t="s">
        <v>38</v>
      </c>
      <c r="F1027" s="5" t="s">
        <v>42</v>
      </c>
      <c r="G1027" s="8">
        <v>2</v>
      </c>
      <c r="H1027" s="9">
        <v>38000000</v>
      </c>
      <c r="I1027" s="5">
        <v>2</v>
      </c>
      <c r="J1027" s="10">
        <v>5.6712962962962958E-3</v>
      </c>
      <c r="K1027" s="5" t="s">
        <v>74</v>
      </c>
      <c r="L1027" s="5" t="s">
        <v>47</v>
      </c>
      <c r="M1027" s="5" t="s">
        <v>48</v>
      </c>
      <c r="N1027" s="5" t="s">
        <v>78</v>
      </c>
      <c r="O1027" s="5" t="s">
        <v>63</v>
      </c>
    </row>
    <row r="1028" spans="2:15" ht="21" customHeight="1" x14ac:dyDescent="0.35">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5">
      <c r="B1029" s="5" t="s">
        <v>14</v>
      </c>
      <c r="C1029" s="6">
        <v>12</v>
      </c>
      <c r="D1029" s="7" t="s">
        <v>27</v>
      </c>
      <c r="E1029" s="5" t="s">
        <v>38</v>
      </c>
      <c r="F1029" s="5" t="s">
        <v>17</v>
      </c>
      <c r="G1029" s="8">
        <v>3</v>
      </c>
      <c r="H1029" s="9">
        <v>15000000</v>
      </c>
      <c r="I1029" s="5">
        <v>4</v>
      </c>
      <c r="J1029" s="10">
        <v>5.6712962962962958E-3</v>
      </c>
      <c r="K1029" s="5" t="s">
        <v>18</v>
      </c>
      <c r="L1029" s="5" t="s">
        <v>24</v>
      </c>
      <c r="M1029" s="5" t="s">
        <v>30</v>
      </c>
      <c r="N1029" s="5" t="s">
        <v>76</v>
      </c>
      <c r="O1029" s="5" t="s">
        <v>31</v>
      </c>
    </row>
    <row r="1030" spans="2:15" ht="21" customHeight="1" x14ac:dyDescent="0.35">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5">
      <c r="B1031" s="5" t="s">
        <v>14</v>
      </c>
      <c r="C1031" s="6">
        <v>30</v>
      </c>
      <c r="D1031" s="7" t="s">
        <v>37</v>
      </c>
      <c r="E1031" s="5" t="s">
        <v>38</v>
      </c>
      <c r="F1031" s="5" t="s">
        <v>42</v>
      </c>
      <c r="G1031" s="8">
        <v>4</v>
      </c>
      <c r="H1031" s="9">
        <v>11000000</v>
      </c>
      <c r="I1031" s="5">
        <v>3</v>
      </c>
      <c r="J1031" s="10">
        <v>5.6712962962962958E-3</v>
      </c>
      <c r="K1031" s="5" t="s">
        <v>61</v>
      </c>
      <c r="L1031" s="5" t="s">
        <v>39</v>
      </c>
      <c r="M1031" s="5" t="s">
        <v>43</v>
      </c>
      <c r="N1031" s="5" t="s">
        <v>76</v>
      </c>
      <c r="O1031" s="5" t="s">
        <v>26</v>
      </c>
    </row>
    <row r="1032" spans="2:15" ht="21" customHeight="1" x14ac:dyDescent="0.35">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5">
      <c r="B1033" s="5" t="s">
        <v>14</v>
      </c>
      <c r="C1033" s="6">
        <v>9</v>
      </c>
      <c r="D1033" s="7" t="s">
        <v>37</v>
      </c>
      <c r="E1033" s="5" t="s">
        <v>16</v>
      </c>
      <c r="F1033" s="5" t="s">
        <v>42</v>
      </c>
      <c r="G1033" s="8">
        <v>3</v>
      </c>
      <c r="H1033" s="9">
        <v>15000000</v>
      </c>
      <c r="I1033" s="5">
        <v>4</v>
      </c>
      <c r="J1033" s="10">
        <v>5.6712962962962958E-3</v>
      </c>
      <c r="K1033" s="5" t="s">
        <v>18</v>
      </c>
      <c r="L1033" s="5" t="s">
        <v>56</v>
      </c>
      <c r="M1033" s="5" t="s">
        <v>33</v>
      </c>
      <c r="N1033" s="5" t="s">
        <v>66</v>
      </c>
      <c r="O1033" s="5" t="s">
        <v>67</v>
      </c>
    </row>
    <row r="1034" spans="2:15" ht="21" customHeight="1" x14ac:dyDescent="0.35">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5">
      <c r="B1035" s="5" t="s">
        <v>14</v>
      </c>
      <c r="C1035" s="6">
        <v>23</v>
      </c>
      <c r="D1035" s="7" t="s">
        <v>69</v>
      </c>
      <c r="E1035" s="5" t="s">
        <v>38</v>
      </c>
      <c r="F1035" s="5" t="s">
        <v>42</v>
      </c>
      <c r="G1035" s="8">
        <v>5</v>
      </c>
      <c r="H1035" s="9">
        <v>21000000</v>
      </c>
      <c r="I1035" s="5">
        <v>1</v>
      </c>
      <c r="J1035" s="10">
        <v>5.6712962962962958E-3</v>
      </c>
      <c r="K1035" s="5" t="s">
        <v>18</v>
      </c>
      <c r="L1035" s="5" t="s">
        <v>64</v>
      </c>
      <c r="M1035" s="5" t="s">
        <v>25</v>
      </c>
      <c r="N1035" s="5" t="s">
        <v>78</v>
      </c>
      <c r="O1035" s="5" t="s">
        <v>41</v>
      </c>
    </row>
    <row r="1036" spans="2:15" ht="21" customHeight="1" x14ac:dyDescent="0.35">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5">
      <c r="B1037" s="5" t="s">
        <v>14</v>
      </c>
      <c r="C1037" s="6">
        <v>1</v>
      </c>
      <c r="D1037" s="7" t="s">
        <v>59</v>
      </c>
      <c r="E1037" s="5" t="s">
        <v>38</v>
      </c>
      <c r="F1037" s="5" t="s">
        <v>23</v>
      </c>
      <c r="G1037" s="8">
        <v>2</v>
      </c>
      <c r="H1037" s="9">
        <v>12000000</v>
      </c>
      <c r="I1037" s="5">
        <v>5</v>
      </c>
      <c r="J1037" s="10">
        <v>5.6712962962962958E-3</v>
      </c>
      <c r="K1037" s="5" t="s">
        <v>18</v>
      </c>
      <c r="L1037" s="5" t="s">
        <v>35</v>
      </c>
      <c r="M1037" s="5" t="s">
        <v>40</v>
      </c>
      <c r="N1037" s="5" t="s">
        <v>66</v>
      </c>
      <c r="O1037" s="5" t="s">
        <v>36</v>
      </c>
    </row>
    <row r="1038" spans="2:15" ht="21" customHeight="1" x14ac:dyDescent="0.35">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5">
      <c r="B1039" s="5" t="s">
        <v>70</v>
      </c>
      <c r="C1039" s="6">
        <v>2</v>
      </c>
      <c r="D1039" s="7" t="s">
        <v>72</v>
      </c>
      <c r="E1039" s="5" t="s">
        <v>16</v>
      </c>
      <c r="F1039" s="5" t="s">
        <v>23</v>
      </c>
      <c r="G1039" s="8">
        <v>0</v>
      </c>
      <c r="H1039" s="9">
        <v>0</v>
      </c>
      <c r="I1039" s="5">
        <v>4</v>
      </c>
      <c r="J1039" s="10">
        <v>5.6712962962962958E-3</v>
      </c>
      <c r="K1039" s="5"/>
      <c r="L1039" s="5"/>
      <c r="M1039" s="5" t="s">
        <v>51</v>
      </c>
      <c r="N1039" s="5" t="s">
        <v>77</v>
      </c>
      <c r="O1039" s="5" t="s">
        <v>54</v>
      </c>
    </row>
    <row r="1040" spans="2:15" ht="21" customHeight="1" x14ac:dyDescent="0.35">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5">
      <c r="B1041" s="5" t="s">
        <v>70</v>
      </c>
      <c r="C1041" s="6">
        <v>2</v>
      </c>
      <c r="D1041" s="7" t="s">
        <v>72</v>
      </c>
      <c r="E1041" s="5" t="s">
        <v>16</v>
      </c>
      <c r="F1041" s="5" t="s">
        <v>23</v>
      </c>
      <c r="G1041" s="8">
        <v>0</v>
      </c>
      <c r="H1041" s="9">
        <v>0</v>
      </c>
      <c r="I1041" s="5">
        <v>4</v>
      </c>
      <c r="J1041" s="10">
        <v>5.6712962962962958E-3</v>
      </c>
      <c r="K1041" s="5"/>
      <c r="L1041" s="5"/>
      <c r="M1041" s="5" t="s">
        <v>51</v>
      </c>
      <c r="N1041" s="5" t="s">
        <v>77</v>
      </c>
      <c r="O1041" s="5" t="s">
        <v>54</v>
      </c>
    </row>
    <row r="1042" spans="2:15" ht="21" customHeight="1" x14ac:dyDescent="0.35">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5">
      <c r="B1043" s="5" t="s">
        <v>14</v>
      </c>
      <c r="C1043" s="6">
        <v>11</v>
      </c>
      <c r="D1043" s="7" t="s">
        <v>57</v>
      </c>
      <c r="E1043" s="5" t="s">
        <v>28</v>
      </c>
      <c r="F1043" s="5" t="s">
        <v>17</v>
      </c>
      <c r="G1043" s="8">
        <v>2</v>
      </c>
      <c r="H1043" s="9">
        <v>38000000</v>
      </c>
      <c r="I1043" s="5">
        <v>2</v>
      </c>
      <c r="J1043" s="10">
        <v>5.6944444444444438E-3</v>
      </c>
      <c r="K1043" s="5" t="s">
        <v>46</v>
      </c>
      <c r="L1043" s="5" t="s">
        <v>19</v>
      </c>
      <c r="M1043" s="5" t="s">
        <v>25</v>
      </c>
      <c r="N1043" s="5" t="s">
        <v>78</v>
      </c>
      <c r="O1043" s="5" t="s">
        <v>62</v>
      </c>
    </row>
    <row r="1044" spans="2:15" ht="21" customHeight="1" x14ac:dyDescent="0.35">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5">
      <c r="B1045" s="5" t="s">
        <v>14</v>
      </c>
      <c r="C1045" s="6">
        <v>27</v>
      </c>
      <c r="D1045" s="7" t="s">
        <v>22</v>
      </c>
      <c r="E1045" s="5" t="s">
        <v>32</v>
      </c>
      <c r="F1045" s="5" t="s">
        <v>68</v>
      </c>
      <c r="G1045" s="8">
        <v>5</v>
      </c>
      <c r="H1045" s="9">
        <v>25000000</v>
      </c>
      <c r="I1045" s="5">
        <v>4</v>
      </c>
      <c r="J1045" s="10">
        <v>5.6944444444444438E-3</v>
      </c>
      <c r="K1045" s="5" t="s">
        <v>18</v>
      </c>
      <c r="L1045" s="5" t="s">
        <v>56</v>
      </c>
      <c r="M1045" s="5" t="s">
        <v>51</v>
      </c>
      <c r="N1045" s="5" t="s">
        <v>78</v>
      </c>
      <c r="O1045" s="5" t="s">
        <v>63</v>
      </c>
    </row>
    <row r="1046" spans="2:15" ht="21" customHeight="1" x14ac:dyDescent="0.35">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5">
      <c r="B1047" s="5" t="s">
        <v>14</v>
      </c>
      <c r="C1047" s="6">
        <v>19</v>
      </c>
      <c r="D1047" s="7" t="s">
        <v>27</v>
      </c>
      <c r="E1047" s="5" t="s">
        <v>32</v>
      </c>
      <c r="F1047" s="5" t="s">
        <v>68</v>
      </c>
      <c r="G1047" s="8">
        <v>5</v>
      </c>
      <c r="H1047" s="9">
        <v>20000000</v>
      </c>
      <c r="I1047" s="5">
        <v>5</v>
      </c>
      <c r="J1047" s="10">
        <v>5.6944444444444438E-3</v>
      </c>
      <c r="K1047" s="5" t="s">
        <v>18</v>
      </c>
      <c r="L1047" s="5" t="s">
        <v>39</v>
      </c>
      <c r="M1047" s="5" t="s">
        <v>33</v>
      </c>
      <c r="N1047" s="5" t="s">
        <v>78</v>
      </c>
      <c r="O1047" s="5" t="s">
        <v>53</v>
      </c>
    </row>
    <row r="1048" spans="2:15" ht="21" customHeight="1" x14ac:dyDescent="0.35">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5">
      <c r="B1049" s="5" t="s">
        <v>14</v>
      </c>
      <c r="C1049" s="6">
        <v>21</v>
      </c>
      <c r="D1049" s="7" t="s">
        <v>37</v>
      </c>
      <c r="E1049" s="5" t="s">
        <v>16</v>
      </c>
      <c r="F1049" s="5" t="s">
        <v>23</v>
      </c>
      <c r="G1049" s="8">
        <v>2</v>
      </c>
      <c r="H1049" s="9">
        <v>12000000</v>
      </c>
      <c r="I1049" s="5">
        <v>1</v>
      </c>
      <c r="J1049" s="10">
        <v>5.6944444444444438E-3</v>
      </c>
      <c r="K1049" s="5" t="s">
        <v>18</v>
      </c>
      <c r="L1049" s="5" t="s">
        <v>47</v>
      </c>
      <c r="M1049" s="5" t="s">
        <v>20</v>
      </c>
      <c r="N1049" s="5" t="s">
        <v>76</v>
      </c>
      <c r="O1049" s="5" t="s">
        <v>71</v>
      </c>
    </row>
    <row r="1050" spans="2:15" ht="21" customHeight="1" x14ac:dyDescent="0.35">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5">
      <c r="B1051" s="5" t="s">
        <v>14</v>
      </c>
      <c r="C1051" s="6">
        <v>15</v>
      </c>
      <c r="D1051" s="7" t="s">
        <v>69</v>
      </c>
      <c r="E1051" s="5" t="s">
        <v>28</v>
      </c>
      <c r="F1051" s="5" t="s">
        <v>68</v>
      </c>
      <c r="G1051" s="8">
        <v>4</v>
      </c>
      <c r="H1051" s="9">
        <v>20000000</v>
      </c>
      <c r="I1051" s="5">
        <v>2</v>
      </c>
      <c r="J1051" s="10">
        <v>5.6944444444444438E-3</v>
      </c>
      <c r="K1051" s="5" t="s">
        <v>61</v>
      </c>
      <c r="L1051" s="5" t="s">
        <v>29</v>
      </c>
      <c r="M1051" s="5" t="s">
        <v>43</v>
      </c>
      <c r="N1051" s="5" t="s">
        <v>76</v>
      </c>
      <c r="O1051" s="5" t="s">
        <v>52</v>
      </c>
    </row>
    <row r="1052" spans="2:15" ht="21" customHeight="1" x14ac:dyDescent="0.35">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5">
      <c r="B1053" s="5" t="s">
        <v>14</v>
      </c>
      <c r="C1053" s="6">
        <v>13</v>
      </c>
      <c r="D1053" s="7" t="s">
        <v>55</v>
      </c>
      <c r="E1053" s="5" t="s">
        <v>16</v>
      </c>
      <c r="F1053" s="5" t="s">
        <v>42</v>
      </c>
      <c r="G1053" s="8">
        <v>4</v>
      </c>
      <c r="H1053" s="9">
        <v>15000000</v>
      </c>
      <c r="I1053" s="5">
        <v>5</v>
      </c>
      <c r="J1053" s="10">
        <v>5.6944444444444438E-3</v>
      </c>
      <c r="K1053" s="5" t="s">
        <v>18</v>
      </c>
      <c r="L1053" s="5" t="s">
        <v>35</v>
      </c>
      <c r="M1053" s="5" t="s">
        <v>48</v>
      </c>
      <c r="N1053" s="5" t="s">
        <v>76</v>
      </c>
      <c r="O1053" s="5" t="s">
        <v>52</v>
      </c>
    </row>
    <row r="1054" spans="2:15" ht="21" customHeight="1" x14ac:dyDescent="0.35">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5">
      <c r="B1055" s="5" t="s">
        <v>14</v>
      </c>
      <c r="C1055" s="6">
        <v>12</v>
      </c>
      <c r="D1055" s="7" t="s">
        <v>59</v>
      </c>
      <c r="E1055" s="5" t="s">
        <v>16</v>
      </c>
      <c r="F1055" s="5" t="s">
        <v>42</v>
      </c>
      <c r="G1055" s="8">
        <v>1</v>
      </c>
      <c r="H1055" s="9">
        <v>7000000</v>
      </c>
      <c r="I1055" s="5">
        <v>1</v>
      </c>
      <c r="J1055" s="10">
        <v>5.6944444444444438E-3</v>
      </c>
      <c r="K1055" s="5" t="s">
        <v>18</v>
      </c>
      <c r="L1055" s="5" t="s">
        <v>39</v>
      </c>
      <c r="M1055" s="5" t="s">
        <v>20</v>
      </c>
      <c r="N1055" s="5" t="s">
        <v>77</v>
      </c>
      <c r="O1055" s="5" t="s">
        <v>65</v>
      </c>
    </row>
    <row r="1056" spans="2:15" ht="21" customHeight="1" x14ac:dyDescent="0.35">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5">
      <c r="B1057" s="5" t="s">
        <v>70</v>
      </c>
      <c r="C1057" s="6">
        <v>12</v>
      </c>
      <c r="D1057" s="7" t="s">
        <v>58</v>
      </c>
      <c r="E1057" s="5" t="s">
        <v>49</v>
      </c>
      <c r="F1057" s="5" t="s">
        <v>23</v>
      </c>
      <c r="G1057" s="8">
        <v>0</v>
      </c>
      <c r="H1057" s="9">
        <v>0</v>
      </c>
      <c r="I1057" s="5">
        <v>3</v>
      </c>
      <c r="J1057" s="10">
        <v>5.6944444444444438E-3</v>
      </c>
      <c r="K1057" s="5"/>
      <c r="L1057" s="5"/>
      <c r="M1057" s="5" t="s">
        <v>51</v>
      </c>
      <c r="N1057" s="5" t="s">
        <v>77</v>
      </c>
      <c r="O1057" s="5" t="s">
        <v>54</v>
      </c>
    </row>
    <row r="1058" spans="2:15" ht="21" customHeight="1" x14ac:dyDescent="0.35">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5">
      <c r="B1059" s="5" t="s">
        <v>70</v>
      </c>
      <c r="C1059" s="6">
        <v>12</v>
      </c>
      <c r="D1059" s="7" t="s">
        <v>58</v>
      </c>
      <c r="E1059" s="5" t="s">
        <v>49</v>
      </c>
      <c r="F1059" s="5" t="s">
        <v>23</v>
      </c>
      <c r="G1059" s="8">
        <v>0</v>
      </c>
      <c r="H1059" s="9">
        <v>0</v>
      </c>
      <c r="I1059" s="5">
        <v>3</v>
      </c>
      <c r="J1059" s="10">
        <v>5.6944444444444438E-3</v>
      </c>
      <c r="K1059" s="5"/>
      <c r="L1059" s="5"/>
      <c r="M1059" s="5" t="s">
        <v>51</v>
      </c>
      <c r="N1059" s="5" t="s">
        <v>77</v>
      </c>
      <c r="O1059" s="5" t="s">
        <v>54</v>
      </c>
    </row>
    <row r="1060" spans="2:15" ht="21" customHeight="1" x14ac:dyDescent="0.35">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5">
      <c r="B1061" s="5" t="s">
        <v>14</v>
      </c>
      <c r="C1061" s="6">
        <v>30</v>
      </c>
      <c r="D1061" s="7" t="s">
        <v>27</v>
      </c>
      <c r="E1061" s="5" t="s">
        <v>28</v>
      </c>
      <c r="F1061" s="5" t="s">
        <v>42</v>
      </c>
      <c r="G1061" s="8">
        <v>2</v>
      </c>
      <c r="H1061" s="9">
        <v>12000000</v>
      </c>
      <c r="I1061" s="5">
        <v>2</v>
      </c>
      <c r="J1061" s="10">
        <v>5.7870370370370376E-3</v>
      </c>
      <c r="K1061" s="5" t="s">
        <v>18</v>
      </c>
      <c r="L1061" s="5" t="s">
        <v>64</v>
      </c>
      <c r="M1061" s="5" t="s">
        <v>30</v>
      </c>
      <c r="N1061" s="5" t="s">
        <v>77</v>
      </c>
      <c r="O1061" s="5" t="s">
        <v>54</v>
      </c>
    </row>
    <row r="1062" spans="2:15" ht="21" customHeight="1" x14ac:dyDescent="0.35">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5">
      <c r="B1063" s="5" t="s">
        <v>14</v>
      </c>
      <c r="C1063" s="6">
        <v>21</v>
      </c>
      <c r="D1063" s="7" t="s">
        <v>37</v>
      </c>
      <c r="E1063" s="5" t="s">
        <v>28</v>
      </c>
      <c r="F1063" s="5" t="s">
        <v>23</v>
      </c>
      <c r="G1063" s="8">
        <v>1</v>
      </c>
      <c r="H1063" s="9">
        <v>7000000</v>
      </c>
      <c r="I1063" s="5">
        <v>2</v>
      </c>
      <c r="J1063" s="10">
        <v>5.7870370370370376E-3</v>
      </c>
      <c r="K1063" s="5" t="s">
        <v>18</v>
      </c>
      <c r="L1063" s="5" t="s">
        <v>19</v>
      </c>
      <c r="M1063" s="5" t="s">
        <v>30</v>
      </c>
      <c r="N1063" s="5" t="s">
        <v>76</v>
      </c>
      <c r="O1063" s="5" t="s">
        <v>75</v>
      </c>
    </row>
    <row r="1064" spans="2:15" ht="21" customHeight="1" x14ac:dyDescent="0.35">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5">
      <c r="B1065" s="5" t="s">
        <v>14</v>
      </c>
      <c r="C1065" s="6">
        <v>12</v>
      </c>
      <c r="D1065" s="7" t="s">
        <v>37</v>
      </c>
      <c r="E1065" s="5" t="s">
        <v>28</v>
      </c>
      <c r="F1065" s="5" t="s">
        <v>42</v>
      </c>
      <c r="G1065" s="8">
        <v>4</v>
      </c>
      <c r="H1065" s="9">
        <v>15000000</v>
      </c>
      <c r="I1065" s="5">
        <v>4</v>
      </c>
      <c r="J1065" s="10">
        <v>5.7870370370370376E-3</v>
      </c>
      <c r="K1065" s="5" t="s">
        <v>18</v>
      </c>
      <c r="L1065" s="5" t="s">
        <v>56</v>
      </c>
      <c r="M1065" s="5" t="s">
        <v>33</v>
      </c>
      <c r="N1065" s="5" t="s">
        <v>76</v>
      </c>
      <c r="O1065" s="5" t="s">
        <v>52</v>
      </c>
    </row>
    <row r="1066" spans="2:15" ht="21" customHeight="1" x14ac:dyDescent="0.35">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5">
      <c r="B1067" s="5" t="s">
        <v>14</v>
      </c>
      <c r="C1067" s="6">
        <v>29</v>
      </c>
      <c r="D1067" s="7" t="s">
        <v>44</v>
      </c>
      <c r="E1067" s="5" t="s">
        <v>38</v>
      </c>
      <c r="F1067" s="5" t="s">
        <v>17</v>
      </c>
      <c r="G1067" s="8">
        <v>2</v>
      </c>
      <c r="H1067" s="9">
        <v>12000000</v>
      </c>
      <c r="I1067" s="5">
        <v>2</v>
      </c>
      <c r="J1067" s="10">
        <v>5.7870370370370376E-3</v>
      </c>
      <c r="K1067" s="5" t="s">
        <v>18</v>
      </c>
      <c r="L1067" s="5" t="s">
        <v>39</v>
      </c>
      <c r="M1067" s="5" t="s">
        <v>48</v>
      </c>
      <c r="N1067" s="5" t="s">
        <v>78</v>
      </c>
      <c r="O1067" s="5" t="s">
        <v>53</v>
      </c>
    </row>
    <row r="1068" spans="2:15" ht="21" customHeight="1" x14ac:dyDescent="0.35">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5">
      <c r="B1069" s="5" t="s">
        <v>14</v>
      </c>
      <c r="C1069" s="6">
        <v>24</v>
      </c>
      <c r="D1069" s="7" t="s">
        <v>69</v>
      </c>
      <c r="E1069" s="5" t="s">
        <v>16</v>
      </c>
      <c r="F1069" s="5" t="s">
        <v>23</v>
      </c>
      <c r="G1069" s="8">
        <v>3</v>
      </c>
      <c r="H1069" s="9">
        <v>15000000</v>
      </c>
      <c r="I1069" s="5">
        <v>1</v>
      </c>
      <c r="J1069" s="10">
        <v>5.7870370370370376E-3</v>
      </c>
      <c r="K1069" s="5" t="s">
        <v>18</v>
      </c>
      <c r="L1069" s="5" t="s">
        <v>24</v>
      </c>
      <c r="M1069" s="5" t="s">
        <v>33</v>
      </c>
      <c r="N1069" s="5" t="s">
        <v>76</v>
      </c>
      <c r="O1069" s="5" t="s">
        <v>26</v>
      </c>
    </row>
    <row r="1070" spans="2:15" ht="21" customHeight="1" x14ac:dyDescent="0.35">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5">
      <c r="B1071" s="5" t="s">
        <v>70</v>
      </c>
      <c r="C1071" s="6">
        <v>8</v>
      </c>
      <c r="D1071" s="7" t="s">
        <v>37</v>
      </c>
      <c r="E1071" s="5" t="s">
        <v>38</v>
      </c>
      <c r="F1071" s="5" t="s">
        <v>42</v>
      </c>
      <c r="G1071" s="8">
        <v>0</v>
      </c>
      <c r="H1071" s="9">
        <v>0</v>
      </c>
      <c r="I1071" s="5">
        <v>5</v>
      </c>
      <c r="J1071" s="10">
        <v>5.7870370370370376E-3</v>
      </c>
      <c r="K1071" s="5"/>
      <c r="L1071" s="5"/>
      <c r="M1071" s="5" t="s">
        <v>20</v>
      </c>
      <c r="N1071" s="5" t="s">
        <v>77</v>
      </c>
      <c r="O1071" s="5" t="s">
        <v>54</v>
      </c>
    </row>
    <row r="1072" spans="2:15" ht="21" customHeight="1" x14ac:dyDescent="0.35">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5">
      <c r="B1073" s="5" t="s">
        <v>14</v>
      </c>
      <c r="C1073" s="6">
        <v>30</v>
      </c>
      <c r="D1073" s="7" t="s">
        <v>22</v>
      </c>
      <c r="E1073" s="5" t="s">
        <v>28</v>
      </c>
      <c r="F1073" s="5" t="s">
        <v>17</v>
      </c>
      <c r="G1073" s="8">
        <v>2</v>
      </c>
      <c r="H1073" s="9">
        <v>38000000</v>
      </c>
      <c r="I1073" s="5">
        <v>2</v>
      </c>
      <c r="J1073" s="10">
        <v>6.0185185185185177E-3</v>
      </c>
      <c r="K1073" s="5" t="s">
        <v>46</v>
      </c>
      <c r="L1073" s="5" t="s">
        <v>56</v>
      </c>
      <c r="M1073" s="5" t="s">
        <v>20</v>
      </c>
      <c r="N1073" s="5" t="s">
        <v>76</v>
      </c>
      <c r="O1073" s="5" t="s">
        <v>31</v>
      </c>
    </row>
    <row r="1074" spans="2:15" ht="21" customHeight="1" x14ac:dyDescent="0.35">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5">
      <c r="B1075" s="5" t="s">
        <v>14</v>
      </c>
      <c r="C1075" s="6">
        <v>28</v>
      </c>
      <c r="D1075" s="7" t="s">
        <v>27</v>
      </c>
      <c r="E1075" s="5" t="s">
        <v>38</v>
      </c>
      <c r="F1075" s="5" t="s">
        <v>23</v>
      </c>
      <c r="G1075" s="8">
        <v>3</v>
      </c>
      <c r="H1075" s="9">
        <v>15000000</v>
      </c>
      <c r="I1075" s="5">
        <v>2</v>
      </c>
      <c r="J1075" s="10">
        <v>6.0185185185185177E-3</v>
      </c>
      <c r="K1075" s="5" t="s">
        <v>18</v>
      </c>
      <c r="L1075" s="5" t="s">
        <v>19</v>
      </c>
      <c r="M1075" s="5" t="s">
        <v>30</v>
      </c>
      <c r="N1075" s="5" t="s">
        <v>66</v>
      </c>
      <c r="O1075" s="5" t="s">
        <v>67</v>
      </c>
    </row>
    <row r="1076" spans="2:15" ht="21" customHeight="1" x14ac:dyDescent="0.35">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5">
      <c r="B1077" s="5" t="s">
        <v>14</v>
      </c>
      <c r="C1077" s="6">
        <v>30</v>
      </c>
      <c r="D1077" s="7" t="s">
        <v>27</v>
      </c>
      <c r="E1077" s="5" t="s">
        <v>32</v>
      </c>
      <c r="F1077" s="5" t="s">
        <v>17</v>
      </c>
      <c r="G1077" s="8">
        <v>2</v>
      </c>
      <c r="H1077" s="9">
        <v>12000000</v>
      </c>
      <c r="I1077" s="5">
        <v>2</v>
      </c>
      <c r="J1077" s="10">
        <v>6.0185185185185177E-3</v>
      </c>
      <c r="K1077" s="5" t="s">
        <v>18</v>
      </c>
      <c r="L1077" s="5" t="s">
        <v>56</v>
      </c>
      <c r="M1077" s="5" t="s">
        <v>43</v>
      </c>
      <c r="N1077" s="5" t="s">
        <v>76</v>
      </c>
      <c r="O1077" s="5" t="s">
        <v>26</v>
      </c>
    </row>
    <row r="1078" spans="2:15" ht="21" customHeight="1" x14ac:dyDescent="0.35">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5">
      <c r="B1079" s="5" t="s">
        <v>14</v>
      </c>
      <c r="C1079" s="6">
        <v>27</v>
      </c>
      <c r="D1079" s="7" t="s">
        <v>37</v>
      </c>
      <c r="E1079" s="5" t="s">
        <v>16</v>
      </c>
      <c r="F1079" s="5" t="s">
        <v>23</v>
      </c>
      <c r="G1079" s="8">
        <v>4</v>
      </c>
      <c r="H1079" s="9">
        <v>20000000</v>
      </c>
      <c r="I1079" s="5">
        <v>5</v>
      </c>
      <c r="J1079" s="10">
        <v>6.0185185185185177E-3</v>
      </c>
      <c r="K1079" s="5" t="s">
        <v>61</v>
      </c>
      <c r="L1079" s="5" t="s">
        <v>56</v>
      </c>
      <c r="M1079" s="5" t="s">
        <v>51</v>
      </c>
      <c r="N1079" s="5" t="s">
        <v>76</v>
      </c>
      <c r="O1079" s="5" t="s">
        <v>52</v>
      </c>
    </row>
    <row r="1080" spans="2:15" ht="21" customHeight="1" x14ac:dyDescent="0.35">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5">
      <c r="B1081" s="5" t="s">
        <v>14</v>
      </c>
      <c r="C1081" s="6">
        <v>29</v>
      </c>
      <c r="D1081" s="7" t="s">
        <v>37</v>
      </c>
      <c r="E1081" s="5" t="s">
        <v>38</v>
      </c>
      <c r="F1081" s="5" t="s">
        <v>42</v>
      </c>
      <c r="G1081" s="8">
        <v>2</v>
      </c>
      <c r="H1081" s="9">
        <v>12000000</v>
      </c>
      <c r="I1081" s="5">
        <v>2</v>
      </c>
      <c r="J1081" s="10">
        <v>6.0185185185185177E-3</v>
      </c>
      <c r="K1081" s="5" t="s">
        <v>18</v>
      </c>
      <c r="L1081" s="5" t="s">
        <v>35</v>
      </c>
      <c r="M1081" s="5" t="s">
        <v>30</v>
      </c>
      <c r="N1081" s="5" t="s">
        <v>78</v>
      </c>
      <c r="O1081" s="5" t="s">
        <v>41</v>
      </c>
    </row>
    <row r="1082" spans="2:15" ht="21" customHeight="1" x14ac:dyDescent="0.35">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5">
      <c r="B1083" s="5" t="s">
        <v>14</v>
      </c>
      <c r="C1083" s="6">
        <v>8</v>
      </c>
      <c r="D1083" s="7" t="s">
        <v>37</v>
      </c>
      <c r="E1083" s="5" t="s">
        <v>16</v>
      </c>
      <c r="F1083" s="5" t="s">
        <v>42</v>
      </c>
      <c r="G1083" s="8">
        <v>3</v>
      </c>
      <c r="H1083" s="9">
        <v>15000000</v>
      </c>
      <c r="I1083" s="5">
        <v>2</v>
      </c>
      <c r="J1083" s="10">
        <v>6.0185185185185177E-3</v>
      </c>
      <c r="K1083" s="5" t="s">
        <v>18</v>
      </c>
      <c r="L1083" s="5" t="s">
        <v>24</v>
      </c>
      <c r="M1083" s="5" t="s">
        <v>43</v>
      </c>
      <c r="N1083" s="5" t="s">
        <v>76</v>
      </c>
      <c r="O1083" s="5" t="s">
        <v>71</v>
      </c>
    </row>
    <row r="1084" spans="2:15" ht="21" customHeight="1" x14ac:dyDescent="0.35">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5">
      <c r="B1085" s="5" t="s">
        <v>14</v>
      </c>
      <c r="C1085" s="6">
        <v>22</v>
      </c>
      <c r="D1085" s="7" t="s">
        <v>44</v>
      </c>
      <c r="E1085" s="5" t="s">
        <v>28</v>
      </c>
      <c r="F1085" s="5" t="s">
        <v>17</v>
      </c>
      <c r="G1085" s="8">
        <v>1</v>
      </c>
      <c r="H1085" s="9">
        <v>19000000</v>
      </c>
      <c r="I1085" s="5">
        <v>1</v>
      </c>
      <c r="J1085" s="10">
        <v>6.0185185185185177E-3</v>
      </c>
      <c r="K1085" s="5" t="s">
        <v>46</v>
      </c>
      <c r="L1085" s="5" t="s">
        <v>29</v>
      </c>
      <c r="M1085" s="5" t="s">
        <v>40</v>
      </c>
      <c r="N1085" s="5" t="s">
        <v>76</v>
      </c>
      <c r="O1085" s="5" t="s">
        <v>26</v>
      </c>
    </row>
    <row r="1086" spans="2:15" ht="21" customHeight="1" x14ac:dyDescent="0.35">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5">
      <c r="B1087" s="5" t="s">
        <v>14</v>
      </c>
      <c r="C1087" s="6">
        <v>1</v>
      </c>
      <c r="D1087" s="7" t="s">
        <v>44</v>
      </c>
      <c r="E1087" s="5" t="s">
        <v>32</v>
      </c>
      <c r="F1087" s="5" t="s">
        <v>17</v>
      </c>
      <c r="G1087" s="8">
        <v>2</v>
      </c>
      <c r="H1087" s="9">
        <v>12000000</v>
      </c>
      <c r="I1087" s="5">
        <v>1</v>
      </c>
      <c r="J1087" s="10">
        <v>6.0185185185185177E-3</v>
      </c>
      <c r="K1087" s="5" t="s">
        <v>18</v>
      </c>
      <c r="L1087" s="5" t="s">
        <v>29</v>
      </c>
      <c r="M1087" s="5" t="s">
        <v>30</v>
      </c>
      <c r="N1087" s="5" t="s">
        <v>78</v>
      </c>
      <c r="O1087" s="5" t="s">
        <v>53</v>
      </c>
    </row>
    <row r="1088" spans="2:15" ht="21" customHeight="1" x14ac:dyDescent="0.35">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5">
      <c r="B1089" s="5" t="s">
        <v>14</v>
      </c>
      <c r="C1089" s="6">
        <v>10</v>
      </c>
      <c r="D1089" s="7" t="s">
        <v>44</v>
      </c>
      <c r="E1089" s="5" t="s">
        <v>16</v>
      </c>
      <c r="F1089" s="5" t="s">
        <v>23</v>
      </c>
      <c r="G1089" s="8">
        <v>1</v>
      </c>
      <c r="H1089" s="9">
        <v>7000000</v>
      </c>
      <c r="I1089" s="5">
        <v>2</v>
      </c>
      <c r="J1089" s="10">
        <v>6.0185185185185177E-3</v>
      </c>
      <c r="K1089" s="5" t="s">
        <v>18</v>
      </c>
      <c r="L1089" s="5" t="s">
        <v>64</v>
      </c>
      <c r="M1089" s="5" t="s">
        <v>48</v>
      </c>
      <c r="N1089" s="5" t="s">
        <v>78</v>
      </c>
      <c r="O1089" s="5" t="s">
        <v>66</v>
      </c>
    </row>
    <row r="1090" spans="2:15" ht="21" customHeight="1" x14ac:dyDescent="0.35">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5">
      <c r="B1091" s="5" t="s">
        <v>14</v>
      </c>
      <c r="C1091" s="6">
        <v>16</v>
      </c>
      <c r="D1091" s="7" t="s">
        <v>69</v>
      </c>
      <c r="E1091" s="5" t="s">
        <v>16</v>
      </c>
      <c r="F1091" s="5" t="s">
        <v>17</v>
      </c>
      <c r="G1091" s="8">
        <v>5</v>
      </c>
      <c r="H1091" s="9">
        <v>20000000</v>
      </c>
      <c r="I1091" s="5">
        <v>4</v>
      </c>
      <c r="J1091" s="10">
        <v>6.0185185185185177E-3</v>
      </c>
      <c r="K1091" s="5" t="s">
        <v>18</v>
      </c>
      <c r="L1091" s="5" t="s">
        <v>56</v>
      </c>
      <c r="M1091" s="5" t="s">
        <v>33</v>
      </c>
      <c r="N1091" s="5" t="s">
        <v>76</v>
      </c>
      <c r="O1091" s="5" t="s">
        <v>52</v>
      </c>
    </row>
    <row r="1092" spans="2:15" ht="21" customHeight="1" x14ac:dyDescent="0.35">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5">
      <c r="B1093" s="5" t="s">
        <v>14</v>
      </c>
      <c r="C1093" s="6">
        <v>30</v>
      </c>
      <c r="D1093" s="7" t="s">
        <v>22</v>
      </c>
      <c r="E1093" s="5" t="s">
        <v>28</v>
      </c>
      <c r="F1093" s="5" t="s">
        <v>17</v>
      </c>
      <c r="G1093" s="8">
        <v>2</v>
      </c>
      <c r="H1093" s="9">
        <v>38000000</v>
      </c>
      <c r="I1093" s="5">
        <v>2</v>
      </c>
      <c r="J1093" s="10">
        <v>6.0185185185185177E-3</v>
      </c>
      <c r="K1093" s="5" t="s">
        <v>46</v>
      </c>
      <c r="L1093" s="5" t="s">
        <v>56</v>
      </c>
      <c r="M1093" s="5" t="s">
        <v>20</v>
      </c>
      <c r="N1093" s="5" t="s">
        <v>76</v>
      </c>
      <c r="O1093" s="5" t="s">
        <v>31</v>
      </c>
    </row>
    <row r="1094" spans="2:15" ht="21" customHeight="1" x14ac:dyDescent="0.35">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5">
      <c r="B1095" s="5" t="s">
        <v>70</v>
      </c>
      <c r="C1095" s="6">
        <v>10</v>
      </c>
      <c r="D1095" s="7" t="s">
        <v>72</v>
      </c>
      <c r="E1095" s="5" t="s">
        <v>38</v>
      </c>
      <c r="F1095" s="5" t="s">
        <v>23</v>
      </c>
      <c r="G1095" s="8">
        <v>0</v>
      </c>
      <c r="H1095" s="9">
        <v>0</v>
      </c>
      <c r="I1095" s="5">
        <v>3</v>
      </c>
      <c r="J1095" s="10">
        <v>6.0185185185185177E-3</v>
      </c>
      <c r="K1095" s="5"/>
      <c r="L1095" s="5"/>
      <c r="M1095" s="5" t="s">
        <v>51</v>
      </c>
      <c r="N1095" s="5" t="s">
        <v>66</v>
      </c>
      <c r="O1095" s="5" t="s">
        <v>36</v>
      </c>
    </row>
    <row r="1096" spans="2:15" ht="21" customHeight="1" x14ac:dyDescent="0.35">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5">
      <c r="B1097" s="5" t="s">
        <v>70</v>
      </c>
      <c r="C1097" s="6">
        <v>30</v>
      </c>
      <c r="D1097" s="7" t="s">
        <v>27</v>
      </c>
      <c r="E1097" s="5" t="s">
        <v>38</v>
      </c>
      <c r="F1097" s="5" t="s">
        <v>23</v>
      </c>
      <c r="G1097" s="8">
        <v>0</v>
      </c>
      <c r="H1097" s="9">
        <v>0</v>
      </c>
      <c r="I1097" s="5">
        <v>2</v>
      </c>
      <c r="J1097" s="10">
        <v>6.0185185185185177E-3</v>
      </c>
      <c r="K1097" s="5"/>
      <c r="L1097" s="5"/>
      <c r="M1097" s="5" t="s">
        <v>51</v>
      </c>
      <c r="N1097" s="5" t="s">
        <v>78</v>
      </c>
      <c r="O1097" s="5" t="s">
        <v>41</v>
      </c>
    </row>
    <row r="1098" spans="2:15" ht="21" customHeight="1" x14ac:dyDescent="0.35">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5">
      <c r="B1099" s="5" t="s">
        <v>70</v>
      </c>
      <c r="C1099" s="6">
        <v>30</v>
      </c>
      <c r="D1099" s="7" t="s">
        <v>69</v>
      </c>
      <c r="E1099" s="5" t="s">
        <v>49</v>
      </c>
      <c r="F1099" s="5" t="s">
        <v>17</v>
      </c>
      <c r="G1099" s="8">
        <v>0</v>
      </c>
      <c r="H1099" s="9">
        <v>0</v>
      </c>
      <c r="I1099" s="5">
        <v>3</v>
      </c>
      <c r="J1099" s="10">
        <v>6.0185185185185177E-3</v>
      </c>
      <c r="K1099" s="5"/>
      <c r="L1099" s="5"/>
      <c r="M1099" s="5" t="s">
        <v>40</v>
      </c>
      <c r="N1099" s="5" t="s">
        <v>66</v>
      </c>
      <c r="O1099" s="5" t="s">
        <v>67</v>
      </c>
    </row>
    <row r="1100" spans="2:15" ht="21" customHeight="1" x14ac:dyDescent="0.35">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5">
      <c r="B1101" s="5" t="s">
        <v>70</v>
      </c>
      <c r="C1101" s="6">
        <v>10</v>
      </c>
      <c r="D1101" s="7" t="s">
        <v>72</v>
      </c>
      <c r="E1101" s="5" t="s">
        <v>38</v>
      </c>
      <c r="F1101" s="5" t="s">
        <v>23</v>
      </c>
      <c r="G1101" s="8">
        <v>0</v>
      </c>
      <c r="H1101" s="9">
        <v>0</v>
      </c>
      <c r="I1101" s="5">
        <v>3</v>
      </c>
      <c r="J1101" s="10">
        <v>6.0185185185185177E-3</v>
      </c>
      <c r="K1101" s="5"/>
      <c r="L1101" s="5"/>
      <c r="M1101" s="5" t="s">
        <v>51</v>
      </c>
      <c r="N1101" s="5" t="s">
        <v>66</v>
      </c>
      <c r="O1101" s="5" t="s">
        <v>36</v>
      </c>
    </row>
    <row r="1102" spans="2:15" ht="21" customHeight="1" x14ac:dyDescent="0.35">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5">
      <c r="B1103" s="5" t="s">
        <v>14</v>
      </c>
      <c r="C1103" s="6">
        <v>27</v>
      </c>
      <c r="D1103" s="7" t="s">
        <v>27</v>
      </c>
      <c r="E1103" s="5" t="s">
        <v>32</v>
      </c>
      <c r="F1103" s="5" t="s">
        <v>23</v>
      </c>
      <c r="G1103" s="8">
        <v>3</v>
      </c>
      <c r="H1103" s="9">
        <v>15000000</v>
      </c>
      <c r="I1103" s="5">
        <v>4</v>
      </c>
      <c r="J1103" s="10">
        <v>6.2499999999999995E-3</v>
      </c>
      <c r="K1103" s="5" t="s">
        <v>18</v>
      </c>
      <c r="L1103" s="5" t="s">
        <v>56</v>
      </c>
      <c r="M1103" s="5" t="s">
        <v>40</v>
      </c>
      <c r="N1103" s="5" t="s">
        <v>76</v>
      </c>
      <c r="O1103" s="5" t="s">
        <v>31</v>
      </c>
    </row>
    <row r="1104" spans="2:15" ht="21" customHeight="1" x14ac:dyDescent="0.35">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5">
      <c r="B1105" s="5" t="s">
        <v>14</v>
      </c>
      <c r="C1105" s="6">
        <v>5</v>
      </c>
      <c r="D1105" s="7" t="s">
        <v>37</v>
      </c>
      <c r="E1105" s="5" t="s">
        <v>32</v>
      </c>
      <c r="F1105" s="5" t="s">
        <v>42</v>
      </c>
      <c r="G1105" s="8">
        <v>1</v>
      </c>
      <c r="H1105" s="9">
        <v>7000000</v>
      </c>
      <c r="I1105" s="5">
        <v>4</v>
      </c>
      <c r="J1105" s="10">
        <v>6.2499999999999995E-3</v>
      </c>
      <c r="K1105" s="5" t="s">
        <v>18</v>
      </c>
      <c r="L1105" s="5" t="s">
        <v>29</v>
      </c>
      <c r="M1105" s="5" t="s">
        <v>30</v>
      </c>
      <c r="N1105" s="5" t="s">
        <v>78</v>
      </c>
      <c r="O1105" s="5" t="s">
        <v>66</v>
      </c>
    </row>
    <row r="1106" spans="2:15" ht="21" customHeight="1" x14ac:dyDescent="0.35">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5">
      <c r="B1107" s="5" t="s">
        <v>14</v>
      </c>
      <c r="C1107" s="6">
        <v>7</v>
      </c>
      <c r="D1107" s="7" t="s">
        <v>37</v>
      </c>
      <c r="E1107" s="5" t="s">
        <v>16</v>
      </c>
      <c r="F1107" s="5" t="s">
        <v>42</v>
      </c>
      <c r="G1107" s="8">
        <v>2</v>
      </c>
      <c r="H1107" s="9">
        <v>12000000</v>
      </c>
      <c r="I1107" s="5">
        <v>2</v>
      </c>
      <c r="J1107" s="10">
        <v>6.2499999999999995E-3</v>
      </c>
      <c r="K1107" s="5" t="s">
        <v>18</v>
      </c>
      <c r="L1107" s="5" t="s">
        <v>19</v>
      </c>
      <c r="M1107" s="5" t="s">
        <v>48</v>
      </c>
      <c r="N1107" s="5" t="s">
        <v>78</v>
      </c>
      <c r="O1107" s="5" t="s">
        <v>63</v>
      </c>
    </row>
    <row r="1108" spans="2:15" ht="21" customHeight="1" x14ac:dyDescent="0.35">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5">
      <c r="B1109" s="5" t="s">
        <v>14</v>
      </c>
      <c r="C1109" s="6">
        <v>15</v>
      </c>
      <c r="D1109" s="7" t="s">
        <v>44</v>
      </c>
      <c r="E1109" s="5" t="s">
        <v>73</v>
      </c>
      <c r="F1109" s="5" t="s">
        <v>23</v>
      </c>
      <c r="G1109" s="8">
        <v>2</v>
      </c>
      <c r="H1109" s="9">
        <v>12000000</v>
      </c>
      <c r="I1109" s="5">
        <v>3</v>
      </c>
      <c r="J1109" s="10">
        <v>6.2499999999999995E-3</v>
      </c>
      <c r="K1109" s="5" t="s">
        <v>18</v>
      </c>
      <c r="L1109" s="5" t="s">
        <v>64</v>
      </c>
      <c r="M1109" s="5" t="s">
        <v>33</v>
      </c>
      <c r="N1109" s="5" t="s">
        <v>78</v>
      </c>
      <c r="O1109" s="5" t="s">
        <v>66</v>
      </c>
    </row>
    <row r="1110" spans="2:15" ht="21" customHeight="1" x14ac:dyDescent="0.35">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5">
      <c r="B1111" s="5" t="s">
        <v>14</v>
      </c>
      <c r="C1111" s="6">
        <v>3</v>
      </c>
      <c r="D1111" s="7" t="s">
        <v>44</v>
      </c>
      <c r="E1111" s="5" t="s">
        <v>38</v>
      </c>
      <c r="F1111" s="5" t="s">
        <v>17</v>
      </c>
      <c r="G1111" s="8">
        <v>4</v>
      </c>
      <c r="H1111" s="9">
        <v>20000000</v>
      </c>
      <c r="I1111" s="5">
        <v>1</v>
      </c>
      <c r="J1111" s="10">
        <v>6.2499999999999995E-3</v>
      </c>
      <c r="K1111" s="5" t="s">
        <v>18</v>
      </c>
      <c r="L1111" s="5" t="s">
        <v>39</v>
      </c>
      <c r="M1111" s="5" t="s">
        <v>43</v>
      </c>
      <c r="N1111" s="5" t="s">
        <v>78</v>
      </c>
      <c r="O1111" s="5" t="s">
        <v>53</v>
      </c>
    </row>
    <row r="1112" spans="2:15" ht="21" customHeight="1" x14ac:dyDescent="0.35">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5">
      <c r="B1113" s="5" t="s">
        <v>70</v>
      </c>
      <c r="C1113" s="6">
        <v>30</v>
      </c>
      <c r="D1113" s="7" t="s">
        <v>69</v>
      </c>
      <c r="E1113" s="5" t="s">
        <v>38</v>
      </c>
      <c r="F1113" s="5" t="s">
        <v>17</v>
      </c>
      <c r="G1113" s="8">
        <v>0</v>
      </c>
      <c r="H1113" s="9">
        <v>0</v>
      </c>
      <c r="I1113" s="5">
        <v>3</v>
      </c>
      <c r="J1113" s="10">
        <v>6.2499999999999995E-3</v>
      </c>
      <c r="K1113" s="5"/>
      <c r="L1113" s="5"/>
      <c r="M1113" s="5" t="s">
        <v>30</v>
      </c>
      <c r="N1113" s="5" t="s">
        <v>66</v>
      </c>
      <c r="O1113" s="5" t="s">
        <v>67</v>
      </c>
    </row>
    <row r="1114" spans="2:15" ht="21" customHeight="1" x14ac:dyDescent="0.35">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5">
      <c r="B1115" s="5" t="s">
        <v>70</v>
      </c>
      <c r="C1115" s="6">
        <v>11</v>
      </c>
      <c r="D1115" s="7" t="s">
        <v>58</v>
      </c>
      <c r="E1115" s="5" t="s">
        <v>16</v>
      </c>
      <c r="F1115" s="5" t="s">
        <v>17</v>
      </c>
      <c r="G1115" s="8">
        <v>0</v>
      </c>
      <c r="H1115" s="9">
        <v>0</v>
      </c>
      <c r="I1115" s="5">
        <v>1</v>
      </c>
      <c r="J1115" s="10">
        <v>6.2499999999999995E-3</v>
      </c>
      <c r="K1115" s="5"/>
      <c r="L1115" s="5"/>
      <c r="M1115" s="5" t="s">
        <v>30</v>
      </c>
      <c r="N1115" s="5" t="s">
        <v>76</v>
      </c>
      <c r="O1115" s="5" t="s">
        <v>52</v>
      </c>
    </row>
    <row r="1116" spans="2:15" ht="21" customHeight="1" x14ac:dyDescent="0.35">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5">
      <c r="B1117" s="5" t="s">
        <v>14</v>
      </c>
      <c r="C1117" s="6">
        <v>7</v>
      </c>
      <c r="D1117" s="7" t="s">
        <v>27</v>
      </c>
      <c r="E1117" s="5" t="s">
        <v>16</v>
      </c>
      <c r="F1117" s="5" t="s">
        <v>45</v>
      </c>
      <c r="G1117" s="8">
        <v>4</v>
      </c>
      <c r="H1117" s="9">
        <v>11000000</v>
      </c>
      <c r="I1117" s="5">
        <v>5</v>
      </c>
      <c r="J1117" s="10">
        <v>6.3888888888888884E-3</v>
      </c>
      <c r="K1117" s="5" t="s">
        <v>61</v>
      </c>
      <c r="L1117" s="5" t="s">
        <v>39</v>
      </c>
      <c r="M1117" s="5" t="s">
        <v>33</v>
      </c>
      <c r="N1117" s="5" t="s">
        <v>76</v>
      </c>
      <c r="O1117" s="5" t="s">
        <v>52</v>
      </c>
    </row>
    <row r="1118" spans="2:15" ht="21" customHeight="1" x14ac:dyDescent="0.35">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5">
      <c r="B1119" s="5" t="s">
        <v>14</v>
      </c>
      <c r="C1119" s="6">
        <v>8</v>
      </c>
      <c r="D1119" s="7" t="s">
        <v>37</v>
      </c>
      <c r="E1119" s="5" t="s">
        <v>16</v>
      </c>
      <c r="F1119" s="5" t="s">
        <v>68</v>
      </c>
      <c r="G1119" s="8">
        <v>3</v>
      </c>
      <c r="H1119" s="9">
        <v>15000000</v>
      </c>
      <c r="I1119" s="5">
        <v>1</v>
      </c>
      <c r="J1119" s="10">
        <v>6.3888888888888884E-3</v>
      </c>
      <c r="K1119" s="5" t="s">
        <v>18</v>
      </c>
      <c r="L1119" s="5" t="s">
        <v>64</v>
      </c>
      <c r="M1119" s="5" t="s">
        <v>40</v>
      </c>
      <c r="N1119" s="5" t="s">
        <v>78</v>
      </c>
      <c r="O1119" s="5" t="s">
        <v>53</v>
      </c>
    </row>
    <row r="1120" spans="2:15" ht="21" customHeight="1" x14ac:dyDescent="0.35">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5">
      <c r="B1121" s="5" t="s">
        <v>14</v>
      </c>
      <c r="C1121" s="6">
        <v>22</v>
      </c>
      <c r="D1121" s="7" t="s">
        <v>44</v>
      </c>
      <c r="E1121" s="5" t="s">
        <v>28</v>
      </c>
      <c r="F1121" s="5" t="s">
        <v>17</v>
      </c>
      <c r="G1121" s="8">
        <v>1</v>
      </c>
      <c r="H1121" s="9">
        <v>7000000</v>
      </c>
      <c r="I1121" s="5">
        <v>1</v>
      </c>
      <c r="J1121" s="10">
        <v>6.3888888888888884E-3</v>
      </c>
      <c r="K1121" s="5" t="s">
        <v>18</v>
      </c>
      <c r="L1121" s="5" t="s">
        <v>29</v>
      </c>
      <c r="M1121" s="5" t="s">
        <v>51</v>
      </c>
      <c r="N1121" s="5" t="s">
        <v>66</v>
      </c>
      <c r="O1121" s="5" t="s">
        <v>67</v>
      </c>
    </row>
    <row r="1122" spans="2:15" ht="21" customHeight="1" x14ac:dyDescent="0.35">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5">
      <c r="B1123" s="5" t="s">
        <v>14</v>
      </c>
      <c r="C1123" s="6">
        <v>7</v>
      </c>
      <c r="D1123" s="7" t="s">
        <v>44</v>
      </c>
      <c r="E1123" s="5" t="s">
        <v>16</v>
      </c>
      <c r="F1123" s="5" t="s">
        <v>42</v>
      </c>
      <c r="G1123" s="8">
        <v>5</v>
      </c>
      <c r="H1123" s="9">
        <v>25000000</v>
      </c>
      <c r="I1123" s="5">
        <v>3</v>
      </c>
      <c r="J1123" s="10">
        <v>6.3888888888888884E-3</v>
      </c>
      <c r="K1123" s="5" t="s">
        <v>18</v>
      </c>
      <c r="L1123" s="5" t="s">
        <v>24</v>
      </c>
      <c r="M1123" s="5" t="s">
        <v>20</v>
      </c>
      <c r="N1123" s="5" t="s">
        <v>78</v>
      </c>
      <c r="O1123" s="5" t="s">
        <v>62</v>
      </c>
    </row>
    <row r="1124" spans="2:15" ht="21" customHeight="1" x14ac:dyDescent="0.35">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5">
      <c r="B1125" s="5" t="s">
        <v>14</v>
      </c>
      <c r="C1125" s="6">
        <v>17</v>
      </c>
      <c r="D1125" s="7" t="s">
        <v>69</v>
      </c>
      <c r="E1125" s="5" t="s">
        <v>16</v>
      </c>
      <c r="F1125" s="5" t="s">
        <v>42</v>
      </c>
      <c r="G1125" s="8">
        <v>2</v>
      </c>
      <c r="H1125" s="9">
        <v>12000000</v>
      </c>
      <c r="I1125" s="5">
        <v>2</v>
      </c>
      <c r="J1125" s="10">
        <v>6.3888888888888884E-3</v>
      </c>
      <c r="K1125" s="5" t="s">
        <v>18</v>
      </c>
      <c r="L1125" s="5" t="s">
        <v>56</v>
      </c>
      <c r="M1125" s="5" t="s">
        <v>43</v>
      </c>
      <c r="N1125" s="5" t="s">
        <v>76</v>
      </c>
      <c r="O1125" s="5" t="s">
        <v>52</v>
      </c>
    </row>
    <row r="1126" spans="2:15" ht="21" customHeight="1" x14ac:dyDescent="0.35">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5">
      <c r="B1127" s="5" t="s">
        <v>70</v>
      </c>
      <c r="C1127" s="6">
        <v>12</v>
      </c>
      <c r="D1127" s="7" t="s">
        <v>22</v>
      </c>
      <c r="E1127" s="5" t="s">
        <v>38</v>
      </c>
      <c r="F1127" s="5" t="s">
        <v>23</v>
      </c>
      <c r="G1127" s="8">
        <v>0</v>
      </c>
      <c r="H1127" s="9">
        <v>0</v>
      </c>
      <c r="I1127" s="5">
        <v>3</v>
      </c>
      <c r="J1127" s="10">
        <v>6.3888888888888884E-3</v>
      </c>
      <c r="K1127" s="5"/>
      <c r="L1127" s="5"/>
      <c r="M1127" s="5" t="s">
        <v>48</v>
      </c>
      <c r="N1127" s="5" t="s">
        <v>66</v>
      </c>
      <c r="O1127" s="5" t="s">
        <v>67</v>
      </c>
    </row>
    <row r="1128" spans="2:15" ht="21" customHeight="1" x14ac:dyDescent="0.35">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5">
      <c r="B1129" s="5" t="s">
        <v>70</v>
      </c>
      <c r="C1129" s="6">
        <v>14</v>
      </c>
      <c r="D1129" s="7" t="s">
        <v>69</v>
      </c>
      <c r="E1129" s="5" t="s">
        <v>28</v>
      </c>
      <c r="F1129" s="5" t="s">
        <v>42</v>
      </c>
      <c r="G1129" s="8">
        <v>0</v>
      </c>
      <c r="H1129" s="9">
        <v>0</v>
      </c>
      <c r="I1129" s="5">
        <v>4</v>
      </c>
      <c r="J1129" s="10">
        <v>6.3888888888888884E-3</v>
      </c>
      <c r="K1129" s="5"/>
      <c r="L1129" s="5"/>
      <c r="M1129" s="5" t="s">
        <v>51</v>
      </c>
      <c r="N1129" s="5" t="s">
        <v>76</v>
      </c>
      <c r="O1129" s="5" t="s">
        <v>31</v>
      </c>
    </row>
    <row r="1130" spans="2:15" ht="21" customHeight="1" x14ac:dyDescent="0.35">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5">
      <c r="B1131" s="5" t="s">
        <v>14</v>
      </c>
      <c r="C1131" s="6">
        <v>11</v>
      </c>
      <c r="D1131" s="7" t="s">
        <v>57</v>
      </c>
      <c r="E1131" s="5" t="s">
        <v>16</v>
      </c>
      <c r="F1131" s="5" t="s">
        <v>42</v>
      </c>
      <c r="G1131" s="8">
        <v>5</v>
      </c>
      <c r="H1131" s="9">
        <v>25000000</v>
      </c>
      <c r="I1131" s="5">
        <v>1</v>
      </c>
      <c r="J1131" s="10">
        <v>6.4236111111111117E-3</v>
      </c>
      <c r="K1131" s="5" t="s">
        <v>18</v>
      </c>
      <c r="L1131" s="5" t="s">
        <v>29</v>
      </c>
      <c r="M1131" s="5" t="s">
        <v>51</v>
      </c>
      <c r="N1131" s="5" t="s">
        <v>78</v>
      </c>
      <c r="O1131" s="5" t="s">
        <v>41</v>
      </c>
    </row>
    <row r="1132" spans="2:15" ht="21" customHeight="1" x14ac:dyDescent="0.35">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5">
      <c r="B1133" s="5" t="s">
        <v>14</v>
      </c>
      <c r="C1133" s="6">
        <v>29</v>
      </c>
      <c r="D1133" s="7" t="s">
        <v>22</v>
      </c>
      <c r="E1133" s="5" t="s">
        <v>28</v>
      </c>
      <c r="F1133" s="5" t="s">
        <v>17</v>
      </c>
      <c r="G1133" s="8">
        <v>5</v>
      </c>
      <c r="H1133" s="9">
        <v>21000000</v>
      </c>
      <c r="I1133" s="5">
        <v>5</v>
      </c>
      <c r="J1133" s="10">
        <v>6.4236111111111117E-3</v>
      </c>
      <c r="K1133" s="5" t="s">
        <v>18</v>
      </c>
      <c r="L1133" s="5" t="s">
        <v>19</v>
      </c>
      <c r="M1133" s="5" t="s">
        <v>30</v>
      </c>
      <c r="N1133" s="5" t="s">
        <v>77</v>
      </c>
      <c r="O1133" s="5" t="s">
        <v>54</v>
      </c>
    </row>
    <row r="1134" spans="2:15" ht="21" customHeight="1" x14ac:dyDescent="0.35">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5">
      <c r="B1135" s="5" t="s">
        <v>14</v>
      </c>
      <c r="C1135" s="6">
        <v>25</v>
      </c>
      <c r="D1135" s="7" t="s">
        <v>37</v>
      </c>
      <c r="E1135" s="5" t="s">
        <v>16</v>
      </c>
      <c r="F1135" s="5" t="s">
        <v>17</v>
      </c>
      <c r="G1135" s="8">
        <v>1</v>
      </c>
      <c r="H1135" s="9">
        <v>19000000</v>
      </c>
      <c r="I1135" s="5">
        <v>3</v>
      </c>
      <c r="J1135" s="10">
        <v>6.4236111111111117E-3</v>
      </c>
      <c r="K1135" s="5" t="s">
        <v>46</v>
      </c>
      <c r="L1135" s="5" t="s">
        <v>24</v>
      </c>
      <c r="M1135" s="5" t="s">
        <v>30</v>
      </c>
      <c r="N1135" s="5" t="s">
        <v>76</v>
      </c>
      <c r="O1135" s="5" t="s">
        <v>26</v>
      </c>
    </row>
    <row r="1136" spans="2:15" ht="21" customHeight="1" x14ac:dyDescent="0.35">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5">
      <c r="B1137" s="5" t="s">
        <v>14</v>
      </c>
      <c r="C1137" s="6">
        <v>28</v>
      </c>
      <c r="D1137" s="7" t="s">
        <v>37</v>
      </c>
      <c r="E1137" s="5" t="s">
        <v>49</v>
      </c>
      <c r="F1137" s="5" t="s">
        <v>42</v>
      </c>
      <c r="G1137" s="8">
        <v>1</v>
      </c>
      <c r="H1137" s="9">
        <v>7000000</v>
      </c>
      <c r="I1137" s="5">
        <v>1</v>
      </c>
      <c r="J1137" s="10">
        <v>6.4236111111111117E-3</v>
      </c>
      <c r="K1137" s="5" t="s">
        <v>18</v>
      </c>
      <c r="L1137" s="5" t="s">
        <v>56</v>
      </c>
      <c r="M1137" s="5" t="s">
        <v>40</v>
      </c>
      <c r="N1137" s="5" t="s">
        <v>78</v>
      </c>
      <c r="O1137" s="5" t="s">
        <v>66</v>
      </c>
    </row>
    <row r="1138" spans="2:15" ht="21" customHeight="1" x14ac:dyDescent="0.35">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5">
      <c r="B1139" s="5" t="s">
        <v>14</v>
      </c>
      <c r="C1139" s="6">
        <v>3</v>
      </c>
      <c r="D1139" s="7" t="s">
        <v>44</v>
      </c>
      <c r="E1139" s="5" t="s">
        <v>16</v>
      </c>
      <c r="F1139" s="5" t="s">
        <v>42</v>
      </c>
      <c r="G1139" s="8">
        <v>3</v>
      </c>
      <c r="H1139" s="9">
        <v>15000000</v>
      </c>
      <c r="I1139" s="5">
        <v>2</v>
      </c>
      <c r="J1139" s="10">
        <v>6.4236111111111117E-3</v>
      </c>
      <c r="K1139" s="5" t="s">
        <v>18</v>
      </c>
      <c r="L1139" s="5" t="s">
        <v>56</v>
      </c>
      <c r="M1139" s="5" t="s">
        <v>25</v>
      </c>
      <c r="N1139" s="5" t="s">
        <v>77</v>
      </c>
      <c r="O1139" s="5" t="s">
        <v>54</v>
      </c>
    </row>
    <row r="1140" spans="2:15" ht="21" customHeight="1" x14ac:dyDescent="0.35">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5">
      <c r="B1141" s="5" t="s">
        <v>14</v>
      </c>
      <c r="C1141" s="6">
        <v>11</v>
      </c>
      <c r="D1141" s="7" t="s">
        <v>57</v>
      </c>
      <c r="E1141" s="5" t="s">
        <v>16</v>
      </c>
      <c r="F1141" s="5" t="s">
        <v>42</v>
      </c>
      <c r="G1141" s="8">
        <v>5</v>
      </c>
      <c r="H1141" s="9">
        <v>25000000</v>
      </c>
      <c r="I1141" s="5">
        <v>1</v>
      </c>
      <c r="J1141" s="10">
        <v>6.4236111111111117E-3</v>
      </c>
      <c r="K1141" s="5" t="s">
        <v>18</v>
      </c>
      <c r="L1141" s="5" t="s">
        <v>29</v>
      </c>
      <c r="M1141" s="5" t="s">
        <v>51</v>
      </c>
      <c r="N1141" s="5" t="s">
        <v>78</v>
      </c>
      <c r="O1141" s="5" t="s">
        <v>41</v>
      </c>
    </row>
    <row r="1142" spans="2:15" ht="21" customHeight="1" x14ac:dyDescent="0.35">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5">
      <c r="B1143" s="5" t="s">
        <v>14</v>
      </c>
      <c r="C1143" s="6">
        <v>29</v>
      </c>
      <c r="D1143" s="7" t="s">
        <v>22</v>
      </c>
      <c r="E1143" s="5" t="s">
        <v>28</v>
      </c>
      <c r="F1143" s="5" t="s">
        <v>17</v>
      </c>
      <c r="G1143" s="8">
        <v>5</v>
      </c>
      <c r="H1143" s="9">
        <v>21000000</v>
      </c>
      <c r="I1143" s="5">
        <v>5</v>
      </c>
      <c r="J1143" s="10">
        <v>6.4236111111111117E-3</v>
      </c>
      <c r="K1143" s="5" t="s">
        <v>18</v>
      </c>
      <c r="L1143" s="5" t="s">
        <v>19</v>
      </c>
      <c r="M1143" s="5" t="s">
        <v>30</v>
      </c>
      <c r="N1143" s="5" t="s">
        <v>77</v>
      </c>
      <c r="O1143" s="5" t="s">
        <v>54</v>
      </c>
    </row>
    <row r="1144" spans="2:15" ht="21" customHeight="1" x14ac:dyDescent="0.35">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5">
      <c r="B1145" s="5" t="s">
        <v>70</v>
      </c>
      <c r="C1145" s="6">
        <v>29</v>
      </c>
      <c r="D1145" s="7" t="s">
        <v>27</v>
      </c>
      <c r="E1145" s="5" t="s">
        <v>28</v>
      </c>
      <c r="F1145" s="5" t="s">
        <v>23</v>
      </c>
      <c r="G1145" s="8">
        <v>0</v>
      </c>
      <c r="H1145" s="9">
        <v>0</v>
      </c>
      <c r="I1145" s="5">
        <v>2</v>
      </c>
      <c r="J1145" s="10">
        <v>6.4236111111111117E-3</v>
      </c>
      <c r="K1145" s="5"/>
      <c r="L1145" s="5"/>
      <c r="M1145" s="5" t="s">
        <v>43</v>
      </c>
      <c r="N1145" s="5" t="s">
        <v>76</v>
      </c>
      <c r="O1145" s="5" t="s">
        <v>26</v>
      </c>
    </row>
    <row r="1146" spans="2:15" ht="21" customHeight="1" x14ac:dyDescent="0.35">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5">
      <c r="B1147" s="5" t="s">
        <v>70</v>
      </c>
      <c r="C1147" s="6">
        <v>13</v>
      </c>
      <c r="D1147" s="7" t="s">
        <v>55</v>
      </c>
      <c r="E1147" s="5" t="s">
        <v>16</v>
      </c>
      <c r="F1147" s="5" t="s">
        <v>45</v>
      </c>
      <c r="G1147" s="8">
        <v>0</v>
      </c>
      <c r="H1147" s="9">
        <v>0</v>
      </c>
      <c r="I1147" s="5">
        <v>2</v>
      </c>
      <c r="J1147" s="10">
        <v>6.4236111111111117E-3</v>
      </c>
      <c r="K1147" s="5"/>
      <c r="L1147" s="5"/>
      <c r="M1147" s="5" t="s">
        <v>43</v>
      </c>
      <c r="N1147" s="5" t="s">
        <v>66</v>
      </c>
      <c r="O1147" s="5" t="s">
        <v>67</v>
      </c>
    </row>
    <row r="1148" spans="2:15" ht="21" customHeight="1" x14ac:dyDescent="0.35">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5">
      <c r="B1149" s="5" t="s">
        <v>14</v>
      </c>
      <c r="C1149" s="6">
        <v>1</v>
      </c>
      <c r="D1149" s="7" t="s">
        <v>72</v>
      </c>
      <c r="E1149" s="5" t="s">
        <v>28</v>
      </c>
      <c r="F1149" s="5" t="s">
        <v>42</v>
      </c>
      <c r="G1149" s="8">
        <v>5</v>
      </c>
      <c r="H1149" s="9">
        <v>25000000</v>
      </c>
      <c r="I1149" s="5">
        <v>1</v>
      </c>
      <c r="J1149" s="10">
        <v>6.6666666666666671E-3</v>
      </c>
      <c r="K1149" s="5" t="s">
        <v>18</v>
      </c>
      <c r="L1149" s="5" t="s">
        <v>29</v>
      </c>
      <c r="M1149" s="5" t="s">
        <v>43</v>
      </c>
      <c r="N1149" s="5" t="s">
        <v>76</v>
      </c>
      <c r="O1149" s="5" t="s">
        <v>31</v>
      </c>
    </row>
    <row r="1150" spans="2:15" ht="21" customHeight="1" x14ac:dyDescent="0.35">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5">
      <c r="B1151" s="5" t="s">
        <v>14</v>
      </c>
      <c r="C1151" s="6">
        <v>12</v>
      </c>
      <c r="D1151" s="7" t="s">
        <v>37</v>
      </c>
      <c r="E1151" s="5" t="s">
        <v>16</v>
      </c>
      <c r="F1151" s="5" t="s">
        <v>42</v>
      </c>
      <c r="G1151" s="8">
        <v>2</v>
      </c>
      <c r="H1151" s="9">
        <v>38000000</v>
      </c>
      <c r="I1151" s="5">
        <v>3</v>
      </c>
      <c r="J1151" s="10">
        <v>6.6666666666666671E-3</v>
      </c>
      <c r="K1151" s="5" t="s">
        <v>46</v>
      </c>
      <c r="L1151" s="5" t="s">
        <v>56</v>
      </c>
      <c r="M1151" s="5" t="s">
        <v>48</v>
      </c>
      <c r="N1151" s="5" t="s">
        <v>76</v>
      </c>
      <c r="O1151" s="5" t="s">
        <v>52</v>
      </c>
    </row>
    <row r="1152" spans="2:15" ht="21" customHeight="1" x14ac:dyDescent="0.35">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5">
      <c r="B1153" s="5" t="s">
        <v>14</v>
      </c>
      <c r="C1153" s="6">
        <v>8</v>
      </c>
      <c r="D1153" s="7" t="s">
        <v>37</v>
      </c>
      <c r="E1153" s="5" t="s">
        <v>32</v>
      </c>
      <c r="F1153" s="5" t="s">
        <v>45</v>
      </c>
      <c r="G1153" s="8">
        <v>2</v>
      </c>
      <c r="H1153" s="9">
        <v>12000000</v>
      </c>
      <c r="I1153" s="5">
        <v>4</v>
      </c>
      <c r="J1153" s="10">
        <v>6.6666666666666671E-3</v>
      </c>
      <c r="K1153" s="5" t="s">
        <v>18</v>
      </c>
      <c r="L1153" s="5" t="s">
        <v>29</v>
      </c>
      <c r="M1153" s="5" t="s">
        <v>51</v>
      </c>
      <c r="N1153" s="5" t="s">
        <v>76</v>
      </c>
      <c r="O1153" s="5" t="s">
        <v>31</v>
      </c>
    </row>
    <row r="1154" spans="2:15" ht="21" customHeight="1" x14ac:dyDescent="0.35">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5">
      <c r="B1155" s="5" t="s">
        <v>14</v>
      </c>
      <c r="C1155" s="6">
        <v>22</v>
      </c>
      <c r="D1155" s="7" t="s">
        <v>44</v>
      </c>
      <c r="E1155" s="5" t="s">
        <v>32</v>
      </c>
      <c r="F1155" s="5" t="s">
        <v>17</v>
      </c>
      <c r="G1155" s="8">
        <v>4</v>
      </c>
      <c r="H1155" s="9">
        <v>20000000</v>
      </c>
      <c r="I1155" s="5">
        <v>4</v>
      </c>
      <c r="J1155" s="10">
        <v>6.6666666666666671E-3</v>
      </c>
      <c r="K1155" s="5" t="s">
        <v>18</v>
      </c>
      <c r="L1155" s="5" t="s">
        <v>19</v>
      </c>
      <c r="M1155" s="5" t="s">
        <v>40</v>
      </c>
      <c r="N1155" s="5" t="s">
        <v>78</v>
      </c>
      <c r="O1155" s="5" t="s">
        <v>41</v>
      </c>
    </row>
    <row r="1156" spans="2:15" ht="21" customHeight="1" x14ac:dyDescent="0.35">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5">
      <c r="B1157" s="5" t="s">
        <v>14</v>
      </c>
      <c r="C1157" s="6">
        <v>1</v>
      </c>
      <c r="D1157" s="7" t="s">
        <v>72</v>
      </c>
      <c r="E1157" s="5" t="s">
        <v>28</v>
      </c>
      <c r="F1157" s="5" t="s">
        <v>42</v>
      </c>
      <c r="G1157" s="8">
        <v>5</v>
      </c>
      <c r="H1157" s="9">
        <v>25000000</v>
      </c>
      <c r="I1157" s="5">
        <v>1</v>
      </c>
      <c r="J1157" s="10">
        <v>6.6666666666666671E-3</v>
      </c>
      <c r="K1157" s="5" t="s">
        <v>18</v>
      </c>
      <c r="L1157" s="5" t="s">
        <v>29</v>
      </c>
      <c r="M1157" s="5" t="s">
        <v>43</v>
      </c>
      <c r="N1157" s="5" t="s">
        <v>76</v>
      </c>
      <c r="O1157" s="5" t="s">
        <v>31</v>
      </c>
    </row>
    <row r="1158" spans="2:15" ht="21" customHeight="1" x14ac:dyDescent="0.35">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5">
      <c r="B1159" s="5" t="s">
        <v>70</v>
      </c>
      <c r="C1159" s="6">
        <v>3</v>
      </c>
      <c r="D1159" s="7" t="s">
        <v>37</v>
      </c>
      <c r="E1159" s="5" t="s">
        <v>16</v>
      </c>
      <c r="F1159" s="5" t="s">
        <v>42</v>
      </c>
      <c r="G1159" s="8">
        <v>0</v>
      </c>
      <c r="H1159" s="9">
        <v>0</v>
      </c>
      <c r="I1159" s="5">
        <v>1</v>
      </c>
      <c r="J1159" s="10">
        <v>6.6666666666666671E-3</v>
      </c>
      <c r="K1159" s="5"/>
      <c r="L1159" s="5"/>
      <c r="M1159" s="5" t="s">
        <v>30</v>
      </c>
      <c r="N1159" s="5" t="s">
        <v>78</v>
      </c>
      <c r="O1159" s="5" t="s">
        <v>62</v>
      </c>
    </row>
    <row r="1160" spans="2:15" ht="21" customHeight="1" x14ac:dyDescent="0.35">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5">
      <c r="B1161" s="5" t="s">
        <v>70</v>
      </c>
      <c r="C1161" s="6">
        <v>10</v>
      </c>
      <c r="D1161" s="7" t="s">
        <v>44</v>
      </c>
      <c r="E1161" s="5" t="s">
        <v>32</v>
      </c>
      <c r="F1161" s="5" t="s">
        <v>23</v>
      </c>
      <c r="G1161" s="8">
        <v>0</v>
      </c>
      <c r="H1161" s="9">
        <v>0</v>
      </c>
      <c r="I1161" s="5">
        <v>5</v>
      </c>
      <c r="J1161" s="10">
        <v>6.6666666666666671E-3</v>
      </c>
      <c r="K1161" s="5"/>
      <c r="L1161" s="5"/>
      <c r="M1161" s="5" t="s">
        <v>51</v>
      </c>
      <c r="N1161" s="5" t="s">
        <v>78</v>
      </c>
      <c r="O1161" s="5" t="s">
        <v>63</v>
      </c>
    </row>
    <row r="1162" spans="2:15" ht="21" customHeight="1" x14ac:dyDescent="0.35">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5">
      <c r="B1163" s="5" t="s">
        <v>14</v>
      </c>
      <c r="C1163" s="6">
        <v>13</v>
      </c>
      <c r="D1163" s="7" t="s">
        <v>22</v>
      </c>
      <c r="E1163" s="5" t="s">
        <v>16</v>
      </c>
      <c r="F1163" s="5" t="s">
        <v>42</v>
      </c>
      <c r="G1163" s="8">
        <v>3</v>
      </c>
      <c r="H1163" s="9">
        <v>15000000</v>
      </c>
      <c r="I1163" s="5">
        <v>1</v>
      </c>
      <c r="J1163" s="10">
        <v>7.0601851851851841E-3</v>
      </c>
      <c r="K1163" s="5" t="s">
        <v>18</v>
      </c>
      <c r="L1163" s="5" t="s">
        <v>47</v>
      </c>
      <c r="M1163" s="5" t="s">
        <v>33</v>
      </c>
      <c r="N1163" s="5" t="s">
        <v>76</v>
      </c>
      <c r="O1163" s="5" t="s">
        <v>31</v>
      </c>
    </row>
    <row r="1164" spans="2:15" ht="21" customHeight="1" x14ac:dyDescent="0.35">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5">
      <c r="B1165" s="5" t="s">
        <v>14</v>
      </c>
      <c r="C1165" s="6">
        <v>7</v>
      </c>
      <c r="D1165" s="7" t="s">
        <v>27</v>
      </c>
      <c r="E1165" s="5" t="s">
        <v>32</v>
      </c>
      <c r="F1165" s="5" t="s">
        <v>42</v>
      </c>
      <c r="G1165" s="8">
        <v>2</v>
      </c>
      <c r="H1165" s="9">
        <v>12000000</v>
      </c>
      <c r="I1165" s="5">
        <v>4</v>
      </c>
      <c r="J1165" s="10">
        <v>7.0601851851851841E-3</v>
      </c>
      <c r="K1165" s="5" t="s">
        <v>18</v>
      </c>
      <c r="L1165" s="5" t="s">
        <v>39</v>
      </c>
      <c r="M1165" s="5" t="s">
        <v>40</v>
      </c>
      <c r="N1165" s="5" t="s">
        <v>78</v>
      </c>
      <c r="O1165" s="5" t="s">
        <v>62</v>
      </c>
    </row>
    <row r="1166" spans="2:15" ht="21" customHeight="1" x14ac:dyDescent="0.35">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5">
      <c r="B1167" s="5" t="s">
        <v>14</v>
      </c>
      <c r="C1167" s="6">
        <v>24</v>
      </c>
      <c r="D1167" s="7" t="s">
        <v>27</v>
      </c>
      <c r="E1167" s="5" t="s">
        <v>28</v>
      </c>
      <c r="F1167" s="5" t="s">
        <v>45</v>
      </c>
      <c r="G1167" s="8">
        <v>2</v>
      </c>
      <c r="H1167" s="9">
        <v>12000000</v>
      </c>
      <c r="I1167" s="5">
        <v>2</v>
      </c>
      <c r="J1167" s="10">
        <v>7.0601851851851841E-3</v>
      </c>
      <c r="K1167" s="5" t="s">
        <v>18</v>
      </c>
      <c r="L1167" s="5" t="s">
        <v>39</v>
      </c>
      <c r="M1167" s="5" t="s">
        <v>51</v>
      </c>
      <c r="N1167" s="5" t="s">
        <v>76</v>
      </c>
      <c r="O1167" s="5" t="s">
        <v>52</v>
      </c>
    </row>
    <row r="1168" spans="2:15" ht="21" customHeight="1" x14ac:dyDescent="0.35">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5">
      <c r="B1169" s="5" t="s">
        <v>14</v>
      </c>
      <c r="C1169" s="6">
        <v>25</v>
      </c>
      <c r="D1169" s="7" t="s">
        <v>37</v>
      </c>
      <c r="E1169" s="5" t="s">
        <v>28</v>
      </c>
      <c r="F1169" s="5" t="s">
        <v>68</v>
      </c>
      <c r="G1169" s="8">
        <v>5</v>
      </c>
      <c r="H1169" s="9">
        <v>20000000</v>
      </c>
      <c r="I1169" s="5">
        <v>5</v>
      </c>
      <c r="J1169" s="10">
        <v>7.0601851851851841E-3</v>
      </c>
      <c r="K1169" s="5" t="s">
        <v>18</v>
      </c>
      <c r="L1169" s="5" t="s">
        <v>35</v>
      </c>
      <c r="M1169" s="5" t="s">
        <v>43</v>
      </c>
      <c r="N1169" s="5" t="s">
        <v>76</v>
      </c>
      <c r="O1169" s="5" t="s">
        <v>31</v>
      </c>
    </row>
    <row r="1170" spans="2:15" ht="21" customHeight="1" x14ac:dyDescent="0.35">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5">
      <c r="B1171" s="5" t="s">
        <v>14</v>
      </c>
      <c r="C1171" s="6">
        <v>25</v>
      </c>
      <c r="D1171" s="7" t="s">
        <v>69</v>
      </c>
      <c r="E1171" s="5" t="s">
        <v>16</v>
      </c>
      <c r="F1171" s="5" t="s">
        <v>23</v>
      </c>
      <c r="G1171" s="8">
        <v>4</v>
      </c>
      <c r="H1171" s="9">
        <v>20000000</v>
      </c>
      <c r="I1171" s="5">
        <v>1</v>
      </c>
      <c r="J1171" s="10">
        <v>7.0601851851851841E-3</v>
      </c>
      <c r="K1171" s="5" t="s">
        <v>61</v>
      </c>
      <c r="L1171" s="5" t="s">
        <v>50</v>
      </c>
      <c r="M1171" s="5" t="s">
        <v>43</v>
      </c>
      <c r="N1171" s="5" t="s">
        <v>66</v>
      </c>
      <c r="O1171" s="5" t="s">
        <v>67</v>
      </c>
    </row>
    <row r="1172" spans="2:15" ht="21" customHeight="1" x14ac:dyDescent="0.35">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5">
      <c r="B1173" s="5" t="s">
        <v>14</v>
      </c>
      <c r="C1173" s="6">
        <v>13</v>
      </c>
      <c r="D1173" s="7" t="s">
        <v>22</v>
      </c>
      <c r="E1173" s="5" t="s">
        <v>16</v>
      </c>
      <c r="F1173" s="5" t="s">
        <v>42</v>
      </c>
      <c r="G1173" s="8">
        <v>3</v>
      </c>
      <c r="H1173" s="9">
        <v>15000000</v>
      </c>
      <c r="I1173" s="5">
        <v>1</v>
      </c>
      <c r="J1173" s="10">
        <v>7.0601851851851841E-3</v>
      </c>
      <c r="K1173" s="5" t="s">
        <v>18</v>
      </c>
      <c r="L1173" s="5" t="s">
        <v>47</v>
      </c>
      <c r="M1173" s="5" t="s">
        <v>33</v>
      </c>
      <c r="N1173" s="5" t="s">
        <v>76</v>
      </c>
      <c r="O1173" s="5" t="s">
        <v>31</v>
      </c>
    </row>
    <row r="1174" spans="2:15" ht="21" customHeight="1" x14ac:dyDescent="0.35">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5">
      <c r="B1175" s="5" t="s">
        <v>70</v>
      </c>
      <c r="C1175" s="6">
        <v>25</v>
      </c>
      <c r="D1175" s="7" t="s">
        <v>44</v>
      </c>
      <c r="E1175" s="5" t="s">
        <v>28</v>
      </c>
      <c r="F1175" s="5" t="s">
        <v>42</v>
      </c>
      <c r="G1175" s="8">
        <v>0</v>
      </c>
      <c r="H1175" s="9">
        <v>0</v>
      </c>
      <c r="I1175" s="5">
        <v>2</v>
      </c>
      <c r="J1175" s="10">
        <v>7.0601851851851841E-3</v>
      </c>
      <c r="K1175" s="5"/>
      <c r="L1175" s="5"/>
      <c r="M1175" s="5" t="s">
        <v>25</v>
      </c>
      <c r="N1175" s="5" t="s">
        <v>76</v>
      </c>
      <c r="O1175" s="5" t="s">
        <v>52</v>
      </c>
    </row>
    <row r="1176" spans="2:15" ht="21" customHeight="1" x14ac:dyDescent="0.35">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5">
      <c r="B1177" s="5" t="s">
        <v>14</v>
      </c>
      <c r="C1177" s="6">
        <v>1</v>
      </c>
      <c r="D1177" s="7" t="s">
        <v>15</v>
      </c>
      <c r="E1177" s="5" t="s">
        <v>28</v>
      </c>
      <c r="F1177" s="5" t="s">
        <v>23</v>
      </c>
      <c r="G1177" s="8">
        <v>5</v>
      </c>
      <c r="H1177" s="9">
        <v>25000000</v>
      </c>
      <c r="I1177" s="5">
        <v>1</v>
      </c>
      <c r="J1177" s="10">
        <v>7.8703703703703713E-3</v>
      </c>
      <c r="K1177" s="5" t="s">
        <v>18</v>
      </c>
      <c r="L1177" s="5" t="s">
        <v>19</v>
      </c>
      <c r="M1177" s="5" t="s">
        <v>43</v>
      </c>
      <c r="N1177" s="5" t="s">
        <v>66</v>
      </c>
      <c r="O1177" s="5" t="s">
        <v>36</v>
      </c>
    </row>
    <row r="1178" spans="2:15" ht="21" customHeight="1" x14ac:dyDescent="0.35">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5">
      <c r="B1179" s="5" t="s">
        <v>14</v>
      </c>
      <c r="C1179" s="6">
        <v>4</v>
      </c>
      <c r="D1179" s="7" t="s">
        <v>59</v>
      </c>
      <c r="E1179" s="5" t="s">
        <v>28</v>
      </c>
      <c r="F1179" s="5" t="s">
        <v>42</v>
      </c>
      <c r="G1179" s="8">
        <v>4</v>
      </c>
      <c r="H1179" s="9">
        <v>20000000</v>
      </c>
      <c r="I1179" s="5">
        <v>1</v>
      </c>
      <c r="J1179" s="10">
        <v>7.8703703703703713E-3</v>
      </c>
      <c r="K1179" s="5" t="s">
        <v>61</v>
      </c>
      <c r="L1179" s="5" t="s">
        <v>56</v>
      </c>
      <c r="M1179" s="5" t="s">
        <v>30</v>
      </c>
      <c r="N1179" s="5" t="s">
        <v>76</v>
      </c>
      <c r="O1179" s="5" t="s">
        <v>71</v>
      </c>
    </row>
    <row r="1180" spans="2:15" ht="21" customHeight="1" x14ac:dyDescent="0.35">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5">
      <c r="B1181" s="5" t="s">
        <v>14</v>
      </c>
      <c r="C1181" s="6">
        <v>14</v>
      </c>
      <c r="D1181" s="7" t="s">
        <v>37</v>
      </c>
      <c r="E1181" s="5" t="s">
        <v>16</v>
      </c>
      <c r="F1181" s="5" t="s">
        <v>23</v>
      </c>
      <c r="G1181" s="8">
        <v>1</v>
      </c>
      <c r="H1181" s="9">
        <v>19000000</v>
      </c>
      <c r="I1181" s="5">
        <v>2</v>
      </c>
      <c r="J1181" s="10">
        <v>7.8703703703703713E-3</v>
      </c>
      <c r="K1181" s="5" t="s">
        <v>46</v>
      </c>
      <c r="L1181" s="5" t="s">
        <v>29</v>
      </c>
      <c r="M1181" s="5" t="s">
        <v>48</v>
      </c>
      <c r="N1181" s="5" t="s">
        <v>66</v>
      </c>
      <c r="O1181" s="5" t="s">
        <v>36</v>
      </c>
    </row>
    <row r="1182" spans="2:15" ht="21" customHeight="1" x14ac:dyDescent="0.35">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5">
      <c r="B1183" s="5" t="s">
        <v>14</v>
      </c>
      <c r="C1183" s="6">
        <v>3</v>
      </c>
      <c r="D1183" s="7" t="s">
        <v>37</v>
      </c>
      <c r="E1183" s="5" t="s">
        <v>16</v>
      </c>
      <c r="F1183" s="5" t="s">
        <v>45</v>
      </c>
      <c r="G1183" s="8">
        <v>3</v>
      </c>
      <c r="H1183" s="9">
        <v>12000000</v>
      </c>
      <c r="I1183" s="5">
        <v>2</v>
      </c>
      <c r="J1183" s="10">
        <v>7.8703703703703713E-3</v>
      </c>
      <c r="K1183" s="5" t="s">
        <v>18</v>
      </c>
      <c r="L1183" s="5" t="s">
        <v>39</v>
      </c>
      <c r="M1183" s="5" t="s">
        <v>51</v>
      </c>
      <c r="N1183" s="5" t="s">
        <v>76</v>
      </c>
      <c r="O1183" s="5" t="s">
        <v>26</v>
      </c>
    </row>
    <row r="1184" spans="2:15" ht="21" customHeight="1" x14ac:dyDescent="0.35">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5">
      <c r="B1185" s="5" t="s">
        <v>14</v>
      </c>
      <c r="C1185" s="6">
        <v>12</v>
      </c>
      <c r="D1185" s="7" t="s">
        <v>44</v>
      </c>
      <c r="E1185" s="5" t="s">
        <v>49</v>
      </c>
      <c r="F1185" s="5" t="s">
        <v>42</v>
      </c>
      <c r="G1185" s="8">
        <v>3</v>
      </c>
      <c r="H1185" s="9">
        <v>15000000</v>
      </c>
      <c r="I1185" s="5">
        <v>1</v>
      </c>
      <c r="J1185" s="10">
        <v>7.8703703703703713E-3</v>
      </c>
      <c r="K1185" s="5" t="s">
        <v>18</v>
      </c>
      <c r="L1185" s="5" t="s">
        <v>29</v>
      </c>
      <c r="M1185" s="5" t="s">
        <v>51</v>
      </c>
      <c r="N1185" s="5" t="s">
        <v>78</v>
      </c>
      <c r="O1185" s="5" t="s">
        <v>53</v>
      </c>
    </row>
    <row r="1186" spans="2:15" ht="21" customHeight="1" x14ac:dyDescent="0.35">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5">
      <c r="B1187" s="5" t="s">
        <v>14</v>
      </c>
      <c r="C1187" s="6">
        <v>1</v>
      </c>
      <c r="D1187" s="7" t="s">
        <v>15</v>
      </c>
      <c r="E1187" s="5" t="s">
        <v>28</v>
      </c>
      <c r="F1187" s="5" t="s">
        <v>23</v>
      </c>
      <c r="G1187" s="8">
        <v>5</v>
      </c>
      <c r="H1187" s="9">
        <v>25000000</v>
      </c>
      <c r="I1187" s="5">
        <v>1</v>
      </c>
      <c r="J1187" s="10">
        <v>7.8703703703703713E-3</v>
      </c>
      <c r="K1187" s="5" t="s">
        <v>18</v>
      </c>
      <c r="L1187" s="5" t="s">
        <v>19</v>
      </c>
      <c r="M1187" s="5" t="s">
        <v>43</v>
      </c>
      <c r="N1187" s="5" t="s">
        <v>66</v>
      </c>
      <c r="O1187" s="5" t="s">
        <v>36</v>
      </c>
    </row>
    <row r="1188" spans="2:15" ht="21" customHeight="1" x14ac:dyDescent="0.35">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5">
      <c r="B1189" s="5" t="s">
        <v>14</v>
      </c>
      <c r="C1189" s="6">
        <v>4</v>
      </c>
      <c r="D1189" s="7" t="s">
        <v>59</v>
      </c>
      <c r="E1189" s="5" t="s">
        <v>28</v>
      </c>
      <c r="F1189" s="5" t="s">
        <v>42</v>
      </c>
      <c r="G1189" s="8">
        <v>4</v>
      </c>
      <c r="H1189" s="9">
        <v>20000000</v>
      </c>
      <c r="I1189" s="5">
        <v>1</v>
      </c>
      <c r="J1189" s="10">
        <v>7.8703703703703713E-3</v>
      </c>
      <c r="K1189" s="5" t="s">
        <v>61</v>
      </c>
      <c r="L1189" s="5" t="s">
        <v>56</v>
      </c>
      <c r="M1189" s="5" t="s">
        <v>30</v>
      </c>
      <c r="N1189" s="5" t="s">
        <v>76</v>
      </c>
      <c r="O1189" s="5" t="s">
        <v>71</v>
      </c>
    </row>
    <row r="1190" spans="2:15" ht="21" customHeight="1" x14ac:dyDescent="0.35">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5">
      <c r="B1191" s="5" t="s">
        <v>70</v>
      </c>
      <c r="C1191" s="6">
        <v>10</v>
      </c>
      <c r="D1191" s="7" t="s">
        <v>69</v>
      </c>
      <c r="E1191" s="5" t="s">
        <v>16</v>
      </c>
      <c r="F1191" s="5" t="s">
        <v>23</v>
      </c>
      <c r="G1191" s="8">
        <v>0</v>
      </c>
      <c r="H1191" s="9">
        <v>0</v>
      </c>
      <c r="I1191" s="5">
        <v>2</v>
      </c>
      <c r="J1191" s="10">
        <v>7.8703703703703713E-3</v>
      </c>
      <c r="K1191" s="5"/>
      <c r="L1191" s="5"/>
      <c r="M1191" s="5" t="s">
        <v>40</v>
      </c>
      <c r="N1191" s="5" t="s">
        <v>66</v>
      </c>
      <c r="O1191" s="5" t="s">
        <v>36</v>
      </c>
    </row>
    <row r="1192" spans="2:15" ht="21" customHeight="1" x14ac:dyDescent="0.35">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5">
      <c r="B1193" s="5" t="s">
        <v>14</v>
      </c>
      <c r="C1193" s="6">
        <v>17</v>
      </c>
      <c r="D1193" s="7" t="s">
        <v>55</v>
      </c>
      <c r="E1193" s="5" t="s">
        <v>28</v>
      </c>
      <c r="F1193" s="5" t="s">
        <v>42</v>
      </c>
      <c r="G1193" s="8">
        <v>2</v>
      </c>
      <c r="H1193" s="9">
        <v>38000000</v>
      </c>
      <c r="I1193" s="5">
        <v>4</v>
      </c>
      <c r="J1193" s="10">
        <v>8.8541666666666664E-3</v>
      </c>
      <c r="K1193" s="5" t="s">
        <v>46</v>
      </c>
      <c r="L1193" s="5" t="s">
        <v>29</v>
      </c>
      <c r="M1193" s="5" t="s">
        <v>33</v>
      </c>
      <c r="N1193" s="5" t="s">
        <v>76</v>
      </c>
      <c r="O1193" s="5" t="s">
        <v>31</v>
      </c>
    </row>
    <row r="1194" spans="2:15" ht="21" customHeight="1" x14ac:dyDescent="0.35">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5">
      <c r="B1195" s="5" t="s">
        <v>14</v>
      </c>
      <c r="C1195" s="6">
        <v>5</v>
      </c>
      <c r="D1195" s="7" t="s">
        <v>22</v>
      </c>
      <c r="E1195" s="5" t="s">
        <v>16</v>
      </c>
      <c r="F1195" s="5" t="s">
        <v>17</v>
      </c>
      <c r="G1195" s="8">
        <v>4</v>
      </c>
      <c r="H1195" s="9">
        <v>20000000</v>
      </c>
      <c r="I1195" s="5">
        <v>3</v>
      </c>
      <c r="J1195" s="10">
        <v>8.8541666666666664E-3</v>
      </c>
      <c r="K1195" s="5" t="s">
        <v>61</v>
      </c>
      <c r="L1195" s="5" t="s">
        <v>47</v>
      </c>
      <c r="M1195" s="5" t="s">
        <v>33</v>
      </c>
      <c r="N1195" s="5" t="s">
        <v>78</v>
      </c>
      <c r="O1195" s="5" t="s">
        <v>66</v>
      </c>
    </row>
    <row r="1196" spans="2:15" ht="21" customHeight="1" x14ac:dyDescent="0.35">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5">
      <c r="B1197" s="5" t="s">
        <v>14</v>
      </c>
      <c r="C1197" s="6">
        <v>28</v>
      </c>
      <c r="D1197" s="7" t="s">
        <v>27</v>
      </c>
      <c r="E1197" s="5" t="s">
        <v>32</v>
      </c>
      <c r="F1197" s="5" t="s">
        <v>42</v>
      </c>
      <c r="G1197" s="8">
        <v>3</v>
      </c>
      <c r="H1197" s="9">
        <v>11000000</v>
      </c>
      <c r="I1197" s="5">
        <v>2</v>
      </c>
      <c r="J1197" s="10">
        <v>8.8541666666666664E-3</v>
      </c>
      <c r="K1197" s="5" t="s">
        <v>18</v>
      </c>
      <c r="L1197" s="5" t="s">
        <v>29</v>
      </c>
      <c r="M1197" s="5" t="s">
        <v>25</v>
      </c>
      <c r="N1197" s="5" t="s">
        <v>78</v>
      </c>
      <c r="O1197" s="5" t="s">
        <v>21</v>
      </c>
    </row>
    <row r="1198" spans="2:15" ht="21" customHeight="1" x14ac:dyDescent="0.35">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5">
      <c r="B1199" s="5" t="s">
        <v>14</v>
      </c>
      <c r="C1199" s="6">
        <v>30</v>
      </c>
      <c r="D1199" s="7" t="s">
        <v>27</v>
      </c>
      <c r="E1199" s="5" t="s">
        <v>49</v>
      </c>
      <c r="F1199" s="5" t="s">
        <v>17</v>
      </c>
      <c r="G1199" s="8">
        <v>2</v>
      </c>
      <c r="H1199" s="9">
        <v>10000000</v>
      </c>
      <c r="I1199" s="5">
        <v>1</v>
      </c>
      <c r="J1199" s="10">
        <v>8.8541666666666664E-3</v>
      </c>
      <c r="K1199" s="5" t="s">
        <v>18</v>
      </c>
      <c r="L1199" s="5" t="s">
        <v>19</v>
      </c>
      <c r="M1199" s="5" t="s">
        <v>48</v>
      </c>
      <c r="N1199" s="5" t="s">
        <v>66</v>
      </c>
      <c r="O1199" s="5" t="s">
        <v>67</v>
      </c>
    </row>
    <row r="1200" spans="2:15" ht="21" customHeight="1" x14ac:dyDescent="0.35">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5">
      <c r="B1201" s="5" t="s">
        <v>14</v>
      </c>
      <c r="C1201" s="6">
        <v>17</v>
      </c>
      <c r="D1201" s="7" t="s">
        <v>55</v>
      </c>
      <c r="E1201" s="5" t="s">
        <v>28</v>
      </c>
      <c r="F1201" s="5" t="s">
        <v>42</v>
      </c>
      <c r="G1201" s="8">
        <v>2</v>
      </c>
      <c r="H1201" s="9">
        <v>38000000</v>
      </c>
      <c r="I1201" s="5">
        <v>4</v>
      </c>
      <c r="J1201" s="10">
        <v>8.8541666666666664E-3</v>
      </c>
      <c r="K1201" s="5" t="s">
        <v>46</v>
      </c>
      <c r="L1201" s="5" t="s">
        <v>29</v>
      </c>
      <c r="M1201" s="5" t="s">
        <v>33</v>
      </c>
      <c r="N1201" s="5" t="s">
        <v>76</v>
      </c>
      <c r="O1201" s="5" t="s">
        <v>31</v>
      </c>
    </row>
    <row r="1202" spans="2:15" ht="21" customHeight="1" x14ac:dyDescent="0.35">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5">
      <c r="B1203" s="5" t="s">
        <v>14</v>
      </c>
      <c r="C1203" s="6">
        <v>5</v>
      </c>
      <c r="D1203" s="7" t="s">
        <v>22</v>
      </c>
      <c r="E1203" s="5" t="s">
        <v>16</v>
      </c>
      <c r="F1203" s="5" t="s">
        <v>17</v>
      </c>
      <c r="G1203" s="8">
        <v>4</v>
      </c>
      <c r="H1203" s="9">
        <v>20000000</v>
      </c>
      <c r="I1203" s="5">
        <v>3</v>
      </c>
      <c r="J1203" s="10">
        <v>8.8541666666666664E-3</v>
      </c>
      <c r="K1203" s="5" t="s">
        <v>61</v>
      </c>
      <c r="L1203" s="5" t="s">
        <v>47</v>
      </c>
      <c r="M1203" s="5" t="s">
        <v>33</v>
      </c>
      <c r="N1203" s="5" t="s">
        <v>78</v>
      </c>
      <c r="O1203" s="5" t="s">
        <v>66</v>
      </c>
    </row>
    <row r="1204" spans="2:15" ht="21" customHeight="1" x14ac:dyDescent="0.35">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5">
      <c r="B1205" s="5" t="s">
        <v>70</v>
      </c>
      <c r="C1205" s="6">
        <v>25</v>
      </c>
      <c r="D1205" s="7" t="s">
        <v>37</v>
      </c>
      <c r="E1205" s="5" t="s">
        <v>38</v>
      </c>
      <c r="F1205" s="5" t="s">
        <v>23</v>
      </c>
      <c r="G1205" s="8">
        <v>0</v>
      </c>
      <c r="H1205" s="9">
        <v>0</v>
      </c>
      <c r="I1205" s="5">
        <v>5</v>
      </c>
      <c r="J1205" s="10">
        <v>8.8541666666666664E-3</v>
      </c>
      <c r="K1205" s="5"/>
      <c r="L1205" s="5"/>
      <c r="M1205" s="5" t="s">
        <v>43</v>
      </c>
      <c r="N1205" s="5" t="s">
        <v>78</v>
      </c>
      <c r="O1205" s="5" t="s">
        <v>21</v>
      </c>
    </row>
    <row r="1206" spans="2:15" ht="21" customHeight="1" x14ac:dyDescent="0.35">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5">
      <c r="B1207" s="5" t="s">
        <v>70</v>
      </c>
      <c r="C1207" s="6">
        <v>30</v>
      </c>
      <c r="D1207" s="7" t="s">
        <v>44</v>
      </c>
      <c r="E1207" s="5" t="s">
        <v>32</v>
      </c>
      <c r="F1207" s="5" t="s">
        <v>42</v>
      </c>
      <c r="G1207" s="8">
        <v>0</v>
      </c>
      <c r="H1207" s="9">
        <v>0</v>
      </c>
      <c r="I1207" s="5">
        <v>5</v>
      </c>
      <c r="J1207" s="10">
        <v>8.8541666666666664E-3</v>
      </c>
      <c r="K1207" s="5"/>
      <c r="L1207" s="5"/>
      <c r="M1207" s="5" t="s">
        <v>48</v>
      </c>
      <c r="N1207" s="5" t="s">
        <v>76</v>
      </c>
      <c r="O1207" s="5" t="s">
        <v>52</v>
      </c>
    </row>
    <row r="1208" spans="2:15" ht="21" customHeight="1" x14ac:dyDescent="0.35">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5">
      <c r="B1209" s="5" t="s">
        <v>14</v>
      </c>
      <c r="C1209" s="6">
        <v>13</v>
      </c>
      <c r="D1209" s="7" t="s">
        <v>57</v>
      </c>
      <c r="E1209" s="5" t="s">
        <v>32</v>
      </c>
      <c r="F1209" s="5" t="s">
        <v>17</v>
      </c>
      <c r="G1209" s="8">
        <v>1</v>
      </c>
      <c r="H1209" s="9">
        <v>7000000</v>
      </c>
      <c r="I1209" s="5">
        <v>6</v>
      </c>
      <c r="J1209" s="10">
        <v>8.9699074074074073E-3</v>
      </c>
      <c r="K1209" s="5" t="s">
        <v>18</v>
      </c>
      <c r="L1209" s="5" t="s">
        <v>47</v>
      </c>
      <c r="M1209" s="5" t="s">
        <v>33</v>
      </c>
      <c r="N1209" s="5" t="s">
        <v>66</v>
      </c>
      <c r="O1209" s="5" t="s">
        <v>36</v>
      </c>
    </row>
    <row r="1210" spans="2:15" ht="21" customHeight="1" x14ac:dyDescent="0.35">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5">
      <c r="B1211" s="5" t="s">
        <v>14</v>
      </c>
      <c r="C1211" s="6">
        <v>9</v>
      </c>
      <c r="D1211" s="7" t="s">
        <v>72</v>
      </c>
      <c r="E1211" s="5" t="s">
        <v>16</v>
      </c>
      <c r="F1211" s="5" t="s">
        <v>42</v>
      </c>
      <c r="G1211" s="8">
        <v>4</v>
      </c>
      <c r="H1211" s="9">
        <v>11000000</v>
      </c>
      <c r="I1211" s="5">
        <v>1</v>
      </c>
      <c r="J1211" s="10">
        <v>8.9699074074074073E-3</v>
      </c>
      <c r="K1211" s="5" t="s">
        <v>61</v>
      </c>
      <c r="L1211" s="5" t="s">
        <v>19</v>
      </c>
      <c r="M1211" s="5" t="s">
        <v>33</v>
      </c>
      <c r="N1211" s="5" t="s">
        <v>78</v>
      </c>
      <c r="O1211" s="5" t="s">
        <v>63</v>
      </c>
    </row>
    <row r="1212" spans="2:15" ht="21" customHeight="1" x14ac:dyDescent="0.35">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5">
      <c r="B1213" s="5" t="s">
        <v>14</v>
      </c>
      <c r="C1213" s="6">
        <v>30</v>
      </c>
      <c r="D1213" s="7" t="s">
        <v>27</v>
      </c>
      <c r="E1213" s="5" t="s">
        <v>38</v>
      </c>
      <c r="F1213" s="5" t="s">
        <v>42</v>
      </c>
      <c r="G1213" s="8">
        <v>3</v>
      </c>
      <c r="H1213" s="9">
        <v>15000000</v>
      </c>
      <c r="I1213" s="5">
        <v>5</v>
      </c>
      <c r="J1213" s="10">
        <v>8.9699074074074073E-3</v>
      </c>
      <c r="K1213" s="5" t="s">
        <v>18</v>
      </c>
      <c r="L1213" s="5" t="s">
        <v>19</v>
      </c>
      <c r="M1213" s="5" t="s">
        <v>51</v>
      </c>
      <c r="N1213" s="5" t="s">
        <v>76</v>
      </c>
      <c r="O1213" s="5" t="s">
        <v>75</v>
      </c>
    </row>
    <row r="1214" spans="2:15" ht="21" customHeight="1" x14ac:dyDescent="0.35">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5">
      <c r="B1215" s="5" t="s">
        <v>14</v>
      </c>
      <c r="C1215" s="6">
        <v>2</v>
      </c>
      <c r="D1215" s="7" t="s">
        <v>37</v>
      </c>
      <c r="E1215" s="5" t="s">
        <v>16</v>
      </c>
      <c r="F1215" s="5" t="s">
        <v>23</v>
      </c>
      <c r="G1215" s="8">
        <v>2</v>
      </c>
      <c r="H1215" s="9">
        <v>10000000</v>
      </c>
      <c r="I1215" s="5">
        <v>5</v>
      </c>
      <c r="J1215" s="10">
        <v>8.9699074074074073E-3</v>
      </c>
      <c r="K1215" s="5" t="s">
        <v>18</v>
      </c>
      <c r="L1215" s="5" t="s">
        <v>19</v>
      </c>
      <c r="M1215" s="5" t="s">
        <v>30</v>
      </c>
      <c r="N1215" s="5" t="s">
        <v>78</v>
      </c>
      <c r="O1215" s="5" t="s">
        <v>53</v>
      </c>
    </row>
    <row r="1216" spans="2:15" ht="21" customHeight="1" x14ac:dyDescent="0.35">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5">
      <c r="B1217" s="5" t="s">
        <v>14</v>
      </c>
      <c r="C1217" s="6">
        <v>6</v>
      </c>
      <c r="D1217" s="7" t="s">
        <v>37</v>
      </c>
      <c r="E1217" s="5" t="s">
        <v>38</v>
      </c>
      <c r="F1217" s="5" t="s">
        <v>45</v>
      </c>
      <c r="G1217" s="8">
        <v>2</v>
      </c>
      <c r="H1217" s="9">
        <v>12000000</v>
      </c>
      <c r="I1217" s="5">
        <v>2</v>
      </c>
      <c r="J1217" s="10">
        <v>8.9699074074074073E-3</v>
      </c>
      <c r="K1217" s="5" t="s">
        <v>18</v>
      </c>
      <c r="L1217" s="5" t="s">
        <v>56</v>
      </c>
      <c r="M1217" s="5" t="s">
        <v>30</v>
      </c>
      <c r="N1217" s="5" t="s">
        <v>76</v>
      </c>
      <c r="O1217" s="5" t="s">
        <v>26</v>
      </c>
    </row>
    <row r="1218" spans="2:15" ht="21" customHeight="1" x14ac:dyDescent="0.35">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5">
      <c r="B1219" s="5" t="s">
        <v>14</v>
      </c>
      <c r="C1219" s="6">
        <v>8</v>
      </c>
      <c r="D1219" s="7" t="s">
        <v>37</v>
      </c>
      <c r="E1219" s="5" t="s">
        <v>38</v>
      </c>
      <c r="F1219" s="5" t="s">
        <v>42</v>
      </c>
      <c r="G1219" s="8">
        <v>2</v>
      </c>
      <c r="H1219" s="9">
        <v>12000000</v>
      </c>
      <c r="I1219" s="5">
        <v>2</v>
      </c>
      <c r="J1219" s="10">
        <v>8.9699074074074073E-3</v>
      </c>
      <c r="K1219" s="5" t="s">
        <v>18</v>
      </c>
      <c r="L1219" s="5" t="s">
        <v>39</v>
      </c>
      <c r="M1219" s="5" t="s">
        <v>40</v>
      </c>
      <c r="N1219" s="5" t="s">
        <v>78</v>
      </c>
      <c r="O1219" s="5" t="s">
        <v>21</v>
      </c>
    </row>
    <row r="1220" spans="2:15" ht="21" customHeight="1" x14ac:dyDescent="0.35">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5">
      <c r="B1221" s="5" t="s">
        <v>14</v>
      </c>
      <c r="C1221" s="6">
        <v>20</v>
      </c>
      <c r="D1221" s="7" t="s">
        <v>37</v>
      </c>
      <c r="E1221" s="5" t="s">
        <v>38</v>
      </c>
      <c r="F1221" s="5" t="s">
        <v>23</v>
      </c>
      <c r="G1221" s="8">
        <v>5</v>
      </c>
      <c r="H1221" s="9">
        <v>21000000</v>
      </c>
      <c r="I1221" s="5">
        <v>2</v>
      </c>
      <c r="J1221" s="10">
        <v>8.9699074074074073E-3</v>
      </c>
      <c r="K1221" s="5" t="s">
        <v>18</v>
      </c>
      <c r="L1221" s="5" t="s">
        <v>56</v>
      </c>
      <c r="M1221" s="5" t="s">
        <v>43</v>
      </c>
      <c r="N1221" s="5" t="s">
        <v>78</v>
      </c>
      <c r="O1221" s="5" t="s">
        <v>53</v>
      </c>
    </row>
    <row r="1222" spans="2:15" ht="21" customHeight="1" x14ac:dyDescent="0.35">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5">
      <c r="B1223" s="5" t="s">
        <v>14</v>
      </c>
      <c r="C1223" s="6">
        <v>3</v>
      </c>
      <c r="D1223" s="7" t="s">
        <v>44</v>
      </c>
      <c r="E1223" s="5" t="s">
        <v>73</v>
      </c>
      <c r="F1223" s="5" t="s">
        <v>42</v>
      </c>
      <c r="G1223" s="8">
        <v>5</v>
      </c>
      <c r="H1223" s="9">
        <v>25000000</v>
      </c>
      <c r="I1223" s="5">
        <v>1</v>
      </c>
      <c r="J1223" s="10">
        <v>8.9699074074074073E-3</v>
      </c>
      <c r="K1223" s="5" t="s">
        <v>18</v>
      </c>
      <c r="L1223" s="5" t="s">
        <v>24</v>
      </c>
      <c r="M1223" s="5" t="s">
        <v>43</v>
      </c>
      <c r="N1223" s="5" t="s">
        <v>76</v>
      </c>
      <c r="O1223" s="5" t="s">
        <v>52</v>
      </c>
    </row>
    <row r="1224" spans="2:15" ht="21" customHeight="1" x14ac:dyDescent="0.35">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5">
      <c r="B1225" s="5" t="s">
        <v>14</v>
      </c>
      <c r="C1225" s="6">
        <v>28</v>
      </c>
      <c r="D1225" s="7" t="s">
        <v>69</v>
      </c>
      <c r="E1225" s="5" t="s">
        <v>38</v>
      </c>
      <c r="F1225" s="5" t="s">
        <v>17</v>
      </c>
      <c r="G1225" s="8">
        <v>4</v>
      </c>
      <c r="H1225" s="9">
        <v>20000000</v>
      </c>
      <c r="I1225" s="5">
        <v>1</v>
      </c>
      <c r="J1225" s="10">
        <v>8.9699074074074073E-3</v>
      </c>
      <c r="K1225" s="5" t="s">
        <v>61</v>
      </c>
      <c r="L1225" s="5" t="s">
        <v>29</v>
      </c>
      <c r="M1225" s="5" t="s">
        <v>33</v>
      </c>
      <c r="N1225" s="5" t="s">
        <v>66</v>
      </c>
      <c r="O1225" s="5" t="s">
        <v>36</v>
      </c>
    </row>
    <row r="1226" spans="2:15" ht="21" customHeight="1" x14ac:dyDescent="0.35">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5">
      <c r="B1227" s="5" t="s">
        <v>14</v>
      </c>
      <c r="C1227" s="6">
        <v>30</v>
      </c>
      <c r="D1227" s="7" t="s">
        <v>69</v>
      </c>
      <c r="E1227" s="5" t="s">
        <v>28</v>
      </c>
      <c r="F1227" s="5" t="s">
        <v>42</v>
      </c>
      <c r="G1227" s="8">
        <v>1</v>
      </c>
      <c r="H1227" s="9">
        <v>7000000</v>
      </c>
      <c r="I1227" s="5">
        <v>1</v>
      </c>
      <c r="J1227" s="10">
        <v>8.9699074074074073E-3</v>
      </c>
      <c r="K1227" s="5" t="s">
        <v>18</v>
      </c>
      <c r="L1227" s="5" t="s">
        <v>56</v>
      </c>
      <c r="M1227" s="5" t="s">
        <v>30</v>
      </c>
      <c r="N1227" s="5" t="s">
        <v>78</v>
      </c>
      <c r="O1227" s="5" t="s">
        <v>62</v>
      </c>
    </row>
    <row r="1228" spans="2:15" ht="21" customHeight="1" x14ac:dyDescent="0.35">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5">
      <c r="B1229" s="5" t="s">
        <v>14</v>
      </c>
      <c r="C1229" s="6">
        <v>10</v>
      </c>
      <c r="D1229" s="7" t="s">
        <v>15</v>
      </c>
      <c r="E1229" s="5" t="s">
        <v>49</v>
      </c>
      <c r="F1229" s="5" t="s">
        <v>17</v>
      </c>
      <c r="G1229" s="8">
        <v>3</v>
      </c>
      <c r="H1229" s="9">
        <v>15000000</v>
      </c>
      <c r="I1229" s="5">
        <v>1</v>
      </c>
      <c r="J1229" s="10">
        <v>8.9699074074074073E-3</v>
      </c>
      <c r="K1229" s="5" t="s">
        <v>18</v>
      </c>
      <c r="L1229" s="5" t="s">
        <v>56</v>
      </c>
      <c r="M1229" s="5" t="s">
        <v>30</v>
      </c>
      <c r="N1229" s="5" t="s">
        <v>78</v>
      </c>
      <c r="O1229" s="5" t="s">
        <v>62</v>
      </c>
    </row>
    <row r="1230" spans="2:15" ht="21" customHeight="1" x14ac:dyDescent="0.35">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5">
      <c r="B1231" s="5" t="s">
        <v>70</v>
      </c>
      <c r="C1231" s="6">
        <v>11</v>
      </c>
      <c r="D1231" s="7" t="s">
        <v>57</v>
      </c>
      <c r="E1231" s="5" t="s">
        <v>32</v>
      </c>
      <c r="F1231" s="5" t="s">
        <v>23</v>
      </c>
      <c r="G1231" s="8">
        <v>0</v>
      </c>
      <c r="H1231" s="9">
        <v>0</v>
      </c>
      <c r="I1231" s="5">
        <v>2</v>
      </c>
      <c r="J1231" s="10">
        <v>8.9699074074074073E-3</v>
      </c>
      <c r="K1231" s="5"/>
      <c r="L1231" s="5"/>
      <c r="M1231" s="5" t="s">
        <v>48</v>
      </c>
      <c r="N1231" s="5" t="s">
        <v>76</v>
      </c>
      <c r="O1231" s="5" t="s">
        <v>52</v>
      </c>
    </row>
    <row r="1232" spans="2:15" ht="21" customHeight="1" x14ac:dyDescent="0.35">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5">
      <c r="B1233" s="5" t="s">
        <v>70</v>
      </c>
      <c r="C1233" s="6">
        <v>30</v>
      </c>
      <c r="D1233" s="7" t="s">
        <v>27</v>
      </c>
      <c r="E1233" s="5" t="s">
        <v>32</v>
      </c>
      <c r="F1233" s="5" t="s">
        <v>68</v>
      </c>
      <c r="G1233" s="8">
        <v>0</v>
      </c>
      <c r="H1233" s="9">
        <v>0</v>
      </c>
      <c r="I1233" s="5">
        <v>2</v>
      </c>
      <c r="J1233" s="10">
        <v>8.9699074074074073E-3</v>
      </c>
      <c r="K1233" s="5"/>
      <c r="L1233" s="5"/>
      <c r="M1233" s="5" t="s">
        <v>51</v>
      </c>
      <c r="N1233" s="5" t="s">
        <v>78</v>
      </c>
      <c r="O1233" s="5" t="s">
        <v>21</v>
      </c>
    </row>
    <row r="1234" spans="2:15" ht="21" customHeight="1" x14ac:dyDescent="0.35">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5">
      <c r="B1235" s="5" t="s">
        <v>70</v>
      </c>
      <c r="C1235" s="6">
        <v>18</v>
      </c>
      <c r="D1235" s="7" t="s">
        <v>44</v>
      </c>
      <c r="E1235" s="5" t="s">
        <v>32</v>
      </c>
      <c r="F1235" s="5" t="s">
        <v>23</v>
      </c>
      <c r="G1235" s="8">
        <v>0</v>
      </c>
      <c r="H1235" s="9">
        <v>0</v>
      </c>
      <c r="I1235" s="5">
        <v>2</v>
      </c>
      <c r="J1235" s="10">
        <v>8.9699074074074073E-3</v>
      </c>
      <c r="K1235" s="5"/>
      <c r="L1235" s="5"/>
      <c r="M1235" s="5" t="s">
        <v>30</v>
      </c>
      <c r="N1235" s="5" t="s">
        <v>66</v>
      </c>
      <c r="O1235" s="5" t="s">
        <v>36</v>
      </c>
    </row>
    <row r="1236" spans="2:15" ht="21" customHeight="1" x14ac:dyDescent="0.35">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5">
      <c r="B1237" s="5" t="s">
        <v>70</v>
      </c>
      <c r="C1237" s="6">
        <v>9</v>
      </c>
      <c r="D1237" s="7" t="s">
        <v>69</v>
      </c>
      <c r="E1237" s="5" t="s">
        <v>16</v>
      </c>
      <c r="F1237" s="5" t="s">
        <v>23</v>
      </c>
      <c r="G1237" s="8">
        <v>0</v>
      </c>
      <c r="H1237" s="9">
        <v>0</v>
      </c>
      <c r="I1237" s="5">
        <v>1</v>
      </c>
      <c r="J1237" s="10">
        <v>8.9699074074074073E-3</v>
      </c>
      <c r="K1237" s="5"/>
      <c r="L1237" s="5"/>
      <c r="M1237" s="5" t="s">
        <v>40</v>
      </c>
      <c r="N1237" s="5" t="s">
        <v>76</v>
      </c>
      <c r="O1237" s="5" t="s">
        <v>52</v>
      </c>
    </row>
    <row r="1238" spans="2:15" ht="21" customHeight="1" x14ac:dyDescent="0.35">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5">
      <c r="B1239" s="5" t="s">
        <v>70</v>
      </c>
      <c r="C1239" s="6">
        <v>12</v>
      </c>
      <c r="D1239" s="7" t="s">
        <v>58</v>
      </c>
      <c r="E1239" s="5" t="s">
        <v>16</v>
      </c>
      <c r="F1239" s="5" t="s">
        <v>23</v>
      </c>
      <c r="G1239" s="8">
        <v>0</v>
      </c>
      <c r="H1239" s="9">
        <v>0</v>
      </c>
      <c r="I1239" s="5">
        <v>2</v>
      </c>
      <c r="J1239" s="10">
        <v>8.9699074074074073E-3</v>
      </c>
      <c r="K1239" s="5"/>
      <c r="L1239" s="5"/>
      <c r="M1239" s="5" t="s">
        <v>48</v>
      </c>
      <c r="N1239" s="5" t="s">
        <v>77</v>
      </c>
      <c r="O1239" s="5" t="s">
        <v>54</v>
      </c>
    </row>
    <row r="1240" spans="2:15" ht="21" customHeight="1" x14ac:dyDescent="0.35"/>
    <row r="1241" spans="2:15" ht="21" customHeight="1" x14ac:dyDescent="0.35"/>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42ED5-23BA-433D-930B-34E35530FF7A}">
  <sheetPr>
    <tabColor rgb="FFFF0000"/>
  </sheetPr>
  <dimension ref="B2:FI104"/>
  <sheetViews>
    <sheetView showGridLines="0" topLeftCell="DK1" zoomScaleNormal="100" workbookViewId="0">
      <selection activeCell="DQ11" sqref="DQ11"/>
    </sheetView>
  </sheetViews>
  <sheetFormatPr defaultRowHeight="12.5" x14ac:dyDescent="0.25"/>
  <cols>
    <col min="1" max="1" width="8.6640625" style="25"/>
    <col min="2" max="2" width="14.58203125" style="25" bestFit="1" customWidth="1"/>
    <col min="3" max="3" width="8.6640625" style="25" customWidth="1"/>
    <col min="4" max="4" width="8.6640625" style="26" customWidth="1"/>
    <col min="5" max="5" width="8.6640625" style="25"/>
    <col min="6" max="6" width="11.1640625" style="25" bestFit="1" customWidth="1"/>
    <col min="7" max="7" width="17.58203125" style="25" bestFit="1" customWidth="1"/>
    <col min="8" max="11" width="8.6640625" style="25"/>
    <col min="12" max="12" width="8.6640625" style="27"/>
    <col min="13" max="13" width="16" style="25" bestFit="1" customWidth="1"/>
    <col min="14" max="14" width="14.58203125" style="25" bestFit="1" customWidth="1"/>
    <col min="15" max="15" width="15.5" style="25" bestFit="1" customWidth="1"/>
    <col min="16" max="18" width="8.6640625" style="25"/>
    <col min="19" max="19" width="18.58203125" style="25" customWidth="1"/>
    <col min="20" max="20" width="14.5" style="25" customWidth="1"/>
    <col min="21" max="21" width="19.9140625" style="25" customWidth="1"/>
    <col min="22" max="22" width="8.6640625" style="27"/>
    <col min="23" max="23" width="16" style="25" bestFit="1" customWidth="1"/>
    <col min="24" max="24" width="14.58203125" style="25" bestFit="1" customWidth="1"/>
    <col min="25" max="26" width="8.6640625" style="25"/>
    <col min="27" max="27" width="16.1640625" style="25" customWidth="1"/>
    <col min="28" max="28" width="8.6640625" style="25"/>
    <col min="29" max="29" width="19.9140625" style="25" customWidth="1"/>
    <col min="30" max="30" width="8.6640625" style="27"/>
    <col min="31" max="31" width="16" style="25" bestFit="1" customWidth="1"/>
    <col min="32" max="32" width="17.58203125" style="25" bestFit="1" customWidth="1"/>
    <col min="33" max="38" width="8.6640625" style="25"/>
    <col min="39" max="39" width="19.9140625" style="25" customWidth="1"/>
    <col min="40" max="40" width="8.6640625" style="27"/>
    <col min="41" max="41" width="16" style="25" bestFit="1" customWidth="1"/>
    <col min="42" max="42" width="20.58203125" style="25" bestFit="1" customWidth="1"/>
    <col min="43" max="43" width="8.6640625" style="25"/>
    <col min="44" max="44" width="23.58203125" style="25" bestFit="1" customWidth="1"/>
    <col min="45" max="45" width="28.6640625" style="25" bestFit="1" customWidth="1"/>
    <col min="46" max="46" width="20.58203125" style="25" bestFit="1" customWidth="1"/>
    <col min="47" max="48" width="8.6640625" style="25"/>
    <col min="49" max="49" width="19.9140625" style="25" customWidth="1"/>
    <col min="50" max="50" width="8.6640625" style="27"/>
    <col min="51" max="51" width="16" style="25" bestFit="1" customWidth="1"/>
    <col min="52" max="52" width="16.33203125" style="25" bestFit="1" customWidth="1"/>
    <col min="53" max="54" width="8.6640625" style="25"/>
    <col min="55" max="55" width="19.9140625" style="25" customWidth="1"/>
    <col min="56" max="56" width="8.6640625" style="27"/>
    <col min="57" max="57" width="16" style="25" bestFit="1" customWidth="1"/>
    <col min="58" max="58" width="14.58203125" style="25" bestFit="1" customWidth="1"/>
    <col min="59" max="60" width="8.6640625" style="25"/>
    <col min="61" max="61" width="19.9140625" style="25" customWidth="1"/>
    <col min="62" max="62" width="8.6640625" style="27"/>
    <col min="63" max="63" width="16" style="25" bestFit="1" customWidth="1"/>
    <col min="64" max="64" width="14.58203125" style="25" bestFit="1" customWidth="1"/>
    <col min="65" max="65" width="8.6640625" style="25"/>
    <col min="66" max="66" width="16" style="25" bestFit="1" customWidth="1"/>
    <col min="67" max="67" width="20.58203125" style="25" bestFit="1" customWidth="1"/>
    <col min="68" max="69" width="8.6640625" style="25"/>
    <col min="70" max="70" width="19.9140625" style="25" customWidth="1"/>
    <col min="71" max="71" width="8.6640625" style="27"/>
    <col min="72" max="72" width="16" style="25" bestFit="1" customWidth="1"/>
    <col min="73" max="73" width="14.58203125" style="25" bestFit="1" customWidth="1"/>
    <col min="74" max="75" width="8.6640625" style="25"/>
    <col min="76" max="76" width="20.58203125" style="25" customWidth="1"/>
    <col min="77" max="77" width="8.6640625" style="25"/>
    <col min="78" max="78" width="19.9140625" style="25" customWidth="1"/>
    <col min="79" max="79" width="8.6640625" style="27"/>
    <col min="80" max="80" width="16" style="25" bestFit="1" customWidth="1"/>
    <col min="81" max="81" width="26.75" style="25" bestFit="1" customWidth="1"/>
    <col min="82" max="91" width="8.6640625" style="25"/>
    <col min="92" max="92" width="19.9140625" style="25" customWidth="1"/>
    <col min="93" max="93" width="8.6640625" style="27"/>
    <col min="94" max="94" width="16" style="25" bestFit="1" customWidth="1"/>
    <col min="95" max="95" width="14.58203125" style="25" bestFit="1" customWidth="1"/>
    <col min="96" max="96" width="15.5" style="25" bestFit="1" customWidth="1"/>
    <col min="97" max="97" width="8.6640625" style="25"/>
    <col min="98" max="98" width="16" style="25" bestFit="1" customWidth="1"/>
    <col min="99" max="99" width="15.5" style="25" bestFit="1" customWidth="1"/>
    <col min="100" max="100" width="13.33203125" style="25" customWidth="1"/>
    <col min="101" max="101" width="11.33203125" style="25" customWidth="1"/>
    <col min="102" max="102" width="11.1640625" style="25" customWidth="1"/>
    <col min="103" max="104" width="8.6640625" style="25"/>
    <col min="105" max="105" width="19.9140625" style="25" customWidth="1"/>
    <col min="106" max="106" width="8.6640625" style="27"/>
    <col min="107" max="107" width="16" style="25" bestFit="1" customWidth="1"/>
    <col min="108" max="109" width="15.5" style="25" bestFit="1" customWidth="1"/>
    <col min="110" max="110" width="11.83203125" style="25" customWidth="1"/>
    <col min="111" max="111" width="12.25" style="25" customWidth="1"/>
    <col min="112" max="113" width="8.6640625" style="25"/>
    <col min="114" max="114" width="19.9140625" style="25" customWidth="1"/>
    <col min="115" max="115" width="8.6640625" style="27"/>
    <col min="116" max="116" width="14.25" style="25" bestFit="1" customWidth="1"/>
    <col min="117" max="117" width="15.5" style="25" bestFit="1" customWidth="1"/>
    <col min="118" max="118" width="8.6640625" style="25"/>
    <col min="119" max="119" width="11.75" style="25" customWidth="1"/>
    <col min="120" max="120" width="17.5" style="58" customWidth="1"/>
    <col min="121" max="121" width="10.4140625" style="58" customWidth="1"/>
    <col min="122" max="125" width="8.6640625" style="58"/>
    <col min="126" max="130" width="8.6640625" style="25"/>
    <col min="131" max="131" width="19.9140625" style="25" customWidth="1"/>
    <col min="132" max="132" width="8.6640625" style="27"/>
    <col min="133" max="133" width="21.6640625" style="25" bestFit="1" customWidth="1"/>
    <col min="134" max="134" width="13.1640625" style="25" bestFit="1" customWidth="1"/>
    <col min="135" max="135" width="14.08203125" style="25" bestFit="1" customWidth="1"/>
    <col min="136" max="137" width="8.6640625" style="25"/>
    <col min="138" max="138" width="19.9140625" style="25" customWidth="1"/>
    <col min="139" max="139" width="8.6640625" style="27"/>
    <col min="140" max="140" width="14.58203125" style="25" bestFit="1" customWidth="1"/>
    <col min="141" max="141" width="14.5" style="25" bestFit="1" customWidth="1"/>
    <col min="142" max="145" width="9.08203125" style="25" bestFit="1" customWidth="1"/>
    <col min="146" max="146" width="10.1640625" style="25" bestFit="1" customWidth="1"/>
    <col min="147" max="148" width="8.6640625" style="25"/>
    <col min="149" max="149" width="9.08203125" style="25" bestFit="1" customWidth="1"/>
    <col min="150" max="151" width="14.5" style="25" bestFit="1" customWidth="1"/>
    <col min="152" max="152" width="19.9140625" style="25" customWidth="1"/>
    <col min="153" max="153" width="8.6640625" style="27"/>
    <col min="154" max="154" width="21.6640625" style="25" bestFit="1" customWidth="1"/>
    <col min="155" max="155" width="14.58203125" style="25" bestFit="1" customWidth="1"/>
    <col min="156" max="156" width="14.08203125" style="25" bestFit="1" customWidth="1"/>
    <col min="157" max="157" width="8.6640625" style="25"/>
    <col min="158" max="158" width="19.9140625" style="25" customWidth="1"/>
    <col min="159" max="159" width="8.6640625" style="27"/>
    <col min="160" max="160" width="21.6640625" style="25" bestFit="1" customWidth="1"/>
    <col min="161" max="161" width="14.5" style="25" bestFit="1" customWidth="1"/>
    <col min="162" max="163" width="5.4140625" style="25" bestFit="1" customWidth="1"/>
    <col min="164" max="164" width="6.33203125" style="25" bestFit="1" customWidth="1"/>
    <col min="165" max="165" width="10.1640625" style="25" bestFit="1" customWidth="1"/>
    <col min="166" max="16384" width="8.6640625" style="25"/>
  </cols>
  <sheetData>
    <row r="2" spans="2:165" s="21" customFormat="1" ht="37.5" x14ac:dyDescent="0.25">
      <c r="B2" s="21" t="s">
        <v>82</v>
      </c>
      <c r="D2" s="22"/>
      <c r="F2" s="21" t="s">
        <v>83</v>
      </c>
      <c r="L2" s="23"/>
      <c r="M2" s="21" t="s">
        <v>86</v>
      </c>
      <c r="V2" s="23"/>
      <c r="W2" s="21" t="s">
        <v>84</v>
      </c>
      <c r="AD2" s="23"/>
      <c r="AE2" s="21" t="s">
        <v>92</v>
      </c>
      <c r="AN2" s="23"/>
      <c r="AO2" s="21" t="s">
        <v>5</v>
      </c>
      <c r="AX2" s="23"/>
      <c r="AY2" s="21" t="s">
        <v>96</v>
      </c>
      <c r="BD2" s="23"/>
      <c r="BE2" s="21" t="s">
        <v>9</v>
      </c>
      <c r="BJ2" s="23"/>
      <c r="BK2" s="21" t="s">
        <v>98</v>
      </c>
      <c r="BN2" s="21" t="s">
        <v>99</v>
      </c>
      <c r="BS2" s="23"/>
      <c r="BT2" s="21" t="s">
        <v>100</v>
      </c>
      <c r="CA2" s="23"/>
      <c r="CB2" s="24" t="s">
        <v>101</v>
      </c>
      <c r="CO2" s="23"/>
      <c r="CP2" s="24" t="s">
        <v>107</v>
      </c>
      <c r="DB2" s="23"/>
      <c r="DC2" s="24" t="s">
        <v>107</v>
      </c>
      <c r="DK2" s="23"/>
      <c r="DL2" s="24" t="s">
        <v>108</v>
      </c>
      <c r="DP2" s="57"/>
      <c r="DQ2" s="57"/>
      <c r="DR2" s="57"/>
      <c r="DS2" s="57"/>
      <c r="DT2" s="57"/>
      <c r="DU2" s="57"/>
      <c r="EB2" s="23"/>
      <c r="EC2" s="24" t="s">
        <v>113</v>
      </c>
      <c r="EI2" s="23"/>
      <c r="EJ2" s="24" t="s">
        <v>117</v>
      </c>
      <c r="EW2" s="23"/>
      <c r="EX2" s="24" t="s">
        <v>121</v>
      </c>
      <c r="FC2" s="23"/>
      <c r="FD2" s="24" t="s">
        <v>122</v>
      </c>
    </row>
    <row r="3" spans="2:165" ht="15.5" x14ac:dyDescent="0.35">
      <c r="BE3" s="28" t="s">
        <v>0</v>
      </c>
      <c r="BF3" s="25" t="s">
        <v>14</v>
      </c>
      <c r="BK3" s="28" t="s">
        <v>0</v>
      </c>
      <c r="BL3" s="25" t="s">
        <v>14</v>
      </c>
      <c r="BN3" s="28" t="s">
        <v>0</v>
      </c>
      <c r="BO3" s="25" t="s">
        <v>14</v>
      </c>
      <c r="BT3" s="28" t="s">
        <v>0</v>
      </c>
      <c r="BU3" s="25" t="s">
        <v>14</v>
      </c>
      <c r="CB3" s="28" t="s">
        <v>0</v>
      </c>
      <c r="CC3" s="25" t="s">
        <v>14</v>
      </c>
      <c r="CP3" s="28" t="s">
        <v>0</v>
      </c>
      <c r="CQ3" s="25" t="s">
        <v>14</v>
      </c>
      <c r="CT3" s="28" t="s">
        <v>0</v>
      </c>
      <c r="CU3" s="25" t="s">
        <v>14</v>
      </c>
      <c r="DC3" s="28" t="s">
        <v>0</v>
      </c>
      <c r="DD3" s="25" t="s">
        <v>14</v>
      </c>
      <c r="DL3" s="28" t="s">
        <v>0</v>
      </c>
      <c r="DM3" s="25" t="s">
        <v>14</v>
      </c>
      <c r="EC3"/>
      <c r="ED3"/>
      <c r="EJ3"/>
      <c r="EK3"/>
      <c r="EX3" s="28" t="s">
        <v>0</v>
      </c>
      <c r="EY3" s="25" t="s">
        <v>14</v>
      </c>
      <c r="FD3" s="28" t="s">
        <v>0</v>
      </c>
      <c r="FE3" s="25" t="s">
        <v>14</v>
      </c>
    </row>
    <row r="4" spans="2:165" ht="13" x14ac:dyDescent="0.3">
      <c r="B4" s="25" t="s">
        <v>79</v>
      </c>
      <c r="I4" s="29"/>
      <c r="P4" s="29"/>
      <c r="Q4" s="29"/>
      <c r="R4" s="29"/>
      <c r="S4" s="29"/>
      <c r="BX4" s="30"/>
      <c r="EF4" s="34" t="s">
        <v>115</v>
      </c>
      <c r="ET4" s="25" t="s">
        <v>120</v>
      </c>
    </row>
    <row r="5" spans="2:165" ht="15.5" x14ac:dyDescent="0.35">
      <c r="B5" s="31">
        <v>3854000000</v>
      </c>
      <c r="F5" s="28" t="s">
        <v>83</v>
      </c>
      <c r="G5" s="25" t="s">
        <v>81</v>
      </c>
      <c r="M5" s="28" t="s">
        <v>85</v>
      </c>
      <c r="N5" s="25" t="s">
        <v>79</v>
      </c>
      <c r="O5" s="25" t="s">
        <v>87</v>
      </c>
      <c r="W5" s="28" t="s">
        <v>85</v>
      </c>
      <c r="X5" s="25" t="s">
        <v>79</v>
      </c>
      <c r="AE5" s="28" t="s">
        <v>85</v>
      </c>
      <c r="AF5" s="25" t="s">
        <v>81</v>
      </c>
      <c r="AO5" s="28" t="s">
        <v>85</v>
      </c>
      <c r="AP5" s="25" t="s">
        <v>94</v>
      </c>
      <c r="AQ5" s="32"/>
      <c r="AY5" s="28" t="s">
        <v>85</v>
      </c>
      <c r="AZ5" s="25" t="s">
        <v>97</v>
      </c>
      <c r="BA5" s="32"/>
      <c r="BE5" s="28" t="s">
        <v>85</v>
      </c>
      <c r="BF5" s="25" t="s">
        <v>79</v>
      </c>
      <c r="BK5" s="28" t="s">
        <v>85</v>
      </c>
      <c r="BL5" s="25" t="s">
        <v>79</v>
      </c>
      <c r="BN5" s="28" t="s">
        <v>85</v>
      </c>
      <c r="BO5" s="33" t="s">
        <v>94</v>
      </c>
      <c r="BT5" s="28" t="s">
        <v>85</v>
      </c>
      <c r="BU5" s="25" t="s">
        <v>79</v>
      </c>
      <c r="CB5" s="28" t="s">
        <v>85</v>
      </c>
      <c r="CC5" s="25" t="s">
        <v>102</v>
      </c>
      <c r="CE5" s="34" t="s">
        <v>103</v>
      </c>
      <c r="CF5" s="34" t="s">
        <v>104</v>
      </c>
      <c r="CG5" s="34" t="s">
        <v>105</v>
      </c>
      <c r="CH5" s="34" t="s">
        <v>106</v>
      </c>
      <c r="CP5" s="28" t="s">
        <v>85</v>
      </c>
      <c r="CQ5" s="25" t="s">
        <v>79</v>
      </c>
      <c r="CR5" s="25" t="s">
        <v>87</v>
      </c>
      <c r="CT5" s="28" t="s">
        <v>85</v>
      </c>
      <c r="CU5" s="25" t="s">
        <v>87</v>
      </c>
      <c r="CV5"/>
      <c r="DC5" s="28" t="s">
        <v>85</v>
      </c>
      <c r="DD5" s="25" t="s">
        <v>87</v>
      </c>
      <c r="DE5"/>
      <c r="DL5" s="28" t="s">
        <v>110</v>
      </c>
      <c r="DM5" s="25" t="s">
        <v>87</v>
      </c>
      <c r="EC5" s="28" t="s">
        <v>113</v>
      </c>
      <c r="ED5" s="25" t="s">
        <v>114</v>
      </c>
      <c r="EE5" s="25" t="s">
        <v>116</v>
      </c>
      <c r="EF5" s="69">
        <f>IFERROR(AVERAGE(ED6:ED34),"-")</f>
        <v>39.555555555555557</v>
      </c>
      <c r="EJ5" s="28" t="s">
        <v>79</v>
      </c>
      <c r="EK5" s="28" t="s">
        <v>118</v>
      </c>
      <c r="ES5" s="28" t="s">
        <v>119</v>
      </c>
      <c r="ET5">
        <f>COUNTA(ES6:ES10)</f>
        <v>5</v>
      </c>
      <c r="EU5"/>
      <c r="EX5" s="28" t="s">
        <v>113</v>
      </c>
      <c r="EY5" s="25" t="s">
        <v>79</v>
      </c>
      <c r="EZ5"/>
      <c r="FD5" s="28" t="s">
        <v>79</v>
      </c>
      <c r="FE5" s="28" t="s">
        <v>118</v>
      </c>
    </row>
    <row r="6" spans="2:165" ht="15.5" x14ac:dyDescent="0.35">
      <c r="F6" s="29" t="s">
        <v>70</v>
      </c>
      <c r="G6" s="31">
        <v>78</v>
      </c>
      <c r="I6" s="29" t="s">
        <v>70</v>
      </c>
      <c r="J6" s="25">
        <f>IFERROR(VLOOKUP(I6,F:G,2,0), "-")</f>
        <v>78</v>
      </c>
      <c r="M6" s="29" t="s">
        <v>55</v>
      </c>
      <c r="N6" s="31">
        <v>176000000</v>
      </c>
      <c r="O6" s="31">
        <v>176000000</v>
      </c>
      <c r="P6" s="29"/>
      <c r="Q6" s="29"/>
      <c r="R6" s="29"/>
      <c r="S6" s="29"/>
      <c r="T6" s="31"/>
      <c r="W6" s="29" t="s">
        <v>53</v>
      </c>
      <c r="X6" s="31">
        <v>840000000</v>
      </c>
      <c r="Z6" s="25" t="str">
        <f>W6</f>
        <v>Dary</v>
      </c>
      <c r="AA6" s="31">
        <f>IFERROR(X6,"-")</f>
        <v>840000000</v>
      </c>
      <c r="AE6" s="29" t="s">
        <v>14</v>
      </c>
      <c r="AF6" s="31">
        <v>228</v>
      </c>
      <c r="AH6" s="35" t="s">
        <v>70</v>
      </c>
      <c r="AI6" s="36">
        <f>IFERROR(VLOOKUP(AH6,AE:AF,2,0), "-")</f>
        <v>78</v>
      </c>
      <c r="AJ6" s="37">
        <f>AI6/GETPIVOTDATA("Fees Status",$AE$5)</f>
        <v>0.25490196078431371</v>
      </c>
      <c r="AO6" s="29" t="s">
        <v>15</v>
      </c>
      <c r="AP6" s="31">
        <v>38</v>
      </c>
      <c r="AQ6" s="32"/>
      <c r="AY6" s="29" t="s">
        <v>30</v>
      </c>
      <c r="AZ6" s="31">
        <v>62</v>
      </c>
      <c r="BA6" s="32"/>
      <c r="BE6" s="29" t="s">
        <v>46</v>
      </c>
      <c r="BF6" s="38">
        <v>1083000000</v>
      </c>
      <c r="BK6" s="29" t="s">
        <v>39</v>
      </c>
      <c r="BL6" s="38">
        <v>569000000</v>
      </c>
      <c r="BN6" s="29" t="s">
        <v>39</v>
      </c>
      <c r="BO6" s="33">
        <v>95</v>
      </c>
      <c r="BT6" s="29" t="s">
        <v>19</v>
      </c>
      <c r="BU6" s="38">
        <v>846000000</v>
      </c>
      <c r="BW6" s="39" t="str">
        <f t="shared" ref="BW6:BX10" si="0">IFERROR(BT6, "-")</f>
        <v>KJI. L4</v>
      </c>
      <c r="BX6" s="40">
        <f t="shared" si="0"/>
        <v>846000000</v>
      </c>
      <c r="CB6" s="29" t="s">
        <v>15</v>
      </c>
      <c r="CC6" s="41">
        <v>3.1732253086419753E-3</v>
      </c>
      <c r="CE6" s="25" t="str">
        <f>IFERROR(CB6,0)</f>
        <v>Apr</v>
      </c>
      <c r="CF6" s="41">
        <f>IFERROR(CC6,0)</f>
        <v>3.1732253086419753E-3</v>
      </c>
      <c r="CG6" s="41" t="str">
        <f>IF(CF6=MAX(CF:CF),CF6,"")</f>
        <v/>
      </c>
      <c r="CH6" s="25" t="str">
        <f>IF(CF6=MIN(CF:CF),CF6,"")</f>
        <v/>
      </c>
      <c r="CP6" s="29" t="s">
        <v>77</v>
      </c>
      <c r="CQ6" s="38">
        <v>1893000000</v>
      </c>
      <c r="CR6" s="38">
        <v>1893000000</v>
      </c>
      <c r="CT6" s="29" t="s">
        <v>78</v>
      </c>
      <c r="CU6" s="38">
        <v>3854000000</v>
      </c>
      <c r="CV6"/>
      <c r="CW6" s="55" t="str">
        <f>IFERROR(CT6,"-")</f>
        <v>Salah</v>
      </c>
      <c r="CX6" s="56">
        <f>IFERROR(CU6,"-")</f>
        <v>3854000000</v>
      </c>
      <c r="DC6" s="29" t="s">
        <v>53</v>
      </c>
      <c r="DD6" s="38">
        <v>840000000</v>
      </c>
      <c r="DE6"/>
      <c r="DF6" s="55" t="str">
        <f>IFERROR(DC6,"-")</f>
        <v>Dary</v>
      </c>
      <c r="DG6" s="56">
        <f>IFERROR(DD6,"-")</f>
        <v>840000000</v>
      </c>
      <c r="DL6" s="29" t="s">
        <v>73</v>
      </c>
      <c r="DM6" s="38">
        <v>169000000</v>
      </c>
      <c r="DP6" s="60"/>
      <c r="DQ6" s="60"/>
      <c r="DR6" s="60"/>
      <c r="DS6" s="60"/>
      <c r="DT6" s="60"/>
      <c r="DU6" s="60"/>
      <c r="EC6" s="29" t="s">
        <v>15</v>
      </c>
      <c r="ED6" s="25">
        <v>14</v>
      </c>
      <c r="EE6" s="25">
        <v>14</v>
      </c>
      <c r="EJ6" s="28" t="s">
        <v>119</v>
      </c>
      <c r="EK6" s="25" t="s">
        <v>23</v>
      </c>
      <c r="EL6" s="25" t="s">
        <v>42</v>
      </c>
      <c r="EM6" s="25" t="s">
        <v>45</v>
      </c>
      <c r="EN6" s="25" t="s">
        <v>17</v>
      </c>
      <c r="EO6" s="25" t="s">
        <v>68</v>
      </c>
      <c r="EP6" s="25" t="s">
        <v>80</v>
      </c>
      <c r="ES6" s="29" t="s">
        <v>23</v>
      </c>
      <c r="ET6"/>
      <c r="EU6"/>
      <c r="EX6" s="29" t="s">
        <v>77</v>
      </c>
      <c r="EY6" s="25">
        <v>1893000000</v>
      </c>
      <c r="EZ6"/>
      <c r="FD6" s="28" t="s">
        <v>113</v>
      </c>
      <c r="FE6" s="25" t="s">
        <v>46</v>
      </c>
      <c r="FF6" s="25" t="s">
        <v>61</v>
      </c>
      <c r="FG6" s="25" t="s">
        <v>74</v>
      </c>
      <c r="FH6" s="25" t="s">
        <v>18</v>
      </c>
      <c r="FI6" s="25" t="s">
        <v>80</v>
      </c>
    </row>
    <row r="7" spans="2:165" ht="15.5" x14ac:dyDescent="0.35">
      <c r="F7" s="29" t="s">
        <v>14</v>
      </c>
      <c r="G7" s="31">
        <v>228</v>
      </c>
      <c r="I7" s="29" t="s">
        <v>14</v>
      </c>
      <c r="J7" s="25">
        <f>IFERROR(VLOOKUP(I7,F:G,2,0), "-")</f>
        <v>228</v>
      </c>
      <c r="M7" s="29" t="s">
        <v>57</v>
      </c>
      <c r="N7" s="31">
        <v>440000000</v>
      </c>
      <c r="O7" s="31">
        <v>440000000</v>
      </c>
      <c r="P7" s="29"/>
      <c r="Q7" s="29"/>
      <c r="R7" s="29"/>
      <c r="S7" s="29"/>
      <c r="T7" s="31"/>
      <c r="W7" s="29" t="s">
        <v>63</v>
      </c>
      <c r="X7" s="31">
        <v>779000000</v>
      </c>
      <c r="Z7" s="25" t="str">
        <f>W7</f>
        <v>John</v>
      </c>
      <c r="AA7" s="31">
        <f>IFERROR(X7,"-")</f>
        <v>779000000</v>
      </c>
      <c r="AE7" s="29" t="s">
        <v>70</v>
      </c>
      <c r="AF7" s="31">
        <v>78</v>
      </c>
      <c r="AH7" s="42" t="s">
        <v>14</v>
      </c>
      <c r="AI7" s="43">
        <f>IFERROR(VLOOKUP(AH7,AE:AF,2,0), "-")</f>
        <v>228</v>
      </c>
      <c r="AJ7" s="37">
        <f>AI7/GETPIVOTDATA("Fees Status",$AE$5)</f>
        <v>0.74509803921568629</v>
      </c>
      <c r="AO7" s="29" t="s">
        <v>59</v>
      </c>
      <c r="AP7" s="31">
        <v>66</v>
      </c>
      <c r="AQ7" s="32"/>
      <c r="AY7" s="29" t="s">
        <v>33</v>
      </c>
      <c r="AZ7" s="31">
        <v>44</v>
      </c>
      <c r="BA7" s="32"/>
      <c r="BE7" s="29" t="s">
        <v>61</v>
      </c>
      <c r="BF7" s="38">
        <v>217000000</v>
      </c>
      <c r="BK7" s="29" t="s">
        <v>35</v>
      </c>
      <c r="BL7" s="38">
        <v>308000000</v>
      </c>
      <c r="BN7" s="29" t="s">
        <v>35</v>
      </c>
      <c r="BO7" s="33">
        <v>50</v>
      </c>
      <c r="BT7" s="29" t="s">
        <v>29</v>
      </c>
      <c r="BU7" s="38">
        <v>604000000</v>
      </c>
      <c r="BW7" s="44" t="str">
        <f t="shared" si="0"/>
        <v>Fndn. L5</v>
      </c>
      <c r="BX7" s="45">
        <f t="shared" si="0"/>
        <v>604000000</v>
      </c>
      <c r="CB7" s="29" t="s">
        <v>59</v>
      </c>
      <c r="CC7" s="41">
        <v>3.2857510288065855E-3</v>
      </c>
      <c r="CE7" s="25" t="str">
        <f t="shared" ref="CE7:CF14" si="1">IFERROR(CB7,0)</f>
        <v>May</v>
      </c>
      <c r="CF7" s="41">
        <f t="shared" si="1"/>
        <v>3.2857510288065855E-3</v>
      </c>
      <c r="CG7" s="41" t="str">
        <f t="shared" ref="CG7:CG17" si="2">IF(CF7=MAX(CF:CF),CF7,"")</f>
        <v/>
      </c>
      <c r="CH7" s="25" t="str">
        <f t="shared" ref="CH7:CH17" si="3">IF(CF7=MIN(CF:CF),CF7,"")</f>
        <v/>
      </c>
      <c r="CJ7" s="25" t="s">
        <v>90</v>
      </c>
      <c r="CK7" s="41">
        <f>AVERAGE(CF:CF)</f>
        <v>3.2938431749181896E-3</v>
      </c>
      <c r="CP7" s="29" t="s">
        <v>66</v>
      </c>
      <c r="CQ7" s="38">
        <v>1905000000</v>
      </c>
      <c r="CR7" s="38">
        <v>1905000000</v>
      </c>
      <c r="CT7" s="29" t="s">
        <v>80</v>
      </c>
      <c r="CU7" s="38">
        <v>3854000000</v>
      </c>
      <c r="CV7"/>
      <c r="DC7" s="29" t="s">
        <v>63</v>
      </c>
      <c r="DD7" s="38">
        <v>779000000</v>
      </c>
      <c r="DE7"/>
      <c r="DL7" s="29" t="s">
        <v>49</v>
      </c>
      <c r="DM7" s="38">
        <v>467000000</v>
      </c>
      <c r="DP7" s="59"/>
      <c r="DQ7" s="59"/>
      <c r="DR7" s="59"/>
      <c r="DS7" s="59"/>
      <c r="DT7" s="59"/>
      <c r="DU7" s="59"/>
      <c r="EC7" s="29" t="s">
        <v>59</v>
      </c>
      <c r="ED7" s="25">
        <v>24</v>
      </c>
      <c r="EE7" s="25">
        <v>24</v>
      </c>
      <c r="EJ7" s="29" t="s">
        <v>15</v>
      </c>
      <c r="EK7" s="38"/>
      <c r="EL7" s="38">
        <v>130000000</v>
      </c>
      <c r="EM7" s="38"/>
      <c r="EN7" s="38">
        <v>82000000</v>
      </c>
      <c r="EO7" s="38"/>
      <c r="EP7" s="38">
        <v>212000000</v>
      </c>
      <c r="ES7" s="29" t="s">
        <v>42</v>
      </c>
      <c r="ET7"/>
      <c r="EU7"/>
      <c r="EX7" s="70" t="s">
        <v>46</v>
      </c>
      <c r="EY7" s="25">
        <v>247000000</v>
      </c>
      <c r="EZ7"/>
      <c r="FD7" s="29" t="s">
        <v>66</v>
      </c>
      <c r="FE7" s="38">
        <v>76000000</v>
      </c>
      <c r="FF7" s="38">
        <v>60000000</v>
      </c>
      <c r="FG7" s="38"/>
      <c r="FH7" s="38">
        <v>436000000</v>
      </c>
      <c r="FI7" s="38">
        <v>572000000</v>
      </c>
    </row>
    <row r="8" spans="2:165" ht="15.5" x14ac:dyDescent="0.35">
      <c r="F8" s="29" t="s">
        <v>80</v>
      </c>
      <c r="G8" s="31">
        <v>306</v>
      </c>
      <c r="M8" s="29" t="s">
        <v>58</v>
      </c>
      <c r="N8" s="31">
        <v>76000000</v>
      </c>
      <c r="O8" s="31">
        <v>76000000</v>
      </c>
      <c r="P8" s="29"/>
      <c r="Q8" s="29"/>
      <c r="R8" s="35" t="s">
        <v>88</v>
      </c>
      <c r="S8" s="46">
        <f>MAX(O:O)</f>
        <v>1317000000</v>
      </c>
      <c r="T8" s="31"/>
      <c r="W8" s="29" t="s">
        <v>41</v>
      </c>
      <c r="X8" s="31">
        <v>770000000</v>
      </c>
      <c r="Z8" s="25" t="str">
        <f>W8</f>
        <v>Sahar</v>
      </c>
      <c r="AA8" s="31">
        <f>IFERROR(X8,"-")</f>
        <v>770000000</v>
      </c>
      <c r="AE8" s="29" t="s">
        <v>80</v>
      </c>
      <c r="AF8" s="31">
        <v>306</v>
      </c>
      <c r="AO8" s="29" t="s">
        <v>60</v>
      </c>
      <c r="AP8" s="31">
        <v>28</v>
      </c>
      <c r="AQ8" s="32"/>
      <c r="AY8" s="29" t="s">
        <v>40</v>
      </c>
      <c r="AZ8" s="31">
        <v>28</v>
      </c>
      <c r="BA8" s="32"/>
      <c r="BE8" s="29" t="s">
        <v>74</v>
      </c>
      <c r="BF8" s="38">
        <v>38000000</v>
      </c>
      <c r="BK8" s="29" t="s">
        <v>29</v>
      </c>
      <c r="BL8" s="38">
        <v>604000000</v>
      </c>
      <c r="BN8" s="29" t="s">
        <v>29</v>
      </c>
      <c r="BO8" s="33">
        <v>90</v>
      </c>
      <c r="BT8" s="29" t="s">
        <v>56</v>
      </c>
      <c r="BU8" s="38">
        <v>572000000</v>
      </c>
      <c r="BW8" s="44" t="str">
        <f t="shared" si="0"/>
        <v>Pre. L3</v>
      </c>
      <c r="BX8" s="45">
        <f t="shared" si="0"/>
        <v>572000000</v>
      </c>
      <c r="CB8" s="29" t="s">
        <v>60</v>
      </c>
      <c r="CC8" s="41">
        <v>2.2887731481481483E-3</v>
      </c>
      <c r="CE8" s="25" t="str">
        <f t="shared" si="1"/>
        <v>Jun</v>
      </c>
      <c r="CF8" s="41">
        <f t="shared" si="1"/>
        <v>2.2887731481481483E-3</v>
      </c>
      <c r="CG8" s="41" t="str">
        <f t="shared" si="2"/>
        <v/>
      </c>
      <c r="CH8" s="41">
        <f t="shared" si="3"/>
        <v>2.2887731481481483E-3</v>
      </c>
      <c r="CJ8" s="25" t="s">
        <v>88</v>
      </c>
      <c r="CK8" s="41">
        <f>MAX(CF:CF)</f>
        <v>4.0289351851851849E-3</v>
      </c>
      <c r="CP8" s="29" t="s">
        <v>76</v>
      </c>
      <c r="CQ8" s="38">
        <v>3990000000</v>
      </c>
      <c r="CR8" s="38">
        <v>3990000000</v>
      </c>
      <c r="CT8"/>
      <c r="CU8"/>
      <c r="CV8"/>
      <c r="DC8" s="29" t="s">
        <v>41</v>
      </c>
      <c r="DD8" s="38">
        <v>770000000</v>
      </c>
      <c r="DE8"/>
      <c r="DL8" s="29" t="s">
        <v>28</v>
      </c>
      <c r="DM8" s="38">
        <v>529000000</v>
      </c>
      <c r="DP8" s="59"/>
      <c r="DQ8" s="59"/>
      <c r="DR8" s="59"/>
      <c r="DS8" s="59"/>
      <c r="DT8" s="59"/>
      <c r="DU8" s="59"/>
      <c r="EC8" s="29" t="s">
        <v>60</v>
      </c>
      <c r="ED8" s="25">
        <v>12</v>
      </c>
      <c r="EE8" s="25">
        <v>12</v>
      </c>
      <c r="EJ8" s="29" t="s">
        <v>59</v>
      </c>
      <c r="EK8" s="38">
        <v>64000000</v>
      </c>
      <c r="EL8" s="38">
        <v>160000000</v>
      </c>
      <c r="EM8" s="38">
        <v>30000000</v>
      </c>
      <c r="EN8" s="38">
        <v>80000000</v>
      </c>
      <c r="EO8" s="38"/>
      <c r="EP8" s="38">
        <v>334000000</v>
      </c>
      <c r="ES8" s="29" t="s">
        <v>45</v>
      </c>
      <c r="ET8"/>
      <c r="EU8"/>
      <c r="EX8" s="70" t="s">
        <v>61</v>
      </c>
      <c r="EY8" s="25">
        <v>146000000</v>
      </c>
      <c r="EZ8"/>
      <c r="FD8" s="29" t="s">
        <v>53</v>
      </c>
      <c r="FE8" s="38">
        <v>247000000</v>
      </c>
      <c r="FF8" s="38">
        <v>42000000</v>
      </c>
      <c r="FG8" s="38"/>
      <c r="FH8" s="38">
        <v>551000000</v>
      </c>
      <c r="FI8" s="38">
        <v>840000000</v>
      </c>
    </row>
    <row r="9" spans="2:165" ht="15.5" x14ac:dyDescent="0.35">
      <c r="M9" s="29" t="s">
        <v>15</v>
      </c>
      <c r="N9" s="31">
        <v>212000000</v>
      </c>
      <c r="O9" s="31">
        <v>212000000</v>
      </c>
      <c r="P9" s="29"/>
      <c r="Q9" s="29"/>
      <c r="R9" s="47" t="s">
        <v>90</v>
      </c>
      <c r="S9" s="48">
        <f>AVERAGE(O:O)</f>
        <v>440666666.66666669</v>
      </c>
      <c r="T9" s="31"/>
      <c r="W9" s="29" t="s">
        <v>66</v>
      </c>
      <c r="X9" s="31">
        <v>572000000</v>
      </c>
      <c r="Z9" s="25" t="str">
        <f>W9</f>
        <v>Ahmed</v>
      </c>
      <c r="AA9" s="31">
        <f>IFERROR(X9,"-")</f>
        <v>572000000</v>
      </c>
      <c r="AO9" s="29" t="s">
        <v>72</v>
      </c>
      <c r="AP9" s="31">
        <v>18</v>
      </c>
      <c r="AQ9" s="32"/>
      <c r="AR9" s="25" t="s">
        <v>95</v>
      </c>
      <c r="AS9" s="32"/>
      <c r="AT9" s="25" t="s">
        <v>94</v>
      </c>
      <c r="AY9" s="29" t="s">
        <v>20</v>
      </c>
      <c r="AZ9" s="31">
        <v>31</v>
      </c>
      <c r="BA9" s="32"/>
      <c r="BE9" s="29" t="s">
        <v>18</v>
      </c>
      <c r="BF9" s="38">
        <v>2516000000</v>
      </c>
      <c r="BK9" s="29" t="s">
        <v>50</v>
      </c>
      <c r="BL9" s="38">
        <v>135000000</v>
      </c>
      <c r="BN9" s="29" t="s">
        <v>50</v>
      </c>
      <c r="BO9" s="33">
        <v>22</v>
      </c>
      <c r="BT9" s="29" t="s">
        <v>39</v>
      </c>
      <c r="BU9" s="49">
        <v>569000000</v>
      </c>
      <c r="BW9" s="44" t="str">
        <f t="shared" si="0"/>
        <v>Fndn. L1</v>
      </c>
      <c r="BX9" s="45">
        <f t="shared" si="0"/>
        <v>569000000</v>
      </c>
      <c r="CB9" s="29" t="s">
        <v>72</v>
      </c>
      <c r="CC9" s="41">
        <v>3.7662037037037043E-3</v>
      </c>
      <c r="CE9" s="25" t="str">
        <f t="shared" si="1"/>
        <v>Jul</v>
      </c>
      <c r="CF9" s="41">
        <f t="shared" si="1"/>
        <v>3.7662037037037043E-3</v>
      </c>
      <c r="CG9" s="41" t="str">
        <f t="shared" si="2"/>
        <v/>
      </c>
      <c r="CH9" s="25" t="str">
        <f t="shared" si="3"/>
        <v/>
      </c>
      <c r="CJ9" s="25" t="s">
        <v>89</v>
      </c>
      <c r="CK9" s="41">
        <f>MIN(CF:CF)</f>
        <v>2.2887731481481483E-3</v>
      </c>
      <c r="CP9" s="29" t="s">
        <v>78</v>
      </c>
      <c r="CQ9" s="38">
        <v>3854000000</v>
      </c>
      <c r="CR9" s="38">
        <v>3854000000</v>
      </c>
      <c r="CT9"/>
      <c r="CU9"/>
      <c r="CV9"/>
      <c r="DC9" s="29" t="s">
        <v>66</v>
      </c>
      <c r="DD9" s="38">
        <v>572000000</v>
      </c>
      <c r="DE9"/>
      <c r="DL9" s="29" t="s">
        <v>38</v>
      </c>
      <c r="DM9" s="38">
        <v>598000000</v>
      </c>
      <c r="EC9" s="29" t="s">
        <v>72</v>
      </c>
      <c r="ED9" s="25">
        <v>12</v>
      </c>
      <c r="EE9" s="25">
        <v>12</v>
      </c>
      <c r="EJ9" s="29" t="s">
        <v>60</v>
      </c>
      <c r="EK9" s="38">
        <v>76000000</v>
      </c>
      <c r="EL9" s="38">
        <v>70000000</v>
      </c>
      <c r="EM9" s="38">
        <v>0</v>
      </c>
      <c r="EN9" s="38">
        <v>50000000</v>
      </c>
      <c r="EO9" s="38"/>
      <c r="EP9" s="38">
        <v>196000000</v>
      </c>
      <c r="ES9" s="29" t="s">
        <v>17</v>
      </c>
      <c r="ET9"/>
      <c r="EU9"/>
      <c r="EX9" s="70" t="s">
        <v>18</v>
      </c>
      <c r="EY9" s="25">
        <v>1500000000</v>
      </c>
      <c r="EZ9"/>
      <c r="FD9" s="29" t="s">
        <v>62</v>
      </c>
      <c r="FE9" s="38">
        <v>171000000</v>
      </c>
      <c r="FF9" s="38">
        <v>20000000</v>
      </c>
      <c r="FG9" s="38"/>
      <c r="FH9" s="38">
        <v>375000000</v>
      </c>
      <c r="FI9" s="38">
        <v>566000000</v>
      </c>
    </row>
    <row r="10" spans="2:165" ht="15.5" x14ac:dyDescent="0.35">
      <c r="M10" s="29" t="s">
        <v>59</v>
      </c>
      <c r="N10" s="31">
        <v>334000000</v>
      </c>
      <c r="O10" s="31">
        <v>334000000</v>
      </c>
      <c r="P10" s="29"/>
      <c r="Q10" s="29"/>
      <c r="R10" s="42" t="s">
        <v>89</v>
      </c>
      <c r="S10" s="50">
        <f>MIN(O:O)</f>
        <v>76000000</v>
      </c>
      <c r="T10" s="31"/>
      <c r="W10" s="29" t="s">
        <v>62</v>
      </c>
      <c r="X10" s="31">
        <v>566000000</v>
      </c>
      <c r="Z10" s="25" t="str">
        <f>W10</f>
        <v>Dina</v>
      </c>
      <c r="AA10" s="31">
        <f>IFERROR(X10,"-")</f>
        <v>566000000</v>
      </c>
      <c r="AO10" s="29" t="s">
        <v>22</v>
      </c>
      <c r="AP10" s="31">
        <v>60</v>
      </c>
      <c r="AQ10" s="32"/>
      <c r="AR10" s="31">
        <v>2.0163398692810457</v>
      </c>
      <c r="AS10" s="32"/>
      <c r="AT10" s="31">
        <v>617</v>
      </c>
      <c r="AY10" s="29" t="s">
        <v>43</v>
      </c>
      <c r="AZ10" s="31">
        <v>40</v>
      </c>
      <c r="BA10" s="32"/>
      <c r="BE10" s="29" t="s">
        <v>80</v>
      </c>
      <c r="BF10" s="38">
        <v>3854000000</v>
      </c>
      <c r="BK10" s="29" t="s">
        <v>19</v>
      </c>
      <c r="BL10" s="38">
        <v>846000000</v>
      </c>
      <c r="BN10" s="29" t="s">
        <v>19</v>
      </c>
      <c r="BO10" s="33">
        <v>144</v>
      </c>
      <c r="BT10" s="29" t="s">
        <v>47</v>
      </c>
      <c r="BU10" s="38">
        <v>333000000</v>
      </c>
      <c r="BW10" s="51" t="str">
        <f t="shared" si="0"/>
        <v>Pre. L2</v>
      </c>
      <c r="BX10" s="52">
        <f t="shared" si="0"/>
        <v>333000000</v>
      </c>
      <c r="CB10" s="29" t="s">
        <v>22</v>
      </c>
      <c r="CC10" s="41">
        <v>4.0289351851851849E-3</v>
      </c>
      <c r="CE10" s="25" t="str">
        <f t="shared" si="1"/>
        <v>Aug</v>
      </c>
      <c r="CF10" s="41">
        <f t="shared" si="1"/>
        <v>4.0289351851851849E-3</v>
      </c>
      <c r="CG10" s="41">
        <f t="shared" si="2"/>
        <v>4.0289351851851849E-3</v>
      </c>
      <c r="CH10" s="25" t="str">
        <f t="shared" si="3"/>
        <v/>
      </c>
      <c r="CP10" s="29" t="s">
        <v>80</v>
      </c>
      <c r="CQ10" s="38">
        <v>11642000000</v>
      </c>
      <c r="CR10" s="38">
        <v>11642000000</v>
      </c>
      <c r="CT10"/>
      <c r="CU10"/>
      <c r="CV10"/>
      <c r="DC10" s="29" t="s">
        <v>62</v>
      </c>
      <c r="DD10" s="38">
        <v>566000000</v>
      </c>
      <c r="DE10"/>
      <c r="DL10" s="29" t="s">
        <v>16</v>
      </c>
      <c r="DM10" s="38">
        <v>909000000</v>
      </c>
      <c r="DP10" s="63"/>
      <c r="DQ10" s="61" t="str">
        <f>IFERROR(DL6,"-")</f>
        <v>Youtube Channel</v>
      </c>
      <c r="DR10" s="61" t="str">
        <f>IFERROR(DL7,"-")</f>
        <v>Google Ad</v>
      </c>
      <c r="DS10" s="61" t="str">
        <f>IFERROR(DL8,"-")</f>
        <v>Company Website</v>
      </c>
      <c r="DT10" s="61" t="str">
        <f>IFERROR(DL9,"-")</f>
        <v>WhatsApp</v>
      </c>
      <c r="DU10" s="61" t="str">
        <f>IFERROR(DL10,"-")</f>
        <v>Television Ad</v>
      </c>
      <c r="DV10" s="62" t="str">
        <f>IFERROR(DL11,"-")</f>
        <v>Facebook Page</v>
      </c>
      <c r="DX10" s="25" t="s">
        <v>111</v>
      </c>
      <c r="EC10" s="29" t="s">
        <v>22</v>
      </c>
      <c r="ED10" s="25">
        <v>25</v>
      </c>
      <c r="EE10" s="25">
        <v>25</v>
      </c>
      <c r="EJ10" s="29" t="s">
        <v>72</v>
      </c>
      <c r="EK10" s="38">
        <v>14000000</v>
      </c>
      <c r="EL10" s="38">
        <v>150000000</v>
      </c>
      <c r="EM10" s="38"/>
      <c r="EN10" s="38"/>
      <c r="EO10" s="38"/>
      <c r="EP10" s="38">
        <v>164000000</v>
      </c>
      <c r="ES10" s="29" t="s">
        <v>68</v>
      </c>
      <c r="ET10"/>
      <c r="EU10"/>
      <c r="EX10" s="29" t="s">
        <v>66</v>
      </c>
      <c r="EY10" s="25">
        <v>1905000000</v>
      </c>
      <c r="EZ10"/>
      <c r="FD10" s="29" t="s">
        <v>63</v>
      </c>
      <c r="FE10" s="38">
        <v>171000000</v>
      </c>
      <c r="FF10" s="38">
        <v>73000000</v>
      </c>
      <c r="FG10" s="38">
        <v>38000000</v>
      </c>
      <c r="FH10" s="38">
        <v>497000000</v>
      </c>
      <c r="FI10" s="38">
        <v>779000000</v>
      </c>
    </row>
    <row r="11" spans="2:165" ht="15.5" x14ac:dyDescent="0.35">
      <c r="M11" s="29" t="s">
        <v>60</v>
      </c>
      <c r="N11" s="31">
        <v>196000000</v>
      </c>
      <c r="O11" s="31">
        <v>196000000</v>
      </c>
      <c r="P11" s="29"/>
      <c r="Q11" s="29"/>
      <c r="R11" s="29"/>
      <c r="S11" s="29"/>
      <c r="T11" s="31"/>
      <c r="W11" s="29" t="s">
        <v>21</v>
      </c>
      <c r="X11" s="31">
        <v>265000000</v>
      </c>
      <c r="AO11" s="29" t="s">
        <v>27</v>
      </c>
      <c r="AP11" s="31">
        <v>110</v>
      </c>
      <c r="AQ11" s="32"/>
      <c r="AR11" s="32"/>
      <c r="AS11" s="32"/>
      <c r="AY11" s="29" t="s">
        <v>25</v>
      </c>
      <c r="AZ11" s="31">
        <v>21</v>
      </c>
      <c r="BA11" s="32"/>
      <c r="BE11" s="32"/>
      <c r="BF11" s="32"/>
      <c r="BK11" s="29" t="s">
        <v>47</v>
      </c>
      <c r="BL11" s="38">
        <v>333000000</v>
      </c>
      <c r="BN11" s="29" t="s">
        <v>47</v>
      </c>
      <c r="BO11" s="33">
        <v>44</v>
      </c>
      <c r="BT11" s="29" t="s">
        <v>64</v>
      </c>
      <c r="BU11" s="38">
        <v>310000000</v>
      </c>
      <c r="CB11" s="29" t="s">
        <v>27</v>
      </c>
      <c r="CC11" s="41">
        <v>3.2288538538538521E-3</v>
      </c>
      <c r="CE11" s="25" t="str">
        <f t="shared" si="1"/>
        <v>Sep</v>
      </c>
      <c r="CF11" s="41">
        <f t="shared" si="1"/>
        <v>3.2288538538538521E-3</v>
      </c>
      <c r="CG11" s="41" t="str">
        <f t="shared" si="2"/>
        <v/>
      </c>
      <c r="CH11" s="25" t="str">
        <f t="shared" si="3"/>
        <v/>
      </c>
      <c r="CP11"/>
      <c r="CQ11"/>
      <c r="DC11" s="29" t="s">
        <v>21</v>
      </c>
      <c r="DD11" s="38">
        <v>265000000</v>
      </c>
      <c r="DL11" s="29" t="s">
        <v>32</v>
      </c>
      <c r="DM11" s="38">
        <v>1182000000</v>
      </c>
      <c r="DP11" s="64" t="s">
        <v>109</v>
      </c>
      <c r="DQ11" s="65">
        <f>IFERROR(VLOOKUP(DQ10,$DL:$DM,2,0),"-")</f>
        <v>169000000</v>
      </c>
      <c r="DR11" s="65">
        <f t="shared" ref="DR11:DV11" si="4">IFERROR(VLOOKUP(DR10,$DL:$DM,2,0),"-")</f>
        <v>467000000</v>
      </c>
      <c r="DS11" s="65">
        <f t="shared" si="4"/>
        <v>529000000</v>
      </c>
      <c r="DT11" s="65">
        <f t="shared" si="4"/>
        <v>598000000</v>
      </c>
      <c r="DU11" s="65">
        <f t="shared" si="4"/>
        <v>909000000</v>
      </c>
      <c r="DV11" s="66">
        <f t="shared" si="4"/>
        <v>1182000000</v>
      </c>
      <c r="DX11" s="38">
        <f>SUM(DQ11:DV11)</f>
        <v>3854000000</v>
      </c>
      <c r="EC11" s="29" t="s">
        <v>27</v>
      </c>
      <c r="ED11" s="25">
        <v>52</v>
      </c>
      <c r="EE11" s="25">
        <v>52</v>
      </c>
      <c r="EJ11" s="29" t="s">
        <v>22</v>
      </c>
      <c r="EK11" s="38">
        <v>107000000</v>
      </c>
      <c r="EL11" s="38">
        <v>103000000</v>
      </c>
      <c r="EM11" s="38">
        <v>38000000</v>
      </c>
      <c r="EN11" s="38">
        <v>47000000</v>
      </c>
      <c r="EO11" s="38">
        <v>50000000</v>
      </c>
      <c r="EP11" s="38">
        <v>345000000</v>
      </c>
      <c r="ES11"/>
      <c r="ET11"/>
      <c r="EU11"/>
      <c r="EX11" s="70" t="s">
        <v>46</v>
      </c>
      <c r="EY11" s="25">
        <v>513000000</v>
      </c>
      <c r="EZ11"/>
      <c r="FD11" s="29" t="s">
        <v>21</v>
      </c>
      <c r="FE11" s="38">
        <v>95000000</v>
      </c>
      <c r="FF11" s="38">
        <v>22000000</v>
      </c>
      <c r="FG11" s="38"/>
      <c r="FH11" s="38">
        <v>148000000</v>
      </c>
      <c r="FI11" s="38">
        <v>265000000</v>
      </c>
    </row>
    <row r="12" spans="2:165" ht="15.5" x14ac:dyDescent="0.35">
      <c r="M12" s="29" t="s">
        <v>72</v>
      </c>
      <c r="N12" s="31">
        <v>164000000</v>
      </c>
      <c r="O12" s="31">
        <v>164000000</v>
      </c>
      <c r="P12" s="29"/>
      <c r="Q12" s="29"/>
      <c r="R12" s="29"/>
      <c r="S12" s="29"/>
      <c r="T12" s="31"/>
      <c r="W12" s="29" t="s">
        <v>54</v>
      </c>
      <c r="X12" s="31">
        <v>38000000</v>
      </c>
      <c r="AO12" s="29" t="s">
        <v>37</v>
      </c>
      <c r="AP12" s="31">
        <v>208</v>
      </c>
      <c r="AQ12" s="32"/>
      <c r="AR12" s="32"/>
      <c r="AS12" s="32"/>
      <c r="AY12" s="29" t="s">
        <v>48</v>
      </c>
      <c r="AZ12" s="31">
        <v>40</v>
      </c>
      <c r="BA12" s="32"/>
      <c r="BE12" s="32"/>
      <c r="BF12" s="32"/>
      <c r="BK12" s="29" t="s">
        <v>56</v>
      </c>
      <c r="BL12" s="38">
        <v>572000000</v>
      </c>
      <c r="BN12" s="29" t="s">
        <v>56</v>
      </c>
      <c r="BO12" s="33">
        <v>92</v>
      </c>
      <c r="BT12" s="29" t="s">
        <v>35</v>
      </c>
      <c r="BU12" s="38">
        <v>308000000</v>
      </c>
      <c r="CB12" s="29" t="s">
        <v>37</v>
      </c>
      <c r="CC12" s="41">
        <v>3.1176215277777765E-3</v>
      </c>
      <c r="CE12" s="25" t="str">
        <f t="shared" si="1"/>
        <v>Oct</v>
      </c>
      <c r="CF12" s="41">
        <f t="shared" si="1"/>
        <v>3.1176215277777765E-3</v>
      </c>
      <c r="CG12" s="41" t="str">
        <f t="shared" si="2"/>
        <v/>
      </c>
      <c r="CH12" s="25" t="str">
        <f t="shared" si="3"/>
        <v/>
      </c>
      <c r="CP12"/>
      <c r="CQ12"/>
      <c r="DC12" s="29" t="s">
        <v>54</v>
      </c>
      <c r="DD12" s="38">
        <v>38000000</v>
      </c>
      <c r="DL12"/>
      <c r="DM12"/>
      <c r="DP12" s="67" t="s">
        <v>112</v>
      </c>
      <c r="DQ12" s="68">
        <f t="shared" ref="DQ12:DU12" si="5">IFERROR(MAX($DM:$DM),0)-DQ11+1000000000</f>
        <v>2013000000</v>
      </c>
      <c r="DR12" s="68">
        <f t="shared" si="5"/>
        <v>1715000000</v>
      </c>
      <c r="DS12" s="68">
        <f t="shared" si="5"/>
        <v>1653000000</v>
      </c>
      <c r="DT12" s="68">
        <f t="shared" si="5"/>
        <v>1584000000</v>
      </c>
      <c r="DU12" s="68">
        <f t="shared" si="5"/>
        <v>1273000000</v>
      </c>
      <c r="DV12" s="68">
        <f>IFERROR(MAX($DM:$DM),0)-DV11+1000000000</f>
        <v>1000000000</v>
      </c>
      <c r="EC12" s="29" t="s">
        <v>37</v>
      </c>
      <c r="ED12" s="25">
        <v>102</v>
      </c>
      <c r="EE12" s="25">
        <v>102</v>
      </c>
      <c r="EJ12" s="29" t="s">
        <v>27</v>
      </c>
      <c r="EK12" s="38">
        <v>213000000</v>
      </c>
      <c r="EL12" s="38">
        <v>279000000</v>
      </c>
      <c r="EM12" s="38">
        <v>12000000</v>
      </c>
      <c r="EN12" s="38">
        <v>80000000</v>
      </c>
      <c r="EO12" s="38">
        <v>39000000</v>
      </c>
      <c r="EP12" s="38">
        <v>623000000</v>
      </c>
      <c r="ES12"/>
      <c r="ET12"/>
      <c r="EU12"/>
      <c r="EX12" s="70" t="s">
        <v>61</v>
      </c>
      <c r="EY12" s="25">
        <v>164000000</v>
      </c>
      <c r="EZ12"/>
      <c r="FD12" s="29" t="s">
        <v>26</v>
      </c>
      <c r="FE12" s="38"/>
      <c r="FF12" s="38"/>
      <c r="FG12" s="38"/>
      <c r="FH12" s="38">
        <v>12000000</v>
      </c>
      <c r="FI12" s="38">
        <v>12000000</v>
      </c>
    </row>
    <row r="13" spans="2:165" ht="15.5" x14ac:dyDescent="0.35">
      <c r="M13" s="29" t="s">
        <v>22</v>
      </c>
      <c r="N13" s="31">
        <v>345000000</v>
      </c>
      <c r="O13" s="31">
        <v>345000000</v>
      </c>
      <c r="P13" s="29"/>
      <c r="Q13" s="29"/>
      <c r="R13" s="29"/>
      <c r="S13" s="29"/>
      <c r="T13" s="31"/>
      <c r="W13" s="29" t="s">
        <v>26</v>
      </c>
      <c r="X13" s="31">
        <v>12000000</v>
      </c>
      <c r="AO13" s="29" t="s">
        <v>44</v>
      </c>
      <c r="AP13" s="31">
        <v>165</v>
      </c>
      <c r="AQ13" s="32"/>
      <c r="AR13" s="32"/>
      <c r="AS13" s="32"/>
      <c r="AY13" s="29" t="s">
        <v>51</v>
      </c>
      <c r="AZ13" s="31">
        <v>40</v>
      </c>
      <c r="BA13" s="32"/>
      <c r="BE13" s="32"/>
      <c r="BF13" s="32"/>
      <c r="BK13" s="29" t="s">
        <v>64</v>
      </c>
      <c r="BL13" s="38">
        <v>310000000</v>
      </c>
      <c r="BN13" s="29" t="s">
        <v>64</v>
      </c>
      <c r="BO13" s="33">
        <v>47</v>
      </c>
      <c r="BT13" s="29" t="s">
        <v>24</v>
      </c>
      <c r="BU13" s="38">
        <v>177000000</v>
      </c>
      <c r="CB13" s="29" t="s">
        <v>44</v>
      </c>
      <c r="CC13" s="41">
        <v>3.299608876117494E-3</v>
      </c>
      <c r="CE13" s="25" t="str">
        <f t="shared" si="1"/>
        <v>Nov</v>
      </c>
      <c r="CF13" s="41">
        <f t="shared" si="1"/>
        <v>3.299608876117494E-3</v>
      </c>
      <c r="CG13" s="41" t="str">
        <f t="shared" si="2"/>
        <v/>
      </c>
      <c r="CH13" s="25" t="str">
        <f t="shared" si="3"/>
        <v/>
      </c>
      <c r="CP13"/>
      <c r="CQ13"/>
      <c r="DC13" s="29" t="s">
        <v>26</v>
      </c>
      <c r="DD13" s="38">
        <v>12000000</v>
      </c>
      <c r="DL13"/>
      <c r="DM13"/>
      <c r="EC13" s="29" t="s">
        <v>44</v>
      </c>
      <c r="ED13" s="25">
        <v>73</v>
      </c>
      <c r="EE13" s="25">
        <v>73</v>
      </c>
      <c r="EJ13" s="29" t="s">
        <v>37</v>
      </c>
      <c r="EK13" s="38">
        <v>364000000</v>
      </c>
      <c r="EL13" s="38">
        <v>530000000</v>
      </c>
      <c r="EM13" s="38">
        <v>115000000</v>
      </c>
      <c r="EN13" s="38">
        <v>293000000</v>
      </c>
      <c r="EO13" s="38">
        <v>15000000</v>
      </c>
      <c r="EP13" s="38">
        <v>1317000000</v>
      </c>
      <c r="ES13"/>
      <c r="ET13"/>
      <c r="EU13"/>
      <c r="EX13" s="70" t="s">
        <v>74</v>
      </c>
      <c r="EY13" s="25">
        <v>95000000</v>
      </c>
      <c r="EZ13"/>
      <c r="FD13" s="29" t="s">
        <v>54</v>
      </c>
      <c r="FE13" s="38">
        <v>38000000</v>
      </c>
      <c r="FF13" s="38"/>
      <c r="FG13" s="38"/>
      <c r="FH13" s="38"/>
      <c r="FI13" s="38">
        <v>38000000</v>
      </c>
    </row>
    <row r="14" spans="2:165" ht="15.5" x14ac:dyDescent="0.35">
      <c r="M14" s="29" t="s">
        <v>27</v>
      </c>
      <c r="N14" s="31">
        <v>623000000</v>
      </c>
      <c r="O14" s="31">
        <v>623000000</v>
      </c>
      <c r="P14" s="29"/>
      <c r="Q14" s="29"/>
      <c r="R14" s="29"/>
      <c r="S14" s="29"/>
      <c r="T14" s="31"/>
      <c r="W14" s="29" t="s">
        <v>31</v>
      </c>
      <c r="X14" s="31">
        <v>12000000</v>
      </c>
      <c r="AO14" s="29" t="s">
        <v>69</v>
      </c>
      <c r="AP14" s="31">
        <v>56</v>
      </c>
      <c r="AQ14" s="32"/>
      <c r="AR14" s="32"/>
      <c r="AS14" s="32"/>
      <c r="AY14" s="29" t="s">
        <v>80</v>
      </c>
      <c r="AZ14" s="31">
        <v>306</v>
      </c>
      <c r="BA14" s="32"/>
      <c r="BE14" s="32"/>
      <c r="BF14" s="32"/>
      <c r="BK14" s="29" t="s">
        <v>24</v>
      </c>
      <c r="BL14" s="38">
        <v>177000000</v>
      </c>
      <c r="BN14" s="29" t="s">
        <v>24</v>
      </c>
      <c r="BO14" s="33">
        <v>33</v>
      </c>
      <c r="BT14" s="29" t="s">
        <v>50</v>
      </c>
      <c r="BU14" s="38">
        <v>135000000</v>
      </c>
      <c r="CB14" s="29" t="s">
        <v>69</v>
      </c>
      <c r="CC14" s="41">
        <v>3.4556159420289839E-3</v>
      </c>
      <c r="CE14" s="53" t="str">
        <f t="shared" si="1"/>
        <v>Dec</v>
      </c>
      <c r="CF14" s="54">
        <f t="shared" si="1"/>
        <v>3.4556159420289839E-3</v>
      </c>
      <c r="CG14" s="41" t="str">
        <f t="shared" si="2"/>
        <v/>
      </c>
      <c r="CH14" s="25" t="str">
        <f t="shared" si="3"/>
        <v/>
      </c>
      <c r="CP14"/>
      <c r="CQ14"/>
      <c r="DC14" s="29" t="s">
        <v>31</v>
      </c>
      <c r="DD14" s="38">
        <v>12000000</v>
      </c>
      <c r="DL14"/>
      <c r="DM14"/>
      <c r="EC14" s="29" t="s">
        <v>69</v>
      </c>
      <c r="ED14" s="25">
        <v>42</v>
      </c>
      <c r="EE14" s="25">
        <v>42</v>
      </c>
      <c r="EJ14" s="29" t="s">
        <v>44</v>
      </c>
      <c r="EK14" s="38">
        <v>209000000</v>
      </c>
      <c r="EL14" s="38">
        <v>428000000</v>
      </c>
      <c r="EM14" s="38">
        <v>152000000</v>
      </c>
      <c r="EN14" s="38">
        <v>220000000</v>
      </c>
      <c r="EO14" s="38">
        <v>12000000</v>
      </c>
      <c r="EP14" s="38">
        <v>1021000000</v>
      </c>
      <c r="ES14"/>
      <c r="ET14"/>
      <c r="EU14"/>
      <c r="EX14" s="70" t="s">
        <v>18</v>
      </c>
      <c r="EY14" s="25">
        <v>1133000000</v>
      </c>
      <c r="EZ14"/>
      <c r="FD14" s="29" t="s">
        <v>31</v>
      </c>
      <c r="FE14" s="38"/>
      <c r="FF14" s="38"/>
      <c r="FG14" s="38"/>
      <c r="FH14" s="38">
        <v>12000000</v>
      </c>
      <c r="FI14" s="38">
        <v>12000000</v>
      </c>
    </row>
    <row r="15" spans="2:165" ht="15.5" x14ac:dyDescent="0.35">
      <c r="M15" s="29" t="s">
        <v>37</v>
      </c>
      <c r="N15" s="31">
        <v>1317000000</v>
      </c>
      <c r="O15" s="31">
        <v>1317000000</v>
      </c>
      <c r="P15" s="29"/>
      <c r="Q15" s="29"/>
      <c r="R15" s="29"/>
      <c r="S15" s="29"/>
      <c r="T15" s="31"/>
      <c r="W15" s="29" t="s">
        <v>80</v>
      </c>
      <c r="X15" s="31">
        <v>3854000000</v>
      </c>
      <c r="AO15" s="29" t="s">
        <v>80</v>
      </c>
      <c r="AP15" s="31">
        <v>749</v>
      </c>
      <c r="AQ15" s="32"/>
      <c r="AR15" s="32"/>
      <c r="AS15" s="32"/>
      <c r="AY15" s="32"/>
      <c r="AZ15" s="32"/>
      <c r="BA15" s="32"/>
      <c r="BE15" s="32"/>
      <c r="BF15" s="32"/>
      <c r="BK15" s="29" t="s">
        <v>80</v>
      </c>
      <c r="BL15" s="38">
        <v>3854000000</v>
      </c>
      <c r="BN15" s="29" t="s">
        <v>80</v>
      </c>
      <c r="BO15" s="33">
        <v>617</v>
      </c>
      <c r="BT15" s="29" t="s">
        <v>80</v>
      </c>
      <c r="BU15" s="38">
        <v>3854000000</v>
      </c>
      <c r="CB15"/>
      <c r="CC15"/>
      <c r="CF15" s="41"/>
      <c r="CG15" s="41" t="str">
        <f t="shared" si="2"/>
        <v/>
      </c>
      <c r="CH15" s="25" t="str">
        <f t="shared" si="3"/>
        <v/>
      </c>
      <c r="CP15"/>
      <c r="CQ15"/>
      <c r="DC15" s="29" t="s">
        <v>80</v>
      </c>
      <c r="DD15" s="38">
        <v>3854000000</v>
      </c>
      <c r="DL15"/>
      <c r="DM15"/>
      <c r="EC15"/>
      <c r="ED15"/>
      <c r="EE15"/>
      <c r="EJ15" s="29" t="s">
        <v>69</v>
      </c>
      <c r="EK15" s="38">
        <v>109000000</v>
      </c>
      <c r="EL15" s="38">
        <v>204000000</v>
      </c>
      <c r="EM15" s="38">
        <v>12000000</v>
      </c>
      <c r="EN15" s="38">
        <v>59000000</v>
      </c>
      <c r="EO15" s="38">
        <v>0</v>
      </c>
      <c r="EP15" s="38">
        <v>384000000</v>
      </c>
      <c r="ES15"/>
      <c r="ET15"/>
      <c r="EU15"/>
      <c r="EX15" s="29" t="s">
        <v>76</v>
      </c>
      <c r="EY15" s="25">
        <v>3990000000</v>
      </c>
      <c r="EZ15"/>
      <c r="FD15" s="29" t="s">
        <v>41</v>
      </c>
      <c r="FE15" s="38">
        <v>285000000</v>
      </c>
      <c r="FF15" s="38"/>
      <c r="FG15" s="38"/>
      <c r="FH15" s="38">
        <v>485000000</v>
      </c>
      <c r="FI15" s="38">
        <v>770000000</v>
      </c>
    </row>
    <row r="16" spans="2:165" ht="15.5" x14ac:dyDescent="0.35">
      <c r="M16" s="29" t="s">
        <v>44</v>
      </c>
      <c r="N16" s="31">
        <v>1021000000</v>
      </c>
      <c r="O16" s="31">
        <v>1021000000</v>
      </c>
      <c r="P16" s="29"/>
      <c r="Q16" s="29"/>
      <c r="R16" s="29"/>
      <c r="S16" s="29"/>
      <c r="T16" s="31"/>
      <c r="W16"/>
      <c r="X16"/>
      <c r="AO16"/>
      <c r="AP16"/>
      <c r="AQ16" s="32"/>
      <c r="AR16" s="32"/>
      <c r="AS16" s="32"/>
      <c r="AY16" s="32"/>
      <c r="AZ16" s="32"/>
      <c r="BA16" s="32"/>
      <c r="BE16" s="32"/>
      <c r="BF16" s="32"/>
      <c r="BK16" s="32"/>
      <c r="BL16" s="32"/>
      <c r="BN16" s="32"/>
      <c r="BO16" s="32"/>
      <c r="BT16" s="32"/>
      <c r="BU16" s="32"/>
      <c r="CB16"/>
      <c r="CC16"/>
      <c r="CF16" s="41"/>
      <c r="CG16" s="41" t="str">
        <f t="shared" si="2"/>
        <v/>
      </c>
      <c r="CH16" s="25" t="str">
        <f t="shared" si="3"/>
        <v/>
      </c>
      <c r="CP16"/>
      <c r="CQ16"/>
      <c r="DC16"/>
      <c r="DD16"/>
      <c r="DL16"/>
      <c r="DM16"/>
      <c r="EC16"/>
      <c r="ED16"/>
      <c r="EE16"/>
      <c r="EJ16"/>
      <c r="EK16"/>
      <c r="EL16"/>
      <c r="EM16"/>
      <c r="EN16"/>
      <c r="EO16"/>
      <c r="EP16"/>
      <c r="ES16"/>
      <c r="ET16"/>
      <c r="EU16"/>
      <c r="EX16" s="70" t="s">
        <v>46</v>
      </c>
      <c r="EY16" s="25">
        <v>1064000000</v>
      </c>
      <c r="EZ16"/>
      <c r="FD16"/>
      <c r="FE16"/>
      <c r="FF16"/>
      <c r="FG16"/>
      <c r="FH16"/>
      <c r="FI16"/>
    </row>
    <row r="17" spans="13:165" ht="15.5" x14ac:dyDescent="0.35">
      <c r="M17" s="29" t="s">
        <v>69</v>
      </c>
      <c r="N17" s="31">
        <v>384000000</v>
      </c>
      <c r="O17" s="31">
        <v>384000000</v>
      </c>
      <c r="P17" s="29"/>
      <c r="Q17" s="29"/>
      <c r="R17" s="29"/>
      <c r="S17" s="29"/>
      <c r="T17" s="31"/>
      <c r="W17"/>
      <c r="X17"/>
      <c r="AO17"/>
      <c r="AP17"/>
      <c r="AQ17" s="32"/>
      <c r="AR17" s="32"/>
      <c r="AS17" s="32"/>
      <c r="AY17" s="32"/>
      <c r="AZ17" s="32"/>
      <c r="BA17" s="32"/>
      <c r="BE17" s="32"/>
      <c r="BF17" s="32"/>
      <c r="BK17" s="32"/>
      <c r="BL17" s="32"/>
      <c r="BN17" s="32"/>
      <c r="BO17" s="32"/>
      <c r="BT17" s="32"/>
      <c r="BU17" s="32"/>
      <c r="CB17"/>
      <c r="CC17"/>
      <c r="CF17" s="41"/>
      <c r="CG17" s="41" t="str">
        <f t="shared" si="2"/>
        <v/>
      </c>
      <c r="CH17" s="25" t="str">
        <f t="shared" si="3"/>
        <v/>
      </c>
      <c r="CP17"/>
      <c r="CQ17"/>
      <c r="DC17"/>
      <c r="DD17"/>
      <c r="DL17"/>
      <c r="DM17"/>
      <c r="EC17"/>
      <c r="ED17"/>
      <c r="EE17"/>
      <c r="EJ17"/>
      <c r="EK17"/>
      <c r="EL17"/>
      <c r="EM17"/>
      <c r="EN17"/>
      <c r="EO17"/>
      <c r="EP17"/>
      <c r="ES17"/>
      <c r="ET17"/>
      <c r="EU17"/>
      <c r="EX17" s="70" t="s">
        <v>61</v>
      </c>
      <c r="EY17" s="25">
        <v>308000000</v>
      </c>
      <c r="EZ17"/>
      <c r="FD17"/>
      <c r="FE17"/>
      <c r="FF17"/>
      <c r="FG17"/>
      <c r="FH17"/>
      <c r="FI17"/>
    </row>
    <row r="18" spans="13:165" ht="15.5" x14ac:dyDescent="0.35">
      <c r="W18"/>
      <c r="X18"/>
      <c r="AO18"/>
      <c r="AP18"/>
      <c r="AQ18" s="32"/>
      <c r="AR18" s="32"/>
      <c r="AS18" s="32"/>
      <c r="AY18" s="32"/>
      <c r="AZ18" s="32"/>
      <c r="BA18" s="32"/>
      <c r="BE18" s="32"/>
      <c r="BF18" s="32"/>
      <c r="BK18" s="32"/>
      <c r="BL18" s="32"/>
      <c r="BN18" s="32"/>
      <c r="BO18" s="32"/>
      <c r="BT18" s="32"/>
      <c r="BU18" s="32"/>
      <c r="CB18"/>
      <c r="CC18"/>
      <c r="CP18"/>
      <c r="CQ18"/>
      <c r="DC18"/>
      <c r="DD18"/>
      <c r="DL18"/>
      <c r="DM18"/>
      <c r="EC18"/>
      <c r="ED18"/>
      <c r="EE18"/>
      <c r="EJ18"/>
      <c r="EK18"/>
      <c r="EL18"/>
      <c r="EM18"/>
      <c r="EN18"/>
      <c r="EO18"/>
      <c r="EP18"/>
      <c r="ES18"/>
      <c r="ET18"/>
      <c r="EU18"/>
      <c r="EX18" s="70" t="s">
        <v>74</v>
      </c>
      <c r="EY18" s="25">
        <v>38000000</v>
      </c>
      <c r="EZ18"/>
      <c r="FD18"/>
      <c r="FE18"/>
      <c r="FF18"/>
      <c r="FG18"/>
      <c r="FH18"/>
      <c r="FI18"/>
    </row>
    <row r="19" spans="13:165" ht="15.5" x14ac:dyDescent="0.35">
      <c r="W19"/>
      <c r="X19"/>
      <c r="AO19" s="32"/>
      <c r="AP19" s="32"/>
      <c r="AQ19" s="32"/>
      <c r="AR19" s="32"/>
      <c r="AS19" s="32"/>
      <c r="AY19" s="32"/>
      <c r="AZ19" s="32"/>
      <c r="BA19" s="32"/>
      <c r="BE19" s="32"/>
      <c r="BF19" s="32"/>
      <c r="BK19" s="32"/>
      <c r="BL19" s="32"/>
      <c r="BN19" s="32"/>
      <c r="BO19" s="32"/>
      <c r="BT19" s="32"/>
      <c r="BU19" s="32"/>
      <c r="CB19" s="32"/>
      <c r="CC19" s="32"/>
      <c r="CP19" s="32"/>
      <c r="CQ19" s="32"/>
      <c r="DC19"/>
      <c r="DD19"/>
      <c r="DL19"/>
      <c r="DM19"/>
      <c r="EC19"/>
      <c r="ED19"/>
      <c r="EE19"/>
      <c r="EJ19"/>
      <c r="EK19"/>
      <c r="EL19"/>
      <c r="EX19" s="70" t="s">
        <v>18</v>
      </c>
      <c r="EY19" s="25">
        <v>2580000000</v>
      </c>
      <c r="EZ19"/>
      <c r="FD19"/>
      <c r="FE19"/>
      <c r="FF19"/>
      <c r="FG19"/>
      <c r="FH19"/>
      <c r="FI19"/>
    </row>
    <row r="20" spans="13:165" ht="15.5" x14ac:dyDescent="0.35">
      <c r="W20"/>
      <c r="X20"/>
      <c r="AO20" s="32"/>
      <c r="AP20" s="32"/>
      <c r="AQ20" s="32"/>
      <c r="AR20" s="32"/>
      <c r="AS20" s="32"/>
      <c r="AY20" s="32"/>
      <c r="AZ20" s="32"/>
      <c r="BA20" s="32"/>
      <c r="BE20" s="32"/>
      <c r="BF20" s="32"/>
      <c r="BK20" s="32"/>
      <c r="BL20" s="32"/>
      <c r="BN20" s="32"/>
      <c r="BO20" s="32"/>
      <c r="BT20" s="32"/>
      <c r="BU20" s="32"/>
      <c r="CB20" s="32"/>
      <c r="CC20" s="32"/>
      <c r="CP20" s="32"/>
      <c r="CQ20" s="32"/>
      <c r="DC20"/>
      <c r="DD20"/>
      <c r="DL20"/>
      <c r="DM20"/>
      <c r="EC20"/>
      <c r="ED20"/>
      <c r="EE20"/>
      <c r="EJ20"/>
      <c r="EK20"/>
      <c r="EL20"/>
      <c r="EX20" s="29" t="s">
        <v>78</v>
      </c>
      <c r="EY20" s="25">
        <v>3854000000</v>
      </c>
      <c r="EZ20"/>
      <c r="FD20"/>
      <c r="FE20"/>
      <c r="FF20"/>
      <c r="FG20"/>
      <c r="FH20"/>
      <c r="FI20"/>
    </row>
    <row r="21" spans="13:165" ht="15.5" x14ac:dyDescent="0.35">
      <c r="W21"/>
      <c r="X21"/>
      <c r="AO21" s="32"/>
      <c r="AP21" s="32"/>
      <c r="AQ21" s="32"/>
      <c r="AR21" s="32"/>
      <c r="AS21" s="32"/>
      <c r="AY21" s="32"/>
      <c r="AZ21" s="32"/>
      <c r="BA21" s="32"/>
      <c r="BE21" s="32"/>
      <c r="BF21" s="32"/>
      <c r="BK21" s="32"/>
      <c r="BL21" s="32"/>
      <c r="BN21" s="32"/>
      <c r="BO21" s="32"/>
      <c r="BT21" s="32"/>
      <c r="BU21" s="32"/>
      <c r="CB21" s="32"/>
      <c r="CC21" s="32"/>
      <c r="CP21" s="32"/>
      <c r="CQ21" s="32"/>
      <c r="DC21"/>
      <c r="DD21"/>
      <c r="DL21"/>
      <c r="DM21"/>
      <c r="EC21"/>
      <c r="ED21"/>
      <c r="EE21"/>
      <c r="EJ21"/>
      <c r="EK21"/>
      <c r="EL21"/>
      <c r="EX21" s="70" t="s">
        <v>46</v>
      </c>
      <c r="EY21" s="25">
        <v>1083000000</v>
      </c>
      <c r="EZ21"/>
      <c r="FD21"/>
      <c r="FE21"/>
      <c r="FF21"/>
      <c r="FG21"/>
      <c r="FH21"/>
      <c r="FI21"/>
    </row>
    <row r="22" spans="13:165" ht="15.5" x14ac:dyDescent="0.35">
      <c r="W22"/>
      <c r="X22"/>
      <c r="AO22" s="32"/>
      <c r="AP22" s="32"/>
      <c r="AQ22" s="32"/>
      <c r="AR22" s="32"/>
      <c r="AS22" s="32"/>
      <c r="AY22" s="32"/>
      <c r="AZ22" s="32"/>
      <c r="BA22" s="32"/>
      <c r="BE22" s="32"/>
      <c r="BF22" s="32"/>
      <c r="BK22" s="32"/>
      <c r="BL22" s="32"/>
      <c r="BN22" s="32"/>
      <c r="BO22" s="32"/>
      <c r="BT22" s="32"/>
      <c r="BU22" s="32"/>
      <c r="CB22" s="32"/>
      <c r="CC22" s="32"/>
      <c r="CP22" s="32"/>
      <c r="CQ22" s="32"/>
      <c r="DC22"/>
      <c r="DD22"/>
      <c r="DL22"/>
      <c r="DM22"/>
      <c r="EC22"/>
      <c r="ED22"/>
      <c r="EE22"/>
      <c r="EJ22"/>
      <c r="EK22"/>
      <c r="EL22"/>
      <c r="EX22" s="70" t="s">
        <v>61</v>
      </c>
      <c r="EY22" s="25">
        <v>217000000</v>
      </c>
      <c r="EZ22"/>
      <c r="FD22"/>
      <c r="FE22"/>
      <c r="FF22"/>
      <c r="FG22"/>
      <c r="FH22"/>
      <c r="FI22"/>
    </row>
    <row r="23" spans="13:165" ht="15.5" x14ac:dyDescent="0.35">
      <c r="CB23" s="32"/>
      <c r="CP23" s="32"/>
      <c r="DC23" s="32"/>
      <c r="DL23" s="32"/>
      <c r="EC23" s="32"/>
      <c r="EJ23" s="32"/>
      <c r="EX23" s="70" t="s">
        <v>74</v>
      </c>
      <c r="EY23" s="25">
        <v>38000000</v>
      </c>
      <c r="FD23"/>
      <c r="FE23"/>
    </row>
    <row r="24" spans="13:165" ht="15.5" x14ac:dyDescent="0.35">
      <c r="CB24" s="32"/>
      <c r="CP24" s="32"/>
      <c r="DC24" s="32"/>
      <c r="DL24" s="32"/>
      <c r="EC24" s="32"/>
      <c r="EJ24" s="32"/>
      <c r="EX24" s="70" t="s">
        <v>18</v>
      </c>
      <c r="EY24" s="25">
        <v>2516000000</v>
      </c>
      <c r="FD24"/>
      <c r="FE24"/>
    </row>
    <row r="25" spans="13:165" ht="15.5" x14ac:dyDescent="0.35">
      <c r="CB25" s="32"/>
      <c r="CP25" s="32"/>
      <c r="DC25" s="32"/>
      <c r="DL25" s="32"/>
      <c r="EC25" s="32"/>
      <c r="EJ25" s="32"/>
      <c r="EX25"/>
      <c r="EY25"/>
      <c r="FD25"/>
      <c r="FE25"/>
    </row>
    <row r="26" spans="13:165" ht="15.5" x14ac:dyDescent="0.35">
      <c r="CB26" s="32"/>
      <c r="CP26" s="32"/>
      <c r="DC26" s="32"/>
      <c r="DL26" s="32"/>
      <c r="EC26" s="32"/>
      <c r="EJ26" s="32"/>
      <c r="EX26"/>
      <c r="EY26"/>
      <c r="FD26"/>
      <c r="FE26"/>
    </row>
    <row r="27" spans="13:165" ht="15.5" x14ac:dyDescent="0.35">
      <c r="CB27" s="32"/>
      <c r="CP27" s="32"/>
      <c r="DC27" s="32"/>
      <c r="DL27" s="32"/>
      <c r="EC27" s="32"/>
      <c r="EJ27" s="32"/>
      <c r="EX27"/>
      <c r="EY27"/>
      <c r="FD27"/>
      <c r="FE27"/>
    </row>
    <row r="28" spans="13:165" ht="15.5" x14ac:dyDescent="0.35">
      <c r="CB28" s="32"/>
      <c r="CP28" s="32"/>
      <c r="DC28" s="32"/>
      <c r="DL28" s="32"/>
      <c r="EC28" s="32"/>
      <c r="EJ28" s="32"/>
      <c r="EX28"/>
      <c r="EY28"/>
      <c r="FD28"/>
      <c r="FE28"/>
    </row>
    <row r="29" spans="13:165" ht="15.5" x14ac:dyDescent="0.35">
      <c r="CB29" s="32"/>
      <c r="CP29" s="32"/>
      <c r="DC29" s="32"/>
      <c r="DL29" s="32"/>
      <c r="EC29" s="32"/>
      <c r="EJ29" s="32"/>
      <c r="EX29"/>
      <c r="EY29"/>
      <c r="FD29"/>
      <c r="FE29"/>
    </row>
    <row r="30" spans="13:165" ht="15.5" x14ac:dyDescent="0.35">
      <c r="CB30" s="32"/>
      <c r="CP30" s="32"/>
      <c r="DC30" s="32"/>
      <c r="DL30" s="32"/>
      <c r="EC30" s="32"/>
      <c r="EJ30" s="32"/>
      <c r="EX30" s="32"/>
      <c r="FD30"/>
      <c r="FE30"/>
    </row>
    <row r="31" spans="13:165" ht="15.5" x14ac:dyDescent="0.35">
      <c r="CB31" s="32"/>
      <c r="CP31" s="32"/>
      <c r="DC31" s="32"/>
      <c r="DL31" s="32"/>
      <c r="EC31" s="32"/>
      <c r="EJ31" s="32"/>
      <c r="EX31" s="32"/>
      <c r="FD31"/>
      <c r="FE31"/>
    </row>
    <row r="32" spans="13:165" ht="15.5" x14ac:dyDescent="0.35">
      <c r="CB32" s="32"/>
      <c r="CP32" s="32"/>
      <c r="DC32" s="32"/>
      <c r="DL32" s="32"/>
      <c r="EC32" s="32"/>
      <c r="EJ32" s="32"/>
      <c r="EX32" s="32"/>
      <c r="FD32"/>
      <c r="FE32"/>
    </row>
    <row r="33" spans="80:161" ht="15.5" x14ac:dyDescent="0.35">
      <c r="CB33" s="32"/>
      <c r="CP33" s="32"/>
      <c r="DC33" s="32"/>
      <c r="DL33" s="32"/>
      <c r="EC33" s="32"/>
      <c r="EJ33" s="32"/>
      <c r="EX33" s="32"/>
      <c r="FD33"/>
      <c r="FE33"/>
    </row>
    <row r="34" spans="80:161" ht="15.5" x14ac:dyDescent="0.35">
      <c r="CB34" s="32"/>
      <c r="CP34" s="32"/>
      <c r="DC34" s="32"/>
      <c r="DL34" s="32"/>
      <c r="EC34" s="32"/>
      <c r="EJ34" s="32"/>
      <c r="EX34" s="32"/>
      <c r="FD34"/>
      <c r="FE34"/>
    </row>
    <row r="35" spans="80:161" ht="15.5" x14ac:dyDescent="0.35">
      <c r="CB35" s="32"/>
      <c r="CP35" s="32"/>
      <c r="DC35" s="32"/>
      <c r="DL35" s="32"/>
      <c r="EC35" s="32"/>
      <c r="EJ35" s="32"/>
      <c r="EX35" s="32"/>
      <c r="FD35"/>
      <c r="FE35"/>
    </row>
    <row r="36" spans="80:161" ht="15.5" x14ac:dyDescent="0.35">
      <c r="CB36" s="32"/>
      <c r="CP36" s="32"/>
      <c r="DC36" s="32"/>
      <c r="DL36" s="32"/>
      <c r="EC36" s="32"/>
      <c r="EJ36" s="32"/>
      <c r="EX36" s="32"/>
      <c r="FD36"/>
      <c r="FE36"/>
    </row>
    <row r="37" spans="80:161" ht="15.5" x14ac:dyDescent="0.35">
      <c r="CB37" s="32"/>
      <c r="CP37" s="32"/>
      <c r="DC37" s="32"/>
      <c r="DL37" s="32"/>
      <c r="EC37" s="32"/>
      <c r="EJ37" s="32"/>
      <c r="EX37" s="32"/>
      <c r="FD37"/>
      <c r="FE37"/>
    </row>
    <row r="38" spans="80:161" ht="15.5" x14ac:dyDescent="0.35">
      <c r="CB38" s="32"/>
      <c r="CP38" s="32"/>
      <c r="DC38" s="32"/>
      <c r="DL38" s="32"/>
      <c r="EC38" s="32"/>
      <c r="EJ38" s="32"/>
      <c r="EX38" s="32"/>
      <c r="FD38"/>
      <c r="FE38"/>
    </row>
    <row r="39" spans="80:161" ht="15.5" x14ac:dyDescent="0.35">
      <c r="CB39" s="32"/>
      <c r="CP39" s="32"/>
      <c r="DC39" s="32"/>
      <c r="DL39" s="32"/>
      <c r="EC39" s="32"/>
      <c r="EJ39" s="32"/>
      <c r="EX39" s="32"/>
      <c r="FD39"/>
      <c r="FE39"/>
    </row>
    <row r="40" spans="80:161" ht="15.5" x14ac:dyDescent="0.35">
      <c r="CB40" s="32"/>
      <c r="CP40" s="32"/>
      <c r="DC40" s="32"/>
      <c r="DL40" s="32"/>
      <c r="EC40" s="32"/>
      <c r="EJ40" s="32"/>
      <c r="EX40" s="32"/>
      <c r="FD40"/>
      <c r="FE40"/>
    </row>
    <row r="41" spans="80:161" ht="15.5" x14ac:dyDescent="0.35">
      <c r="CB41" s="32"/>
      <c r="CP41" s="32"/>
      <c r="DC41" s="32"/>
      <c r="DL41" s="32"/>
      <c r="EC41" s="32"/>
      <c r="EJ41" s="32"/>
      <c r="EX41" s="32"/>
      <c r="FD41"/>
      <c r="FE41"/>
    </row>
    <row r="42" spans="80:161" ht="15.5" x14ac:dyDescent="0.35">
      <c r="CB42" s="32"/>
      <c r="CP42" s="32"/>
      <c r="DC42" s="32"/>
      <c r="DL42" s="32"/>
      <c r="EC42" s="32"/>
      <c r="EJ42" s="32"/>
      <c r="EX42" s="32"/>
      <c r="FD42"/>
      <c r="FE42"/>
    </row>
    <row r="43" spans="80:161" ht="15.5" x14ac:dyDescent="0.35">
      <c r="CB43" s="32"/>
      <c r="CP43" s="32"/>
      <c r="DC43" s="32"/>
      <c r="DL43" s="32"/>
      <c r="EC43" s="32"/>
      <c r="EJ43" s="32"/>
      <c r="EX43" s="32"/>
      <c r="FD43"/>
      <c r="FE43"/>
    </row>
    <row r="44" spans="80:161" ht="15.5" x14ac:dyDescent="0.35">
      <c r="CB44" s="32"/>
      <c r="CP44" s="32"/>
      <c r="DC44" s="32"/>
      <c r="DL44" s="32"/>
      <c r="EC44" s="32"/>
      <c r="EJ44" s="32"/>
      <c r="EX44" s="32"/>
      <c r="FD44"/>
      <c r="FE44"/>
    </row>
    <row r="45" spans="80:161" ht="15.5" x14ac:dyDescent="0.35">
      <c r="CB45" s="32"/>
      <c r="CP45" s="32"/>
      <c r="DC45" s="32"/>
      <c r="DL45" s="32"/>
      <c r="EC45" s="32"/>
      <c r="EJ45" s="32"/>
      <c r="EX45" s="32"/>
      <c r="FD45"/>
      <c r="FE45"/>
    </row>
    <row r="46" spans="80:161" ht="15.5" x14ac:dyDescent="0.35">
      <c r="CB46" s="32"/>
      <c r="CP46" s="32"/>
      <c r="DC46" s="32"/>
      <c r="DL46" s="32"/>
      <c r="EC46" s="32"/>
      <c r="EJ46" s="32"/>
      <c r="EX46" s="32"/>
      <c r="FD46"/>
      <c r="FE46"/>
    </row>
    <row r="47" spans="80:161" ht="15.5" x14ac:dyDescent="0.35">
      <c r="CB47" s="32"/>
      <c r="CP47" s="32"/>
      <c r="DC47" s="32"/>
      <c r="DL47" s="32"/>
      <c r="EC47" s="32"/>
      <c r="EJ47" s="32"/>
      <c r="EX47" s="32"/>
      <c r="FD47"/>
      <c r="FE47"/>
    </row>
    <row r="48" spans="80:161" ht="15.5" x14ac:dyDescent="0.35">
      <c r="CB48" s="32"/>
      <c r="CP48" s="32"/>
      <c r="DC48" s="32"/>
      <c r="DL48" s="32"/>
      <c r="EC48" s="32"/>
      <c r="EJ48" s="32"/>
      <c r="EX48" s="32"/>
      <c r="FD48"/>
      <c r="FE48"/>
    </row>
    <row r="49" spans="80:161" ht="15.5" x14ac:dyDescent="0.35">
      <c r="CB49" s="32"/>
      <c r="CP49" s="32"/>
      <c r="DC49" s="32"/>
      <c r="DL49" s="32"/>
      <c r="EC49" s="32"/>
      <c r="EJ49" s="32"/>
      <c r="EX49" s="32"/>
      <c r="FD49"/>
      <c r="FE49"/>
    </row>
    <row r="50" spans="80:161" ht="15.5" x14ac:dyDescent="0.35">
      <c r="CB50" s="32"/>
      <c r="CP50" s="32"/>
      <c r="DC50" s="32"/>
      <c r="DL50" s="32"/>
      <c r="EC50" s="32"/>
      <c r="EJ50" s="32"/>
      <c r="EX50" s="32"/>
      <c r="FD50"/>
      <c r="FE50"/>
    </row>
    <row r="51" spans="80:161" ht="15.5" x14ac:dyDescent="0.35">
      <c r="CB51" s="32"/>
      <c r="CP51" s="32"/>
      <c r="DC51" s="32"/>
      <c r="DL51" s="32"/>
      <c r="EC51" s="32"/>
      <c r="EJ51" s="32"/>
      <c r="EX51" s="32"/>
      <c r="FD51"/>
      <c r="FE51"/>
    </row>
    <row r="52" spans="80:161" ht="15.5" x14ac:dyDescent="0.35">
      <c r="CB52" s="32"/>
      <c r="CP52" s="32"/>
      <c r="DC52" s="32"/>
      <c r="DL52" s="32"/>
      <c r="EC52" s="32"/>
      <c r="EJ52" s="32"/>
      <c r="EX52" s="32"/>
      <c r="FD52"/>
      <c r="FE52"/>
    </row>
    <row r="53" spans="80:161" ht="15.5" x14ac:dyDescent="0.35">
      <c r="CB53" s="32"/>
      <c r="CP53" s="32"/>
      <c r="DC53" s="32"/>
      <c r="DL53" s="32"/>
      <c r="EC53" s="32"/>
      <c r="EJ53" s="32"/>
      <c r="EX53" s="32"/>
      <c r="FD53"/>
      <c r="FE53"/>
    </row>
    <row r="54" spans="80:161" ht="15.5" x14ac:dyDescent="0.35">
      <c r="CB54" s="32"/>
      <c r="CP54" s="32"/>
      <c r="DC54" s="32"/>
      <c r="DL54" s="32"/>
      <c r="EC54" s="32"/>
      <c r="EJ54" s="32"/>
      <c r="EX54" s="32"/>
      <c r="FD54"/>
      <c r="FE54"/>
    </row>
    <row r="55" spans="80:161" ht="15.5" x14ac:dyDescent="0.35">
      <c r="CB55" s="32"/>
      <c r="CP55" s="32"/>
      <c r="DC55" s="32"/>
      <c r="DL55" s="32"/>
      <c r="EC55" s="32"/>
      <c r="EJ55" s="32"/>
      <c r="EX55" s="32"/>
      <c r="FD55"/>
      <c r="FE55"/>
    </row>
    <row r="56" spans="80:161" ht="15.5" x14ac:dyDescent="0.35">
      <c r="CB56" s="32"/>
      <c r="CP56" s="32"/>
      <c r="DC56" s="32"/>
      <c r="DL56" s="32"/>
      <c r="EC56" s="32"/>
      <c r="EJ56" s="32"/>
      <c r="EX56" s="32"/>
      <c r="FD56"/>
      <c r="FE56"/>
    </row>
    <row r="57" spans="80:161" ht="15.5" x14ac:dyDescent="0.35">
      <c r="CB57" s="32"/>
      <c r="CP57" s="32"/>
      <c r="DC57" s="32"/>
      <c r="DL57" s="32"/>
      <c r="EC57" s="32"/>
      <c r="EJ57" s="32"/>
      <c r="EX57" s="32"/>
      <c r="FD57"/>
      <c r="FE57"/>
    </row>
    <row r="58" spans="80:161" ht="15.5" x14ac:dyDescent="0.35">
      <c r="CB58" s="32"/>
      <c r="CP58" s="32"/>
      <c r="DC58" s="32"/>
      <c r="DL58" s="32"/>
      <c r="EC58" s="32"/>
      <c r="EJ58" s="32"/>
      <c r="EX58" s="32"/>
      <c r="FD58"/>
      <c r="FE58"/>
    </row>
    <row r="59" spans="80:161" ht="15.5" x14ac:dyDescent="0.35">
      <c r="CB59" s="32"/>
      <c r="CP59" s="32"/>
      <c r="DC59" s="32"/>
      <c r="DL59" s="32"/>
      <c r="EC59" s="32"/>
      <c r="EJ59" s="32"/>
      <c r="EX59" s="32"/>
      <c r="FD59"/>
      <c r="FE59"/>
    </row>
    <row r="60" spans="80:161" ht="15.5" x14ac:dyDescent="0.35">
      <c r="CB60" s="32"/>
      <c r="CP60" s="32"/>
      <c r="DC60" s="32"/>
      <c r="DL60" s="32"/>
      <c r="EC60" s="32"/>
      <c r="EJ60" s="32"/>
      <c r="EX60" s="32"/>
      <c r="FD60"/>
      <c r="FE60"/>
    </row>
    <row r="61" spans="80:161" ht="15.5" x14ac:dyDescent="0.35">
      <c r="CB61" s="32"/>
      <c r="CP61" s="32"/>
      <c r="DC61" s="32"/>
      <c r="DL61" s="32"/>
      <c r="EC61" s="32"/>
      <c r="EJ61" s="32"/>
      <c r="EX61" s="32"/>
      <c r="FD61"/>
      <c r="FE61"/>
    </row>
    <row r="62" spans="80:161" ht="15.5" x14ac:dyDescent="0.35">
      <c r="CB62" s="32"/>
      <c r="CP62" s="32"/>
      <c r="DC62" s="32"/>
      <c r="DL62" s="32"/>
      <c r="EC62" s="32"/>
      <c r="EJ62" s="32"/>
      <c r="EX62" s="32"/>
      <c r="FD62"/>
      <c r="FE62"/>
    </row>
    <row r="63" spans="80:161" ht="15.5" x14ac:dyDescent="0.35">
      <c r="CB63" s="32"/>
      <c r="CP63" s="32"/>
      <c r="DC63" s="32"/>
      <c r="DL63" s="32"/>
      <c r="EC63" s="32"/>
      <c r="EJ63" s="32"/>
      <c r="EX63" s="32"/>
      <c r="FD63"/>
      <c r="FE63"/>
    </row>
    <row r="64" spans="80:161" ht="15.5" x14ac:dyDescent="0.35">
      <c r="CB64" s="32"/>
      <c r="CP64" s="32"/>
      <c r="DC64" s="32"/>
      <c r="DL64" s="32"/>
      <c r="EC64" s="32"/>
      <c r="EJ64" s="32"/>
      <c r="EX64" s="32"/>
      <c r="FD64"/>
      <c r="FE64"/>
    </row>
    <row r="65" spans="80:161" ht="15.5" x14ac:dyDescent="0.35">
      <c r="CB65" s="32"/>
      <c r="CP65" s="32"/>
      <c r="DC65" s="32"/>
      <c r="DL65" s="32"/>
      <c r="EC65" s="32"/>
      <c r="EJ65" s="32"/>
      <c r="EX65" s="32"/>
      <c r="FD65"/>
      <c r="FE65"/>
    </row>
    <row r="66" spans="80:161" ht="15.5" x14ac:dyDescent="0.35">
      <c r="CB66" s="32"/>
      <c r="CP66" s="32"/>
      <c r="DC66" s="32"/>
      <c r="DL66" s="32"/>
      <c r="EC66" s="32"/>
      <c r="EJ66" s="32"/>
      <c r="EX66" s="32"/>
      <c r="FD66"/>
      <c r="FE66"/>
    </row>
    <row r="67" spans="80:161" ht="15.5" x14ac:dyDescent="0.35">
      <c r="CB67" s="32"/>
      <c r="CP67" s="32"/>
      <c r="DC67" s="32"/>
      <c r="DL67" s="32"/>
      <c r="EC67" s="32"/>
      <c r="EJ67" s="32"/>
      <c r="EX67" s="32"/>
      <c r="FD67"/>
      <c r="FE67"/>
    </row>
    <row r="68" spans="80:161" ht="15.5" x14ac:dyDescent="0.35">
      <c r="CB68" s="32"/>
      <c r="CP68" s="32"/>
      <c r="DC68" s="32"/>
      <c r="DL68" s="32"/>
      <c r="EC68" s="32"/>
      <c r="EJ68" s="32"/>
      <c r="EX68" s="32"/>
      <c r="FD68"/>
      <c r="FE68"/>
    </row>
    <row r="69" spans="80:161" ht="15.5" x14ac:dyDescent="0.35">
      <c r="CB69" s="32"/>
      <c r="CP69" s="32"/>
      <c r="DC69" s="32"/>
      <c r="DL69" s="32"/>
      <c r="EC69" s="32"/>
      <c r="EJ69" s="32"/>
      <c r="EX69" s="32"/>
      <c r="FD69"/>
      <c r="FE69"/>
    </row>
    <row r="70" spans="80:161" ht="15.5" x14ac:dyDescent="0.35">
      <c r="CB70" s="32"/>
      <c r="CP70" s="32"/>
      <c r="DC70" s="32"/>
      <c r="DL70" s="32"/>
      <c r="EC70" s="32"/>
      <c r="EJ70" s="32"/>
      <c r="EX70" s="32"/>
      <c r="FD70"/>
      <c r="FE70"/>
    </row>
    <row r="71" spans="80:161" ht="15.5" x14ac:dyDescent="0.35">
      <c r="CB71" s="32"/>
      <c r="CP71" s="32"/>
      <c r="DC71" s="32"/>
      <c r="DL71" s="32"/>
      <c r="EC71" s="32"/>
      <c r="EJ71" s="32"/>
      <c r="EX71" s="32"/>
      <c r="FD71"/>
      <c r="FE71"/>
    </row>
    <row r="72" spans="80:161" ht="15.5" x14ac:dyDescent="0.35">
      <c r="CB72" s="32"/>
      <c r="CP72" s="32"/>
      <c r="DC72" s="32"/>
      <c r="DL72" s="32"/>
      <c r="EC72" s="32"/>
      <c r="EJ72" s="32"/>
      <c r="EX72" s="32"/>
      <c r="FD72"/>
      <c r="FE72"/>
    </row>
    <row r="73" spans="80:161" ht="15.5" x14ac:dyDescent="0.35">
      <c r="CB73" s="32"/>
      <c r="CP73" s="32"/>
      <c r="DC73" s="32"/>
      <c r="DL73" s="32"/>
      <c r="EC73" s="32"/>
      <c r="EJ73" s="32"/>
      <c r="EX73" s="32"/>
      <c r="FD73"/>
      <c r="FE73"/>
    </row>
    <row r="74" spans="80:161" ht="15.5" x14ac:dyDescent="0.35">
      <c r="CB74" s="32"/>
      <c r="CP74" s="32"/>
      <c r="DC74" s="32"/>
      <c r="DL74" s="32"/>
      <c r="EC74" s="32"/>
      <c r="EJ74" s="32"/>
      <c r="EX74" s="32"/>
      <c r="FD74"/>
      <c r="FE74"/>
    </row>
    <row r="75" spans="80:161" ht="13" x14ac:dyDescent="0.3">
      <c r="CB75" s="32"/>
      <c r="CP75" s="32"/>
      <c r="DC75" s="32"/>
      <c r="DL75" s="32"/>
      <c r="EC75" s="32"/>
      <c r="EJ75" s="32"/>
      <c r="EX75" s="32"/>
      <c r="FD75" s="32"/>
    </row>
    <row r="76" spans="80:161" ht="13" x14ac:dyDescent="0.3">
      <c r="CB76" s="32"/>
      <c r="CP76" s="32"/>
      <c r="DC76" s="32"/>
      <c r="DL76" s="32"/>
      <c r="EC76" s="32"/>
      <c r="EJ76" s="32"/>
      <c r="EX76" s="32"/>
      <c r="FD76" s="32"/>
    </row>
    <row r="77" spans="80:161" ht="13" x14ac:dyDescent="0.3">
      <c r="CB77" s="32"/>
      <c r="CP77" s="32"/>
      <c r="DC77" s="32"/>
      <c r="DL77" s="32"/>
      <c r="EC77" s="32"/>
      <c r="EJ77" s="32"/>
      <c r="EX77" s="32"/>
      <c r="FD77" s="32"/>
    </row>
    <row r="78" spans="80:161" ht="13" x14ac:dyDescent="0.3">
      <c r="CB78" s="32"/>
      <c r="CP78" s="32"/>
      <c r="DC78" s="32"/>
      <c r="DL78" s="32"/>
      <c r="EC78" s="32"/>
      <c r="EJ78" s="32"/>
      <c r="EX78" s="32"/>
      <c r="FD78" s="32"/>
    </row>
    <row r="79" spans="80:161" ht="13" x14ac:dyDescent="0.3">
      <c r="CB79" s="32"/>
      <c r="CP79" s="32"/>
      <c r="DC79" s="32"/>
      <c r="DL79" s="32"/>
      <c r="EC79" s="32"/>
      <c r="EJ79" s="32"/>
      <c r="EX79" s="32"/>
      <c r="FD79" s="32"/>
    </row>
    <row r="80" spans="80:161" ht="13" x14ac:dyDescent="0.3">
      <c r="CB80" s="32"/>
      <c r="CP80" s="32"/>
      <c r="DC80" s="32"/>
      <c r="DL80" s="32"/>
      <c r="EC80" s="32"/>
      <c r="EJ80" s="32"/>
      <c r="EX80" s="32"/>
      <c r="FD80" s="32"/>
    </row>
    <row r="81" spans="80:160" ht="13" x14ac:dyDescent="0.3">
      <c r="CB81" s="32"/>
      <c r="CP81" s="32"/>
      <c r="DC81" s="32"/>
      <c r="DL81" s="32"/>
      <c r="EC81" s="32"/>
      <c r="EJ81" s="32"/>
      <c r="EX81" s="32"/>
      <c r="FD81" s="32"/>
    </row>
    <row r="82" spans="80:160" ht="13" x14ac:dyDescent="0.3">
      <c r="CB82" s="32"/>
      <c r="CP82" s="32"/>
      <c r="DC82" s="32"/>
      <c r="DL82" s="32"/>
      <c r="EC82" s="32"/>
      <c r="EJ82" s="32"/>
      <c r="EX82" s="32"/>
      <c r="FD82" s="32"/>
    </row>
    <row r="83" spans="80:160" ht="13" x14ac:dyDescent="0.3">
      <c r="CB83" s="32"/>
      <c r="CP83" s="32"/>
      <c r="DC83" s="32"/>
      <c r="DL83" s="32"/>
      <c r="EC83" s="32"/>
      <c r="EJ83" s="32"/>
      <c r="EX83" s="32"/>
      <c r="FD83" s="32"/>
    </row>
    <row r="84" spans="80:160" ht="13" x14ac:dyDescent="0.3">
      <c r="CB84" s="32"/>
      <c r="CP84" s="32"/>
      <c r="DC84" s="32"/>
      <c r="DL84" s="32"/>
      <c r="EC84" s="32"/>
      <c r="EJ84" s="32"/>
      <c r="EX84" s="32"/>
      <c r="FD84" s="32"/>
    </row>
    <row r="85" spans="80:160" ht="13" x14ac:dyDescent="0.3">
      <c r="CB85" s="32"/>
      <c r="CP85" s="32"/>
      <c r="DC85" s="32"/>
      <c r="DL85" s="32"/>
      <c r="EC85" s="32"/>
      <c r="EJ85" s="32"/>
      <c r="EX85" s="32"/>
      <c r="FD85" s="32"/>
    </row>
    <row r="86" spans="80:160" ht="13" x14ac:dyDescent="0.3">
      <c r="CB86" s="32"/>
      <c r="CP86" s="32"/>
      <c r="DC86" s="32"/>
      <c r="DL86" s="32"/>
      <c r="EC86" s="32"/>
      <c r="EJ86" s="32"/>
      <c r="EX86" s="32"/>
      <c r="FD86" s="32"/>
    </row>
    <row r="87" spans="80:160" ht="13" x14ac:dyDescent="0.3">
      <c r="CB87" s="32"/>
      <c r="CP87" s="32"/>
      <c r="DC87" s="32"/>
      <c r="DL87" s="32"/>
      <c r="EC87" s="32"/>
      <c r="EJ87" s="32"/>
      <c r="EX87" s="32"/>
      <c r="FD87" s="32"/>
    </row>
    <row r="88" spans="80:160" ht="13" x14ac:dyDescent="0.3">
      <c r="CB88" s="32"/>
      <c r="CP88" s="32"/>
      <c r="DC88" s="32"/>
      <c r="DL88" s="32"/>
      <c r="EC88" s="32"/>
      <c r="EJ88" s="32"/>
      <c r="EX88" s="32"/>
      <c r="FD88" s="32"/>
    </row>
    <row r="89" spans="80:160" ht="13" x14ac:dyDescent="0.3">
      <c r="CB89" s="32"/>
      <c r="CP89" s="32"/>
      <c r="DC89" s="32"/>
      <c r="DL89" s="32"/>
      <c r="EC89" s="32"/>
      <c r="EJ89" s="32"/>
      <c r="EX89" s="32"/>
      <c r="FD89" s="32"/>
    </row>
    <row r="90" spans="80:160" ht="13" x14ac:dyDescent="0.3">
      <c r="CB90" s="32"/>
      <c r="CP90" s="32"/>
      <c r="DC90" s="32"/>
      <c r="DL90" s="32"/>
      <c r="EC90" s="32"/>
      <c r="EJ90" s="32"/>
      <c r="EX90" s="32"/>
      <c r="FD90" s="32"/>
    </row>
    <row r="91" spans="80:160" ht="13" x14ac:dyDescent="0.3">
      <c r="CB91" s="32"/>
      <c r="CP91" s="32"/>
      <c r="DC91" s="32"/>
      <c r="DL91" s="32"/>
      <c r="EC91" s="32"/>
      <c r="EJ91" s="32"/>
      <c r="EX91" s="32"/>
      <c r="FD91" s="32"/>
    </row>
    <row r="92" spans="80:160" ht="13" x14ac:dyDescent="0.3">
      <c r="CB92" s="32"/>
      <c r="CP92" s="32"/>
      <c r="DC92" s="32"/>
      <c r="DL92" s="32"/>
      <c r="EC92" s="32"/>
      <c r="EJ92" s="32"/>
      <c r="EX92" s="32"/>
      <c r="FD92" s="32"/>
    </row>
    <row r="93" spans="80:160" ht="13" x14ac:dyDescent="0.3">
      <c r="CB93" s="32"/>
      <c r="CP93" s="32"/>
      <c r="DC93" s="32"/>
      <c r="DL93" s="32"/>
      <c r="EC93" s="32"/>
      <c r="EJ93" s="32"/>
      <c r="EX93" s="32"/>
      <c r="FD93" s="32"/>
    </row>
    <row r="94" spans="80:160" ht="13" x14ac:dyDescent="0.3">
      <c r="CB94" s="32"/>
      <c r="CP94" s="32"/>
      <c r="DC94" s="32"/>
      <c r="DL94" s="32"/>
      <c r="EC94" s="32"/>
      <c r="EJ94" s="32"/>
      <c r="EX94" s="32"/>
      <c r="FD94" s="32"/>
    </row>
    <row r="95" spans="80:160" ht="13" x14ac:dyDescent="0.3">
      <c r="CB95" s="32"/>
      <c r="CP95" s="32"/>
      <c r="DC95" s="32"/>
      <c r="DL95" s="32"/>
      <c r="EC95" s="32"/>
      <c r="EJ95" s="32"/>
      <c r="EX95" s="32"/>
      <c r="FD95" s="32"/>
    </row>
    <row r="96" spans="80:160" ht="13" x14ac:dyDescent="0.3">
      <c r="CB96" s="32"/>
      <c r="CP96" s="32"/>
      <c r="DC96" s="32"/>
      <c r="DL96" s="32"/>
      <c r="EC96" s="32"/>
      <c r="EJ96" s="32"/>
      <c r="EX96" s="32"/>
      <c r="FD96" s="32"/>
    </row>
    <row r="97" spans="80:160" ht="13" x14ac:dyDescent="0.3">
      <c r="CB97" s="32"/>
      <c r="CP97" s="32"/>
      <c r="DC97" s="32"/>
      <c r="DL97" s="32"/>
      <c r="EC97" s="32"/>
      <c r="EJ97" s="32"/>
      <c r="EX97" s="32"/>
      <c r="FD97" s="32"/>
    </row>
    <row r="98" spans="80:160" ht="13" x14ac:dyDescent="0.3">
      <c r="CB98" s="32"/>
      <c r="CP98" s="32"/>
      <c r="DC98" s="32"/>
      <c r="DL98" s="32"/>
      <c r="EC98" s="32"/>
      <c r="EJ98" s="32"/>
      <c r="EX98" s="32"/>
      <c r="FD98" s="32"/>
    </row>
    <row r="99" spans="80:160" ht="13" x14ac:dyDescent="0.3">
      <c r="CB99" s="32"/>
      <c r="CP99" s="32"/>
      <c r="DC99" s="32"/>
      <c r="DL99" s="32"/>
      <c r="EC99" s="32"/>
      <c r="EJ99" s="32"/>
      <c r="EX99" s="32"/>
      <c r="FD99" s="32"/>
    </row>
    <row r="100" spans="80:160" ht="13" x14ac:dyDescent="0.3">
      <c r="CB100" s="32"/>
      <c r="CP100" s="32"/>
      <c r="DC100" s="32"/>
      <c r="DL100" s="32"/>
      <c r="EC100" s="32"/>
      <c r="EJ100" s="32"/>
      <c r="EX100" s="32"/>
      <c r="FD100" s="32"/>
    </row>
    <row r="101" spans="80:160" ht="13" x14ac:dyDescent="0.3">
      <c r="CB101" s="32"/>
      <c r="CP101" s="32"/>
      <c r="DC101" s="32"/>
      <c r="DL101" s="32"/>
      <c r="EC101" s="32"/>
      <c r="EJ101" s="32"/>
      <c r="EX101" s="32"/>
      <c r="FD101" s="32"/>
    </row>
    <row r="102" spans="80:160" ht="13" x14ac:dyDescent="0.3">
      <c r="CB102" s="32"/>
      <c r="CP102" s="32"/>
      <c r="DC102" s="32"/>
      <c r="DL102" s="32"/>
      <c r="EC102" s="32"/>
      <c r="EJ102" s="32"/>
      <c r="EX102" s="32"/>
      <c r="FD102" s="32"/>
    </row>
    <row r="103" spans="80:160" ht="13" x14ac:dyDescent="0.3">
      <c r="CB103" s="32"/>
      <c r="CP103" s="32"/>
      <c r="DC103" s="32"/>
      <c r="DL103" s="32"/>
      <c r="EC103" s="32"/>
      <c r="EJ103" s="32"/>
      <c r="EX103" s="32"/>
      <c r="FD103" s="32"/>
    </row>
    <row r="104" spans="80:160" ht="13" x14ac:dyDescent="0.3">
      <c r="CB104" s="32"/>
      <c r="CP104" s="32"/>
      <c r="DC104" s="32"/>
      <c r="DL104" s="32"/>
      <c r="EC104" s="32"/>
      <c r="EJ104" s="32"/>
      <c r="EX104" s="32"/>
      <c r="FD104" s="32"/>
    </row>
  </sheetData>
  <sortState xmlns:xlrd2="http://schemas.microsoft.com/office/spreadsheetml/2017/richdata2" ref="BW6:BX10">
    <sortCondition ref="BW6:BW10"/>
  </sortState>
  <phoneticPr fontId="8" type="noConversion"/>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A8D6-D1E9-484D-918F-F4DF1F79C6AC}">
  <sheetPr>
    <tabColor rgb="FFA13F9E"/>
  </sheetPr>
  <dimension ref="A1:J40"/>
  <sheetViews>
    <sheetView showGridLines="0" showRowColHeaders="0" tabSelected="1" showRuler="0" zoomScale="93" zoomScaleNormal="93" workbookViewId="0">
      <selection activeCell="S9" sqref="S9"/>
    </sheetView>
  </sheetViews>
  <sheetFormatPr defaultRowHeight="15.5" x14ac:dyDescent="0.35"/>
  <cols>
    <col min="1" max="16384" width="8.6640625" style="19"/>
  </cols>
  <sheetData>
    <row r="1" spans="1:1" x14ac:dyDescent="0.35">
      <c r="A1" s="20" t="s">
        <v>93</v>
      </c>
    </row>
    <row r="17" spans="5:10" x14ac:dyDescent="0.35">
      <c r="J17" s="19" t="s">
        <v>91</v>
      </c>
    </row>
    <row r="30" spans="5:10" x14ac:dyDescent="0.35">
      <c r="E30" s="19" t="s">
        <v>91</v>
      </c>
    </row>
    <row r="40" spans="7:7" x14ac:dyDescent="0.35">
      <c r="G40" s="19" t="s">
        <v>91</v>
      </c>
    </row>
  </sheetData>
  <sheetProtection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Victor Nchekwube</cp:lastModifiedBy>
  <dcterms:created xsi:type="dcterms:W3CDTF">2021-12-05T19:04:34Z</dcterms:created>
  <dcterms:modified xsi:type="dcterms:W3CDTF">2023-07-29T09:39:55Z</dcterms:modified>
  <cp:category/>
</cp:coreProperties>
</file>