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Music\Desktop\NT\Документация\"/>
    </mc:Choice>
  </mc:AlternateContent>
  <bookViews>
    <workbookView xWindow="0" yWindow="0" windowWidth="20490" windowHeight="7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I34" i="3" s="1"/>
  <c r="P7" i="3"/>
  <c r="S7" i="3" l="1"/>
  <c r="X7" i="3" s="1"/>
  <c r="W2" i="3"/>
  <c r="V7" i="3" s="1"/>
  <c r="U7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G29" i="3" l="1"/>
  <c r="P2" i="3"/>
  <c r="P3" i="3"/>
  <c r="P4" i="3"/>
  <c r="P5" i="3"/>
  <c r="P6" i="3"/>
  <c r="V2" i="3"/>
  <c r="S2" i="3"/>
  <c r="S6" i="3"/>
  <c r="S5" i="3"/>
  <c r="S4" i="3"/>
  <c r="S3" i="3"/>
  <c r="C33" i="3"/>
  <c r="C32" i="3"/>
  <c r="C31" i="3"/>
  <c r="C35" i="3"/>
  <c r="C30" i="3"/>
  <c r="U3" i="3" l="1"/>
  <c r="X3" i="3"/>
  <c r="U2" i="3"/>
  <c r="X2" i="3"/>
  <c r="U4" i="3"/>
  <c r="X4" i="3"/>
  <c r="U5" i="3"/>
  <c r="X5" i="3"/>
  <c r="U6" i="3"/>
  <c r="X6" i="3"/>
  <c r="G32" i="3"/>
  <c r="I32" i="3" s="1"/>
  <c r="G30" i="3"/>
  <c r="I30" i="3" s="1"/>
  <c r="G35" i="3"/>
  <c r="I35" i="3" s="1"/>
  <c r="G31" i="3"/>
  <c r="G33" i="3"/>
  <c r="I33" i="3" s="1"/>
  <c r="C36" i="3"/>
  <c r="I29" i="3"/>
  <c r="I31" i="3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0" i="3"/>
  <c r="D35" i="3"/>
  <c r="D31" i="3"/>
  <c r="D34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V8" i="3" l="1"/>
  <c r="U8" i="3"/>
  <c r="H10" i="3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<sst xmlns="http://schemas.openxmlformats.org/spreadsheetml/2006/main" count="180" uniqueCount="70">
  <si>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</si>
  <si>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</si>
  <si>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</si>
  <si>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</si>
  <si>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</si>
  <si>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</si>
  <si>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</si>
  <si>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</si>
  <si>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</si>
  <si>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</si>
  <si>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</si>
  <si>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</si>
  <si>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</si>
  <si>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</si>
  <si>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</si>
  <si>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</si>
  <si>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</si>
  <si>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</si>
  <si>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</si>
  <si>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</si>
  <si>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</si>
  <si>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</si>
  <si>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</si>
  <si>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</si>
  <si>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</si>
  <si>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</si>
  <si>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</si>
  <si>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</si>
  <si>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</si>
  <si>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</si>
  <si>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</si>
  <si>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</si>
  <si>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</si>
  <si>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</si>
  <si>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</si>
  <si>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</si>
  <si>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</si>
  <si>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</si>
  <si>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</si>
  <si>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</si>
  <si>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</si>
  <si>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</si>
  <si>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</si>
  <si>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</si>
  <si>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</si>
  <si>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</si>
  <si>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</si>
  <si>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</si>
  <si>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</si>
  <si>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</si>
  <si>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</si>
  <si>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</si>
  <si>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</si>
  <si>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</si>
  <si>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</si>
  <si>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</si>
  <si>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</si>
  <si>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</si>
  <si>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</si>
  <si>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</si>
  <si>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</si>
  <si>
    <t>Оформление билета с просмотром квитанций</t>
  </si>
  <si>
    <t>Количество запросов одним пользователем в минуту</t>
  </si>
  <si>
    <t>choose_flight</t>
  </si>
  <si>
    <t>click_itinerary</t>
  </si>
  <si>
    <t>delete_ticket</t>
  </si>
  <si>
    <t>fill_payment</t>
  </si>
  <si>
    <t>Gotosite</t>
  </si>
  <si>
    <t>fill_find_flights/click_flights</t>
  </si>
  <si>
    <t xml:space="preserve">                                              100/99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</si>
</sst>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0" borderId="14" xfId="0" applyFill="1" applyBorder="1"/>
    <xf numFmtId="0" fontId="0" fillId="35" borderId="15" xfId="0" applyFill="1" applyBorder="1"/>
    <xf numFmtId="9" fontId="0" fillId="0" borderId="0" xfId="0" applyNumberFormat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4.77139490741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оплаты"/>
    <x v="0"/>
    <n v="1"/>
    <n v="1"/>
    <n v="50"/>
    <n v="1.2"/>
    <n v="60"/>
    <n v="72"/>
  </r>
  <r>
    <s v="Выбор рейса без оплаты"/>
    <x v="1"/>
    <n v="1"/>
    <n v="1"/>
    <n v="50"/>
    <n v="1.2"/>
    <n v="60"/>
    <n v="72"/>
  </r>
  <r>
    <s v="Выбор рейса без оплаты"/>
    <x v="2"/>
    <n v="1"/>
    <n v="1"/>
    <n v="50"/>
    <n v="1.2"/>
    <n v="60"/>
    <n v="72"/>
  </r>
  <r>
    <s v="Выбор рейса без оплаты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26" zoomScaleNormal="100" workbookViewId="0">
      <selection activeCell="M31" sqref="M31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  <col min="21" max="21" width="13.14062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20" t="s">
        <v>38</v>
      </c>
      <c r="J1" t="s">
        <v>50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62</v>
      </c>
      <c r="T1" s="30" t="s">
        <v>46</v>
      </c>
      <c r="U1" s="30" t="s">
        <v>47</v>
      </c>
      <c r="V1" s="30" t="s">
        <v>48</v>
      </c>
      <c r="X1" t="s">
        <v>49</v>
      </c>
    </row>
    <row r="2" spans="1:24" ht="15.75" thickBot="1" x14ac:dyDescent="0.3">
      <c r="A2" t="s">
        <v>57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61</v>
      </c>
      <c r="N2">
        <v>6.4535999999999998</v>
      </c>
      <c r="O2">
        <v>37.033499999999997</v>
      </c>
      <c r="P2">
        <f>N2+O2</f>
        <v>43.487099999999998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</v>
      </c>
      <c r="W2">
        <f>SUM(R2:R7)</f>
        <v>10</v>
      </c>
      <c r="X2">
        <f>R2*S2*T2</f>
        <v>15</v>
      </c>
    </row>
    <row r="3" spans="1:24" ht="15.75" thickBot="1" x14ac:dyDescent="0.3">
      <c r="A3" t="s">
        <v>57</v>
      </c>
      <c r="B3" t="s">
        <v>9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10</v>
      </c>
      <c r="J3" s="19">
        <v>247.90909090909091</v>
      </c>
      <c r="M3" t="s">
        <v>8</v>
      </c>
      <c r="N3">
        <v>5.2595000000000001</v>
      </c>
      <c r="O3">
        <v>19.3674</v>
      </c>
      <c r="P3">
        <f t="shared" ref="P3:P7" si="2">N3+O3</f>
        <v>24.626899999999999</v>
      </c>
      <c r="Q3" s="22">
        <v>49</v>
      </c>
      <c r="R3" s="22">
        <v>1</v>
      </c>
      <c r="S3" s="23">
        <f t="shared" ref="S3:S7" si="3">60/(Q3)</f>
        <v>1.2244897959183674</v>
      </c>
      <c r="T3" s="30">
        <v>20</v>
      </c>
      <c r="U3" s="31">
        <f t="shared" ref="U3:U7" si="4">ROUND(R3*S3*T3,0)</f>
        <v>24</v>
      </c>
      <c r="V3" s="32">
        <f t="shared" ref="V3:V7" si="5">R3/W$2</f>
        <v>0.1</v>
      </c>
      <c r="X3">
        <f t="shared" ref="X3:X7" si="6">R3*S3*T3</f>
        <v>24.489795918367349</v>
      </c>
    </row>
    <row r="4" spans="1:24" ht="15.75" thickBot="1" x14ac:dyDescent="0.3">
      <c r="A4" t="s">
        <v>57</v>
      </c>
      <c r="B4" t="s">
        <v>10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59</v>
      </c>
      <c r="N4">
        <v>6.173</v>
      </c>
      <c r="O4">
        <v>30.361999999999998</v>
      </c>
      <c r="P4">
        <f t="shared" si="2"/>
        <v>36.534999999999997</v>
      </c>
      <c r="Q4" s="22">
        <v>110</v>
      </c>
      <c r="R4" s="22">
        <v>4</v>
      </c>
      <c r="S4" s="23">
        <f t="shared" si="3"/>
        <v>0.54545454545454541</v>
      </c>
      <c r="T4" s="30">
        <v>20</v>
      </c>
      <c r="U4" s="31">
        <f t="shared" si="4"/>
        <v>44</v>
      </c>
      <c r="V4" s="32">
        <f t="shared" si="5"/>
        <v>0.4</v>
      </c>
      <c r="X4">
        <f t="shared" si="6"/>
        <v>43.636363636363633</v>
      </c>
    </row>
    <row r="5" spans="1:24" ht="15.75" thickBot="1" x14ac:dyDescent="0.3">
      <c r="A5" t="s">
        <v>57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9</v>
      </c>
      <c r="J5" s="19">
        <v>299.33766233766232</v>
      </c>
      <c r="M5" t="s">
        <v>60</v>
      </c>
      <c r="N5">
        <v>4.8600000000000003</v>
      </c>
      <c r="O5">
        <v>15.9598</v>
      </c>
      <c r="P5">
        <f t="shared" si="2"/>
        <v>20.819800000000001</v>
      </c>
      <c r="Q5" s="22">
        <v>50</v>
      </c>
      <c r="R5" s="22">
        <v>1</v>
      </c>
      <c r="S5" s="23">
        <f t="shared" si="3"/>
        <v>1.2</v>
      </c>
      <c r="T5" s="30">
        <v>20</v>
      </c>
      <c r="U5" s="31">
        <f t="shared" si="4"/>
        <v>24</v>
      </c>
      <c r="V5" s="32">
        <f t="shared" si="5"/>
        <v>0.1</v>
      </c>
      <c r="X5">
        <f t="shared" si="6"/>
        <v>24</v>
      </c>
    </row>
    <row r="6" spans="1:24" ht="15.75" thickBot="1" x14ac:dyDescent="0.3">
      <c r="A6" t="s">
        <v>57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4</v>
      </c>
      <c r="N6">
        <v>5.7567000000000004</v>
      </c>
      <c r="O6">
        <v>15.4191</v>
      </c>
      <c r="P6">
        <f t="shared" si="2"/>
        <v>21.175800000000002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</v>
      </c>
      <c r="X6">
        <f t="shared" si="6"/>
        <v>16</v>
      </c>
    </row>
    <row r="7" spans="1:24" x14ac:dyDescent="0.25">
      <c r="A7" t="s">
        <v>57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58</v>
      </c>
      <c r="J7" s="19">
        <v>73.469387755102048</v>
      </c>
      <c r="M7" t="s">
        <v>1</v>
      </c>
      <c r="N7">
        <v>3.2170000000000001</v>
      </c>
      <c r="O7">
        <v>13.958500000000001</v>
      </c>
      <c r="P7">
        <f t="shared" si="2"/>
        <v>17.1755</v>
      </c>
      <c r="Q7" s="36">
        <v>70</v>
      </c>
      <c r="R7" s="36">
        <v>1</v>
      </c>
      <c r="S7" s="23">
        <f t="shared" si="3"/>
        <v>0.8571428571428571</v>
      </c>
      <c r="T7" s="30">
        <v>20</v>
      </c>
      <c r="U7" s="31">
        <f t="shared" si="4"/>
        <v>17</v>
      </c>
      <c r="V7" s="32">
        <f t="shared" si="5"/>
        <v>0.1</v>
      </c>
      <c r="X7">
        <f t="shared" si="6"/>
        <v>17.142857142857142</v>
      </c>
    </row>
    <row r="8" spans="1:24" x14ac:dyDescent="0.25">
      <c r="A8" t="s">
        <v>8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  <c r="U8" s="24">
        <f>SUM(U2:U7)</f>
        <v>140</v>
      </c>
      <c r="V8" s="37">
        <f>SUM(V2:V7)</f>
        <v>1.0000000000000002</v>
      </c>
    </row>
    <row r="9" spans="1:24" x14ac:dyDescent="0.25">
      <c r="A9" t="s">
        <v>8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39</v>
      </c>
      <c r="J9" s="19">
        <v>1804.7087198515769</v>
      </c>
    </row>
    <row r="10" spans="1:24" x14ac:dyDescent="0.25">
      <c r="A10" t="s">
        <v>8</v>
      </c>
      <c r="B10" t="s">
        <v>58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8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59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59</v>
      </c>
      <c r="B13" t="s">
        <v>9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59</v>
      </c>
      <c r="B14" t="s">
        <v>10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59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59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12" x14ac:dyDescent="0.25">
      <c r="A17" t="s">
        <v>60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12" x14ac:dyDescent="0.25">
      <c r="A18" t="s">
        <v>60</v>
      </c>
      <c r="B18" t="s">
        <v>9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12" x14ac:dyDescent="0.25">
      <c r="A19" t="s">
        <v>60</v>
      </c>
      <c r="B19" t="s">
        <v>10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12" x14ac:dyDescent="0.25">
      <c r="A20" t="s">
        <v>60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12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12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12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12" x14ac:dyDescent="0.25">
      <c r="A24" t="s">
        <v>9</v>
      </c>
      <c r="B24" t="s">
        <v>0</v>
      </c>
      <c r="C24">
        <v>1</v>
      </c>
      <c r="D24" s="35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12" x14ac:dyDescent="0.25">
      <c r="A25" t="s">
        <v>9</v>
      </c>
      <c r="B25" t="s">
        <v>9</v>
      </c>
      <c r="C25">
        <v>1</v>
      </c>
      <c r="D25" s="35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12" x14ac:dyDescent="0.25">
      <c r="A26" t="s">
        <v>9</v>
      </c>
      <c r="B26" t="s">
        <v>6</v>
      </c>
      <c r="C26">
        <v>1</v>
      </c>
      <c r="D26" s="35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8" spans="1:12" ht="18.75" x14ac:dyDescent="0.3">
      <c r="A28" s="34" t="s">
        <v>40</v>
      </c>
      <c r="C28" t="s">
        <v>51</v>
      </c>
      <c r="G28" t="s">
        <v>56</v>
      </c>
      <c r="K28" t="s">
        <v>67</v>
      </c>
      <c r="L28">
        <v>139</v>
      </c>
    </row>
    <row r="29" spans="1:12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C29/3</f>
        <v>140.26901669758811</v>
      </c>
      <c r="H29" s="33">
        <v>140</v>
      </c>
      <c r="I29" s="26">
        <f>1-G29/H29</f>
        <v>-1.9215478399150498E-3</v>
      </c>
      <c r="K29" t="s">
        <v>22</v>
      </c>
      <c r="L29">
        <v>140</v>
      </c>
    </row>
    <row r="30" spans="1:12" ht="38.25" thickBot="1" x14ac:dyDescent="0.3">
      <c r="A30" s="1" t="s">
        <v>9</v>
      </c>
      <c r="B30" s="2">
        <v>282</v>
      </c>
      <c r="C30" s="24">
        <f>GETPIVOTDATA("Итого",$I$1,"transaction rq",A30)</f>
        <v>299.33766233766232</v>
      </c>
      <c r="D30" s="26">
        <f t="shared" ref="D30:D36" si="7">1-B30/C30</f>
        <v>5.7920083300793901E-2</v>
      </c>
      <c r="G30" s="33">
        <f t="shared" ref="G30:G35" si="8">C30/3</f>
        <v>99.779220779220779</v>
      </c>
      <c r="H30" s="33">
        <v>100</v>
      </c>
      <c r="I30" s="26">
        <f t="shared" ref="I30:I35" si="9">1-G30/H30</f>
        <v>2.2077922077922141E-3</v>
      </c>
      <c r="K30" t="s">
        <v>68</v>
      </c>
      <c r="L30" t="s">
        <v>69</v>
      </c>
    </row>
    <row r="31" spans="1:12" ht="38.25" thickBot="1" x14ac:dyDescent="0.3">
      <c r="A31" s="1" t="s">
        <v>10</v>
      </c>
      <c r="B31" s="2">
        <v>251</v>
      </c>
      <c r="C31" s="24">
        <f>GETPIVOTDATA("Итого",$I$1,"transaction rq",A31)</f>
        <v>247.90909090909091</v>
      </c>
      <c r="D31" s="26">
        <f t="shared" si="7"/>
        <v>-1.2467913458012569E-2</v>
      </c>
      <c r="G31" s="33">
        <f t="shared" si="8"/>
        <v>82.63636363636364</v>
      </c>
      <c r="H31" s="33">
        <v>82</v>
      </c>
      <c r="I31" s="26">
        <f t="shared" si="9"/>
        <v>-7.7605321507761005E-3</v>
      </c>
      <c r="K31" t="s">
        <v>63</v>
      </c>
      <c r="L31">
        <v>82</v>
      </c>
    </row>
    <row r="32" spans="1:12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7"/>
        <v>5.1679586563306845E-3</v>
      </c>
      <c r="G32" s="33">
        <f t="shared" si="8"/>
        <v>58.636363636363633</v>
      </c>
      <c r="H32" s="33">
        <v>58</v>
      </c>
      <c r="I32" s="26">
        <f t="shared" si="9"/>
        <v>-1.097178683385569E-2</v>
      </c>
      <c r="K32" t="s">
        <v>66</v>
      </c>
      <c r="L32">
        <v>58</v>
      </c>
    </row>
    <row r="33" spans="1:12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7"/>
        <v>4.4869437293122538E-2</v>
      </c>
      <c r="G33" s="33">
        <f t="shared" si="8"/>
        <v>55.489795918367349</v>
      </c>
      <c r="H33" s="33">
        <v>56</v>
      </c>
      <c r="I33" s="26">
        <f t="shared" si="9"/>
        <v>9.1107871720116362E-3</v>
      </c>
      <c r="K33" t="s">
        <v>64</v>
      </c>
      <c r="L33">
        <v>56</v>
      </c>
    </row>
    <row r="34" spans="1:12" ht="38.25" thickBot="1" x14ac:dyDescent="0.3">
      <c r="A34" s="1" t="s">
        <v>11</v>
      </c>
      <c r="B34" s="2">
        <v>73</v>
      </c>
      <c r="C34" s="24">
        <v>73</v>
      </c>
      <c r="D34" s="26">
        <f t="shared" si="7"/>
        <v>0</v>
      </c>
      <c r="G34" s="33">
        <f t="shared" si="8"/>
        <v>24.333333333333332</v>
      </c>
      <c r="H34" s="33">
        <v>25</v>
      </c>
      <c r="I34" s="26">
        <f t="shared" si="9"/>
        <v>2.6666666666666727E-2</v>
      </c>
      <c r="K34" t="s">
        <v>65</v>
      </c>
      <c r="L34">
        <v>25</v>
      </c>
    </row>
    <row r="35" spans="1:12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7"/>
        <v>-2.834909507748673E-3</v>
      </c>
      <c r="G35" s="33">
        <f t="shared" si="8"/>
        <v>140.26901669758811</v>
      </c>
      <c r="H35" s="33">
        <v>139</v>
      </c>
      <c r="I35" s="26">
        <f t="shared" si="9"/>
        <v>-9.1296165294108E-3</v>
      </c>
      <c r="K35" t="s">
        <v>23</v>
      </c>
      <c r="L35">
        <v>139</v>
      </c>
    </row>
    <row r="36" spans="1:12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7"/>
        <v>6.4425672375409304E-2</v>
      </c>
      <c r="E36" s="4"/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8" t="s">
        <v>31</v>
      </c>
      <c r="F9" s="38"/>
      <c r="G9" s="38"/>
      <c r="H9" s="38"/>
      <c r="I9" s="38"/>
    </row>
    <row r="11" spans="5:9" ht="28.5" x14ac:dyDescent="0.25"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5:9" ht="15.75" x14ac:dyDescent="0.25">
      <c r="E12" s="6" t="s">
        <v>0</v>
      </c>
      <c r="F12" s="7" t="s">
        <v>22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21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24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17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18</v>
      </c>
      <c r="F16" s="7" t="s">
        <v>20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19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23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38" t="s">
        <v>29</v>
      </c>
      <c r="F23" s="38"/>
      <c r="G23" s="38"/>
      <c r="H23" s="38"/>
      <c r="I23" s="38"/>
    </row>
    <row r="25" spans="5:9" x14ac:dyDescent="0.25">
      <c r="E25" s="12" t="s">
        <v>12</v>
      </c>
      <c r="F25" s="12" t="s">
        <v>13</v>
      </c>
      <c r="G25" s="12" t="s">
        <v>14</v>
      </c>
      <c r="H25" s="12" t="s">
        <v>15</v>
      </c>
      <c r="I25" s="12" t="s">
        <v>16</v>
      </c>
    </row>
    <row r="26" spans="5:9" ht="15.75" x14ac:dyDescent="0.25">
      <c r="E26" s="17" t="s">
        <v>0</v>
      </c>
      <c r="F26" s="16" t="s">
        <v>22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21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24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17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18</v>
      </c>
      <c r="F30" s="16" t="s">
        <v>20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19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23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38" t="s">
        <v>30</v>
      </c>
      <c r="F35" s="38"/>
      <c r="G35" s="38"/>
      <c r="H35" s="38"/>
      <c r="I35" s="38"/>
    </row>
    <row r="37" spans="5:15" x14ac:dyDescent="0.25">
      <c r="E37" s="12" t="s">
        <v>12</v>
      </c>
      <c r="F37" s="12" t="s">
        <v>13</v>
      </c>
      <c r="G37" s="12" t="s">
        <v>14</v>
      </c>
      <c r="H37" s="12" t="s">
        <v>15</v>
      </c>
      <c r="I37" s="12" t="s">
        <v>16</v>
      </c>
      <c r="L37" s="18" t="s">
        <v>25</v>
      </c>
      <c r="M37" s="18" t="s">
        <v>26</v>
      </c>
      <c r="N37" s="18" t="s">
        <v>27</v>
      </c>
      <c r="O37" s="18" t="s">
        <v>28</v>
      </c>
    </row>
    <row r="38" spans="5:15" ht="15.75" x14ac:dyDescent="0.25">
      <c r="E38" s="17" t="s">
        <v>0</v>
      </c>
      <c r="F38" s="16" t="s">
        <v>22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19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21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20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24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21</v>
      </c>
      <c r="M40" s="18" t="s">
        <v>32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17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22</v>
      </c>
      <c r="M41" s="18" t="s">
        <v>33</v>
      </c>
      <c r="N41" s="18">
        <v>139</v>
      </c>
      <c r="O41" s="18">
        <v>0</v>
      </c>
    </row>
    <row r="42" spans="5:15" ht="15.75" x14ac:dyDescent="0.25">
      <c r="E42" s="17" t="s">
        <v>18</v>
      </c>
      <c r="F42" s="16" t="s">
        <v>20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23</v>
      </c>
      <c r="M42" s="18" t="s">
        <v>34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19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17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23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24</v>
      </c>
      <c r="M44" s="18" t="s">
        <v>32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2020-09-20T15:56:38Z</dcterms:modified>
</cp:coreProperties>
</file>