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19" i="1"/>
  <c r="D20" i="1" s="1"/>
  <c r="D17" i="1"/>
  <c r="I4" i="1"/>
  <c r="I6" i="1"/>
  <c r="I7" i="1"/>
  <c r="I8" i="1"/>
  <c r="I9" i="1"/>
  <c r="I11" i="1"/>
  <c r="I3" i="1"/>
  <c r="G8" i="1"/>
  <c r="G9" i="1"/>
  <c r="G10" i="1"/>
  <c r="G11" i="1"/>
  <c r="G12" i="1"/>
  <c r="G3" i="1"/>
  <c r="G4" i="1"/>
  <c r="G5" i="1"/>
  <c r="G6" i="1"/>
  <c r="G7" i="1"/>
  <c r="D3" i="1"/>
  <c r="H3" i="1" s="1"/>
  <c r="D4" i="1"/>
  <c r="H4" i="1" s="1"/>
  <c r="D5" i="1"/>
  <c r="H5" i="1" s="1"/>
  <c r="I5" i="1" s="1"/>
  <c r="D6" i="1"/>
  <c r="H6" i="1" s="1"/>
  <c r="D7" i="1"/>
  <c r="H7" i="1" s="1"/>
  <c r="D8" i="1"/>
  <c r="H8" i="1" s="1"/>
  <c r="D9" i="1"/>
  <c r="H9" i="1" s="1"/>
  <c r="D10" i="1"/>
  <c r="H10" i="1" s="1"/>
  <c r="I10" i="1" s="1"/>
  <c r="D11" i="1"/>
  <c r="H11" i="1" s="1"/>
  <c r="D12" i="1"/>
  <c r="H12" i="1" s="1"/>
  <c r="I12" i="1" s="1"/>
  <c r="I13" i="1" l="1"/>
  <c r="D13" i="1"/>
  <c r="H13" i="1"/>
  <c r="H14" i="1" s="1"/>
</calcChain>
</file>

<file path=xl/sharedStrings.xml><?xml version="1.0" encoding="utf-8"?>
<sst xmlns="http://schemas.openxmlformats.org/spreadsheetml/2006/main" count="28" uniqueCount="27">
  <si>
    <t>Найменування</t>
  </si>
  <si>
    <t>Кількість</t>
  </si>
  <si>
    <r>
      <t>cos</t>
    </r>
    <r>
      <rPr>
        <sz val="11"/>
        <color theme="1"/>
        <rFont val="Calibri"/>
        <family val="2"/>
        <charset val="204"/>
      </rPr>
      <t>ϕ</t>
    </r>
  </si>
  <si>
    <r>
      <t>tg</t>
    </r>
    <r>
      <rPr>
        <sz val="11"/>
        <color theme="1"/>
        <rFont val="Calibri"/>
        <family val="2"/>
        <charset val="204"/>
      </rPr>
      <t>ϕ</t>
    </r>
  </si>
  <si>
    <t>Розрахункова потужність</t>
  </si>
  <si>
    <t>Активна, кВт</t>
  </si>
  <si>
    <t>ЕКГ-8</t>
  </si>
  <si>
    <t>РРМВ Універсал</t>
  </si>
  <si>
    <t>Вибухпром</t>
  </si>
  <si>
    <t>Тягова тр/парк Ввід №1</t>
  </si>
  <si>
    <t>Промисловий майданчик</t>
  </si>
  <si>
    <t>Насоси водовідливу</t>
  </si>
  <si>
    <t>Бурові верстати СБШ-250</t>
  </si>
  <si>
    <t>Бурові верстати СБО-1/20</t>
  </si>
  <si>
    <t xml:space="preserve">ЕКГ-5 </t>
  </si>
  <si>
    <t>Коефіцієнт попиту</t>
  </si>
  <si>
    <t>Споживач</t>
  </si>
  <si>
    <t>Потужність одного, кВт</t>
  </si>
  <si>
    <t>Сумарна потужність, кВт</t>
  </si>
  <si>
    <t>Реактивна, квар</t>
  </si>
  <si>
    <t>Потужність одного, кВА</t>
  </si>
  <si>
    <t>Сумарна потужність, кВА</t>
  </si>
  <si>
    <t>S=</t>
  </si>
  <si>
    <t>АБК ЖДЦ</t>
  </si>
  <si>
    <t>Травнсформатор власних потреб (ТМ-40)</t>
  </si>
  <si>
    <t>Їдальня (ТМ-40)</t>
  </si>
  <si>
    <t>Фікальна насосна (ТМ-160)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</si>
</sst>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13" workbookViewId="0">
      <selection activeCell="D23" sqref="D23"/>
    </sheetView>
  </sheetViews>
  <sheetFormatPr defaultRowHeight="15" x14ac:dyDescent="0.25"/>
  <cols>
    <col min="1" max="1" width="17.85546875" customWidth="1"/>
    <col min="2" max="2" width="9" customWidth="1"/>
    <col min="3" max="3" width="12.85546875" customWidth="1"/>
    <col min="4" max="4" width="12.42578125" customWidth="1"/>
    <col min="5" max="5" width="11.5703125" customWidth="1"/>
    <col min="6" max="6" width="6.7109375" customWidth="1"/>
    <col min="7" max="7" width="6" customWidth="1"/>
    <col min="8" max="8" width="9.5703125" customWidth="1"/>
    <col min="9" max="9" width="11" customWidth="1"/>
  </cols>
  <sheetData>
    <row r="1" spans="1:9" x14ac:dyDescent="0.25">
      <c r="A1" s="10" t="s">
        <v>0</v>
      </c>
      <c r="B1" s="7" t="s">
        <v>1</v>
      </c>
      <c r="C1" s="7" t="s">
        <v>17</v>
      </c>
      <c r="D1" s="7" t="s">
        <v>18</v>
      </c>
      <c r="E1" s="7" t="s">
        <v>15</v>
      </c>
      <c r="F1" s="7" t="s">
        <v>2</v>
      </c>
      <c r="G1" s="7" t="s">
        <v>3</v>
      </c>
      <c r="H1" s="8" t="s">
        <v>4</v>
      </c>
      <c r="I1" s="8"/>
    </row>
    <row r="2" spans="1:9" ht="28.5" customHeight="1" x14ac:dyDescent="0.25">
      <c r="A2" s="10"/>
      <c r="B2" s="7"/>
      <c r="C2" s="7"/>
      <c r="D2" s="7"/>
      <c r="E2" s="7"/>
      <c r="F2" s="7"/>
      <c r="G2" s="7"/>
      <c r="H2" s="5" t="s">
        <v>5</v>
      </c>
      <c r="I2" s="5" t="s">
        <v>19</v>
      </c>
    </row>
    <row r="3" spans="1:9" x14ac:dyDescent="0.25">
      <c r="A3" s="5" t="s">
        <v>7</v>
      </c>
      <c r="B3" s="1">
        <v>1</v>
      </c>
      <c r="C3" s="1">
        <v>220</v>
      </c>
      <c r="D3" s="1">
        <f t="shared" ref="D3:D12" si="0">C3*B3</f>
        <v>220</v>
      </c>
      <c r="E3" s="1">
        <v>0.74</v>
      </c>
      <c r="F3" s="1">
        <v>0.6</v>
      </c>
      <c r="G3" s="4">
        <f t="shared" ref="G3:G6" si="1">TAN(ACOS(F3))</f>
        <v>1.3333333333333333</v>
      </c>
      <c r="H3" s="1">
        <f t="shared" ref="H3:H12" si="2">D3*E3</f>
        <v>162.80000000000001</v>
      </c>
      <c r="I3" s="1">
        <f>H3*G3</f>
        <v>217.06666666666666</v>
      </c>
    </row>
    <row r="4" spans="1:9" x14ac:dyDescent="0.25">
      <c r="A4" s="5" t="s">
        <v>23</v>
      </c>
      <c r="B4" s="1">
        <v>1</v>
      </c>
      <c r="C4" s="1">
        <v>400</v>
      </c>
      <c r="D4" s="1">
        <f t="shared" si="0"/>
        <v>400</v>
      </c>
      <c r="E4" s="1">
        <v>0.7</v>
      </c>
      <c r="F4" s="1">
        <v>0.65</v>
      </c>
      <c r="G4" s="4">
        <f t="shared" si="1"/>
        <v>1.1691295502746664</v>
      </c>
      <c r="H4" s="1">
        <f t="shared" si="2"/>
        <v>280</v>
      </c>
      <c r="I4" s="1">
        <f t="shared" ref="I4:I12" si="3">H4*G4</f>
        <v>327.35627407690657</v>
      </c>
    </row>
    <row r="5" spans="1:9" x14ac:dyDescent="0.25">
      <c r="A5" s="5" t="s">
        <v>8</v>
      </c>
      <c r="B5" s="1">
        <v>2</v>
      </c>
      <c r="C5" s="1">
        <v>320</v>
      </c>
      <c r="D5" s="1">
        <f t="shared" si="0"/>
        <v>640</v>
      </c>
      <c r="E5" s="1">
        <v>0.56999999999999995</v>
      </c>
      <c r="F5" s="1">
        <v>0.65</v>
      </c>
      <c r="G5" s="4">
        <f t="shared" si="1"/>
        <v>1.1691295502746664</v>
      </c>
      <c r="H5" s="1">
        <f t="shared" si="2"/>
        <v>364.79999999999995</v>
      </c>
      <c r="I5" s="1">
        <f t="shared" si="3"/>
        <v>426.49845994019825</v>
      </c>
    </row>
    <row r="6" spans="1:9" ht="30" x14ac:dyDescent="0.25">
      <c r="A6" s="5" t="s">
        <v>9</v>
      </c>
      <c r="B6" s="1">
        <v>1</v>
      </c>
      <c r="C6" s="1">
        <v>1400</v>
      </c>
      <c r="D6" s="1">
        <f t="shared" si="0"/>
        <v>1400</v>
      </c>
      <c r="E6" s="1">
        <v>0.85</v>
      </c>
      <c r="F6" s="1">
        <v>0.85</v>
      </c>
      <c r="G6" s="4">
        <f t="shared" si="1"/>
        <v>0.61974433840310228</v>
      </c>
      <c r="H6" s="1">
        <f t="shared" si="2"/>
        <v>1190</v>
      </c>
      <c r="I6" s="1">
        <f t="shared" si="3"/>
        <v>737.49576269969168</v>
      </c>
    </row>
    <row r="7" spans="1:9" ht="30" x14ac:dyDescent="0.25">
      <c r="A7" s="5" t="s">
        <v>10</v>
      </c>
      <c r="B7" s="1">
        <v>2</v>
      </c>
      <c r="C7" s="1">
        <v>400</v>
      </c>
      <c r="D7" s="1">
        <f t="shared" si="0"/>
        <v>800</v>
      </c>
      <c r="E7" s="1">
        <v>0.53</v>
      </c>
      <c r="F7" s="1">
        <v>0.5</v>
      </c>
      <c r="G7" s="4">
        <f t="shared" ref="G7:G12" si="4">TAN(ACOS(F7))</f>
        <v>1.7320508075688767</v>
      </c>
      <c r="H7" s="1">
        <f t="shared" si="2"/>
        <v>424</v>
      </c>
      <c r="I7" s="1">
        <f t="shared" si="3"/>
        <v>734.38954240920373</v>
      </c>
    </row>
    <row r="8" spans="1:9" x14ac:dyDescent="0.25">
      <c r="A8" s="5" t="s">
        <v>6</v>
      </c>
      <c r="B8" s="1">
        <v>10</v>
      </c>
      <c r="C8" s="1">
        <v>630</v>
      </c>
      <c r="D8" s="1">
        <f t="shared" si="0"/>
        <v>6300</v>
      </c>
      <c r="E8" s="1">
        <v>0.45</v>
      </c>
      <c r="F8" s="1">
        <v>0.85</v>
      </c>
      <c r="G8" s="4">
        <f t="shared" si="4"/>
        <v>0.61974433840310228</v>
      </c>
      <c r="H8" s="1">
        <f t="shared" si="2"/>
        <v>2835</v>
      </c>
      <c r="I8" s="1">
        <f t="shared" si="3"/>
        <v>1756.975199372795</v>
      </c>
    </row>
    <row r="9" spans="1:9" x14ac:dyDescent="0.25">
      <c r="A9" s="5" t="s">
        <v>14</v>
      </c>
      <c r="B9" s="1">
        <v>8</v>
      </c>
      <c r="C9" s="1">
        <v>250</v>
      </c>
      <c r="D9" s="1">
        <f t="shared" si="0"/>
        <v>2000</v>
      </c>
      <c r="E9" s="1">
        <v>0.5</v>
      </c>
      <c r="F9" s="1">
        <v>0.7</v>
      </c>
      <c r="G9" s="4">
        <f t="shared" si="4"/>
        <v>1.0202040612204071</v>
      </c>
      <c r="H9" s="1">
        <f t="shared" si="2"/>
        <v>1000</v>
      </c>
      <c r="I9" s="1">
        <f t="shared" si="3"/>
        <v>1020.2040612204071</v>
      </c>
    </row>
    <row r="10" spans="1:9" ht="30" x14ac:dyDescent="0.25">
      <c r="A10" s="5" t="s">
        <v>11</v>
      </c>
      <c r="B10" s="1">
        <v>8</v>
      </c>
      <c r="C10" s="1">
        <v>250</v>
      </c>
      <c r="D10" s="1">
        <f t="shared" si="0"/>
        <v>2000</v>
      </c>
      <c r="E10" s="1">
        <v>0.85</v>
      </c>
      <c r="F10" s="1">
        <v>0.8</v>
      </c>
      <c r="G10" s="4">
        <f t="shared" si="4"/>
        <v>0.74999999999999978</v>
      </c>
      <c r="H10" s="1">
        <f t="shared" si="2"/>
        <v>1700</v>
      </c>
      <c r="I10" s="1">
        <f t="shared" si="3"/>
        <v>1274.9999999999995</v>
      </c>
    </row>
    <row r="11" spans="1:9" ht="30" x14ac:dyDescent="0.25">
      <c r="A11" s="5" t="s">
        <v>12</v>
      </c>
      <c r="B11" s="1">
        <v>10</v>
      </c>
      <c r="C11" s="1">
        <v>330</v>
      </c>
      <c r="D11" s="1">
        <f t="shared" si="0"/>
        <v>3300</v>
      </c>
      <c r="E11" s="1">
        <v>0.7</v>
      </c>
      <c r="F11" s="1">
        <v>0.85</v>
      </c>
      <c r="G11" s="4">
        <f t="shared" si="4"/>
        <v>0.61974433840310228</v>
      </c>
      <c r="H11" s="1">
        <f t="shared" si="2"/>
        <v>2310</v>
      </c>
      <c r="I11" s="1">
        <f t="shared" si="3"/>
        <v>1431.6094217111663</v>
      </c>
    </row>
    <row r="12" spans="1:9" ht="30" x14ac:dyDescent="0.25">
      <c r="A12" s="5" t="s">
        <v>13</v>
      </c>
      <c r="B12" s="1">
        <v>6</v>
      </c>
      <c r="C12" s="1">
        <v>120</v>
      </c>
      <c r="D12" s="1">
        <f t="shared" si="0"/>
        <v>720</v>
      </c>
      <c r="E12" s="1">
        <v>0.63</v>
      </c>
      <c r="F12" s="1">
        <v>0.8</v>
      </c>
      <c r="G12" s="4">
        <f t="shared" si="4"/>
        <v>0.74999999999999978</v>
      </c>
      <c r="H12" s="1">
        <f t="shared" si="2"/>
        <v>453.6</v>
      </c>
      <c r="I12" s="1">
        <f t="shared" si="3"/>
        <v>340.19999999999993</v>
      </c>
    </row>
    <row r="13" spans="1:9" x14ac:dyDescent="0.25">
      <c r="A13" s="5"/>
      <c r="D13" s="1">
        <f>SUM(D3:D12)</f>
        <v>17780</v>
      </c>
      <c r="E13" s="1"/>
      <c r="F13" s="1"/>
      <c r="G13" s="1"/>
      <c r="H13" s="1">
        <f t="shared" ref="H13:I13" si="5">SUM(H3:H12)</f>
        <v>10720.2</v>
      </c>
      <c r="I13" s="1">
        <f t="shared" si="5"/>
        <v>8266.7953880970363</v>
      </c>
    </row>
    <row r="14" spans="1:9" x14ac:dyDescent="0.25">
      <c r="A14" s="5"/>
      <c r="G14" s="2" t="s">
        <v>22</v>
      </c>
      <c r="H14" s="9">
        <f>(H13^2+I13^2)^0.5</f>
        <v>13537.451533751189</v>
      </c>
      <c r="I14" s="9"/>
    </row>
    <row r="15" spans="1:9" x14ac:dyDescent="0.25">
      <c r="A15" s="5"/>
    </row>
    <row r="16" spans="1:9" ht="46.5" customHeight="1" x14ac:dyDescent="0.25">
      <c r="A16" s="6" t="s">
        <v>16</v>
      </c>
      <c r="B16" s="3" t="s">
        <v>1</v>
      </c>
      <c r="C16" s="3" t="s">
        <v>20</v>
      </c>
      <c r="D16" s="3" t="s">
        <v>21</v>
      </c>
      <c r="E16" s="3"/>
      <c r="F16" s="1"/>
    </row>
    <row r="17" spans="1:4" ht="45" x14ac:dyDescent="0.25">
      <c r="A17" s="5" t="s">
        <v>24</v>
      </c>
      <c r="B17" s="1">
        <v>2</v>
      </c>
      <c r="C17" s="1">
        <v>40</v>
      </c>
      <c r="D17">
        <f>C17*B17</f>
        <v>80</v>
      </c>
    </row>
    <row r="18" spans="1:4" x14ac:dyDescent="0.25">
      <c r="A18" s="5" t="s">
        <v>25</v>
      </c>
      <c r="B18" s="1">
        <v>1</v>
      </c>
      <c r="C18" s="1">
        <v>40</v>
      </c>
      <c r="D18">
        <f t="shared" ref="D18:D19" si="6">C18*B18</f>
        <v>40</v>
      </c>
    </row>
    <row r="19" spans="1:4" ht="30" x14ac:dyDescent="0.25">
      <c r="A19" s="5" t="s">
        <v>26</v>
      </c>
      <c r="B19" s="1">
        <v>1</v>
      </c>
      <c r="C19" s="1">
        <v>160</v>
      </c>
      <c r="D19">
        <f t="shared" si="6"/>
        <v>160</v>
      </c>
    </row>
    <row r="20" spans="1:4" x14ac:dyDescent="0.25">
      <c r="D20">
        <f>SUM(D17:D19)</f>
        <v>280</v>
      </c>
    </row>
  </sheetData>
  <mergeCells count="9">
    <mergeCell ref="G1:G2"/>
    <mergeCell ref="H1:I1"/>
    <mergeCell ref="H14:I1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2018-05-17T08:50:06Z</dcterms:modified>
</cp:coreProperties>
</file>