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mc:AlternateContent xmlns:mc="http://schemas.openxmlformats.org/markup-compatibility/2006">
    <mc:Choice Requires="x15">
      <x15ac:absPath xmlns:x15ac="http://schemas.microsoft.com/office/spreadsheetml/2010/11/ac" url="D:\Masai\Projects\8. Yoga's Impact on Screen Time\"/>
    </mc:Choice>
  </mc:AlternateContent>
  <xr:revisionPtr revIDLastSave="0" documentId="13_ncr:1_{CEA5D480-C330-40FC-B6A4-B0D06020F97E}" xr6:coauthVersionLast="47" xr6:coauthVersionMax="47" xr10:uidLastSave="{00000000-0000-0000-0000-000000000000}"/>
  <bookViews>
    <workbookView xWindow="-110" yWindow="-110" windowWidth="19420" windowHeight="10300" tabRatio="959" activeTab="1" xr2:uid="{4A0A1AAD-73C7-4420-8741-0AC28092225E}"/>
  </bookViews>
  <sheets>
    <sheet name="Visualization" sheetId="3" r:id="rId1"/>
    <sheet name="Statistical Analysis" sheetId="6" r:id="rId2"/>
    <sheet name="Analysis" sheetId="4" r:id="rId3"/>
    <sheet name="Summary dataset" sheetId="7" r:id="rId4"/>
    <sheet name="Effects of Yoga" sheetId="11" r:id="rId5"/>
    <sheet name="Time on attribute" sheetId="8" r:id="rId6"/>
    <sheet name="Weekday vs ScreenTime" sheetId="1" r:id="rId7"/>
    <sheet name="Yoga vs No Yoga" sheetId="9" r:id="rId8"/>
    <sheet name="Scatter" sheetId="10" r:id="rId9"/>
    <sheet name="Sheet1" sheetId="12" r:id="rId10"/>
    <sheet name="Screen Time Data (2)" sheetId="5" r:id="rId11"/>
    <sheet name="Screen Time Data" sheetId="2" r:id="rId12"/>
  </sheets>
  <definedNames>
    <definedName name="_xlchart.v1.0" hidden="1">Scatter!$F$3</definedName>
    <definedName name="_xlchart.v1.1" hidden="1">Scatter!$F$4:$F$31</definedName>
    <definedName name="ExternalData_1" localSheetId="11" hidden="1">'Screen Time Data'!$A$1:$L$29</definedName>
    <definedName name="ExternalData_1" localSheetId="10" hidden="1">'Screen Time Data (2)'!$A$1:$E$225</definedName>
    <definedName name="Slicer_Attribute">#N/A</definedName>
  </definedNames>
  <calcPr calcId="191029"/>
  <pivotCaches>
    <pivotCache cacheId="4"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N2" i="2"/>
  <c r="N3" i="2"/>
  <c r="N4" i="2"/>
  <c r="N5" i="2"/>
  <c r="N6" i="2"/>
  <c r="N7" i="2"/>
  <c r="N8" i="2"/>
  <c r="N9" i="2"/>
  <c r="N10" i="2"/>
  <c r="N11" i="2"/>
  <c r="N12" i="2"/>
  <c r="N13" i="2"/>
  <c r="N14" i="2"/>
  <c r="N15" i="2"/>
  <c r="N16" i="2"/>
  <c r="N17" i="2"/>
  <c r="N18" i="2"/>
  <c r="N19" i="2"/>
  <c r="N20" i="2"/>
  <c r="N21" i="2"/>
  <c r="N22" i="2"/>
  <c r="N23" i="2"/>
  <c r="N24" i="2"/>
  <c r="N25" i="2"/>
  <c r="N26" i="2"/>
  <c r="N27" i="2"/>
  <c r="N28" i="2"/>
  <c r="N29" i="2"/>
  <c r="O2" i="2"/>
  <c r="O3" i="2"/>
  <c r="O4" i="2"/>
  <c r="O5" i="2"/>
  <c r="O6" i="2"/>
  <c r="O7" i="2"/>
  <c r="O8" i="2"/>
  <c r="O9" i="2"/>
  <c r="O10" i="2"/>
  <c r="O11" i="2"/>
  <c r="O12" i="2"/>
  <c r="O13" i="2"/>
  <c r="O14" i="2"/>
  <c r="O15" i="2"/>
  <c r="O16" i="2"/>
  <c r="O17" i="2"/>
  <c r="Q17" i="2" s="1"/>
  <c r="O18" i="2"/>
  <c r="O19" i="2"/>
  <c r="O20" i="2"/>
  <c r="O21" i="2"/>
  <c r="O22" i="2"/>
  <c r="O23" i="2"/>
  <c r="O24" i="2"/>
  <c r="O25" i="2"/>
  <c r="Q25" i="2" s="1"/>
  <c r="O26" i="2"/>
  <c r="Q26" i="2" s="1"/>
  <c r="O27" i="2"/>
  <c r="O28" i="2"/>
  <c r="O29" i="2"/>
  <c r="P2" i="2"/>
  <c r="P3" i="2"/>
  <c r="P4" i="2"/>
  <c r="P5" i="2"/>
  <c r="Q5" i="2" s="1"/>
  <c r="P6" i="2"/>
  <c r="Q6" i="2" s="1"/>
  <c r="P7" i="2"/>
  <c r="Q7" i="2" s="1"/>
  <c r="P8" i="2"/>
  <c r="P9" i="2"/>
  <c r="P10" i="2"/>
  <c r="Q10" i="2" s="1"/>
  <c r="P11" i="2"/>
  <c r="P12" i="2"/>
  <c r="P13" i="2"/>
  <c r="Q13" i="2" s="1"/>
  <c r="P14" i="2"/>
  <c r="Q14" i="2" s="1"/>
  <c r="P15" i="2"/>
  <c r="Q15" i="2" s="1"/>
  <c r="P16" i="2"/>
  <c r="P17" i="2"/>
  <c r="P18" i="2"/>
  <c r="Q18" i="2" s="1"/>
  <c r="P19" i="2"/>
  <c r="P20" i="2"/>
  <c r="P21" i="2"/>
  <c r="Q21" i="2" s="1"/>
  <c r="P22" i="2"/>
  <c r="Q22" i="2" s="1"/>
  <c r="P23" i="2"/>
  <c r="Q23" i="2" s="1"/>
  <c r="P24" i="2"/>
  <c r="P25" i="2"/>
  <c r="P26" i="2"/>
  <c r="P27" i="2"/>
  <c r="P28" i="2"/>
  <c r="P29" i="2"/>
  <c r="Q29" i="2" s="1"/>
  <c r="Q2" i="2"/>
  <c r="Q3" i="2"/>
  <c r="Q4" i="2"/>
  <c r="Q8" i="2"/>
  <c r="Q9" i="2"/>
  <c r="Q11" i="2"/>
  <c r="Q12" i="2"/>
  <c r="Q16" i="2"/>
  <c r="Q19" i="2"/>
  <c r="Q20" i="2"/>
  <c r="Q24" i="2"/>
  <c r="Q27" i="2"/>
  <c r="Q28" i="2"/>
  <c r="F2"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G2"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H2"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I2" i="5"/>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J120" i="5" s="1"/>
  <c r="I121" i="5"/>
  <c r="I122" i="5"/>
  <c r="J122" i="5" s="1"/>
  <c r="I123" i="5"/>
  <c r="J123" i="5" s="1"/>
  <c r="I124" i="5"/>
  <c r="J124" i="5" s="1"/>
  <c r="I125" i="5"/>
  <c r="I126" i="5"/>
  <c r="J126" i="5" s="1"/>
  <c r="I127" i="5"/>
  <c r="J127" i="5" s="1"/>
  <c r="I128" i="5"/>
  <c r="J128" i="5" s="1"/>
  <c r="I129" i="5"/>
  <c r="I130" i="5"/>
  <c r="J130" i="5" s="1"/>
  <c r="I131" i="5"/>
  <c r="J131" i="5" s="1"/>
  <c r="I132" i="5"/>
  <c r="J132" i="5" s="1"/>
  <c r="I133" i="5"/>
  <c r="I134" i="5"/>
  <c r="J134" i="5" s="1"/>
  <c r="I135" i="5"/>
  <c r="J135" i="5" s="1"/>
  <c r="I136" i="5"/>
  <c r="J136" i="5" s="1"/>
  <c r="I137" i="5"/>
  <c r="I138" i="5"/>
  <c r="J138" i="5" s="1"/>
  <c r="I139" i="5"/>
  <c r="J139" i="5" s="1"/>
  <c r="I140" i="5"/>
  <c r="J140" i="5" s="1"/>
  <c r="I141" i="5"/>
  <c r="I142" i="5"/>
  <c r="J142" i="5" s="1"/>
  <c r="I143" i="5"/>
  <c r="J143" i="5" s="1"/>
  <c r="I144" i="5"/>
  <c r="J144" i="5" s="1"/>
  <c r="I145" i="5"/>
  <c r="I146" i="5"/>
  <c r="J146" i="5" s="1"/>
  <c r="I147" i="5"/>
  <c r="J147" i="5" s="1"/>
  <c r="I148" i="5"/>
  <c r="J148" i="5" s="1"/>
  <c r="I149" i="5"/>
  <c r="I150" i="5"/>
  <c r="J150" i="5" s="1"/>
  <c r="I151" i="5"/>
  <c r="J151" i="5" s="1"/>
  <c r="I152" i="5"/>
  <c r="J152" i="5" s="1"/>
  <c r="I153" i="5"/>
  <c r="I154" i="5"/>
  <c r="J154" i="5" s="1"/>
  <c r="I155" i="5"/>
  <c r="J155" i="5" s="1"/>
  <c r="I156" i="5"/>
  <c r="J156" i="5" s="1"/>
  <c r="I157" i="5"/>
  <c r="I158" i="5"/>
  <c r="J158" i="5" s="1"/>
  <c r="I159" i="5"/>
  <c r="J159" i="5" s="1"/>
  <c r="I160" i="5"/>
  <c r="J160" i="5" s="1"/>
  <c r="I161" i="5"/>
  <c r="I162" i="5"/>
  <c r="J162" i="5" s="1"/>
  <c r="I163" i="5"/>
  <c r="J163" i="5" s="1"/>
  <c r="I164" i="5"/>
  <c r="J164" i="5" s="1"/>
  <c r="I165" i="5"/>
  <c r="I166" i="5"/>
  <c r="J166" i="5" s="1"/>
  <c r="I167" i="5"/>
  <c r="J167" i="5" s="1"/>
  <c r="I168" i="5"/>
  <c r="J168" i="5" s="1"/>
  <c r="I169" i="5"/>
  <c r="I170" i="5"/>
  <c r="J170" i="5" s="1"/>
  <c r="I171" i="5"/>
  <c r="J171" i="5" s="1"/>
  <c r="I172" i="5"/>
  <c r="J172" i="5" s="1"/>
  <c r="I173" i="5"/>
  <c r="I174" i="5"/>
  <c r="J174" i="5" s="1"/>
  <c r="I175" i="5"/>
  <c r="J175" i="5" s="1"/>
  <c r="I176" i="5"/>
  <c r="J176" i="5" s="1"/>
  <c r="I177" i="5"/>
  <c r="I178" i="5"/>
  <c r="J178" i="5" s="1"/>
  <c r="I179" i="5"/>
  <c r="J179" i="5" s="1"/>
  <c r="I180" i="5"/>
  <c r="J180" i="5" s="1"/>
  <c r="I181" i="5"/>
  <c r="I182" i="5"/>
  <c r="J182" i="5" s="1"/>
  <c r="I183" i="5"/>
  <c r="J183" i="5" s="1"/>
  <c r="I184" i="5"/>
  <c r="J184" i="5" s="1"/>
  <c r="I185" i="5"/>
  <c r="I186" i="5"/>
  <c r="J186" i="5" s="1"/>
  <c r="I187" i="5"/>
  <c r="J187" i="5" s="1"/>
  <c r="I188" i="5"/>
  <c r="J188" i="5" s="1"/>
  <c r="I189" i="5"/>
  <c r="I190" i="5"/>
  <c r="J190" i="5" s="1"/>
  <c r="I191" i="5"/>
  <c r="J191" i="5" s="1"/>
  <c r="I192" i="5"/>
  <c r="J192" i="5" s="1"/>
  <c r="I193" i="5"/>
  <c r="I194" i="5"/>
  <c r="J194" i="5" s="1"/>
  <c r="I195" i="5"/>
  <c r="J195" i="5" s="1"/>
  <c r="I196" i="5"/>
  <c r="J196" i="5" s="1"/>
  <c r="I197" i="5"/>
  <c r="I198" i="5"/>
  <c r="J198" i="5" s="1"/>
  <c r="I199" i="5"/>
  <c r="J199" i="5" s="1"/>
  <c r="I200" i="5"/>
  <c r="J200" i="5" s="1"/>
  <c r="I201" i="5"/>
  <c r="I202" i="5"/>
  <c r="J202" i="5" s="1"/>
  <c r="I203" i="5"/>
  <c r="J203" i="5" s="1"/>
  <c r="I204" i="5"/>
  <c r="J204" i="5" s="1"/>
  <c r="I205" i="5"/>
  <c r="I206" i="5"/>
  <c r="J206" i="5" s="1"/>
  <c r="I207" i="5"/>
  <c r="J207" i="5" s="1"/>
  <c r="I208" i="5"/>
  <c r="J208" i="5" s="1"/>
  <c r="I209" i="5"/>
  <c r="I210" i="5"/>
  <c r="J210" i="5" s="1"/>
  <c r="I211" i="5"/>
  <c r="J211" i="5" s="1"/>
  <c r="I212" i="5"/>
  <c r="J212" i="5" s="1"/>
  <c r="I213" i="5"/>
  <c r="I214" i="5"/>
  <c r="J214" i="5" s="1"/>
  <c r="I215" i="5"/>
  <c r="J215" i="5" s="1"/>
  <c r="I216" i="5"/>
  <c r="J216" i="5" s="1"/>
  <c r="I217" i="5"/>
  <c r="I218" i="5"/>
  <c r="J218" i="5" s="1"/>
  <c r="I219" i="5"/>
  <c r="J219" i="5" s="1"/>
  <c r="I220" i="5"/>
  <c r="J220" i="5" s="1"/>
  <c r="I221" i="5"/>
  <c r="I222" i="5"/>
  <c r="J222" i="5" s="1"/>
  <c r="I223" i="5"/>
  <c r="J223" i="5" s="1"/>
  <c r="I224" i="5"/>
  <c r="J224" i="5" s="1"/>
  <c r="I225" i="5"/>
  <c r="J2" i="5"/>
  <c r="J3"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95" i="5"/>
  <c r="J96" i="5"/>
  <c r="J97" i="5"/>
  <c r="J98" i="5"/>
  <c r="J99" i="5"/>
  <c r="J100" i="5"/>
  <c r="J101" i="5"/>
  <c r="J102" i="5"/>
  <c r="J103" i="5"/>
  <c r="J104" i="5"/>
  <c r="J105" i="5"/>
  <c r="J106" i="5"/>
  <c r="J107" i="5"/>
  <c r="J108" i="5"/>
  <c r="J109" i="5"/>
  <c r="J110" i="5"/>
  <c r="J111" i="5"/>
  <c r="J112" i="5"/>
  <c r="J113" i="5"/>
  <c r="J114" i="5"/>
  <c r="J115" i="5"/>
  <c r="J116" i="5"/>
  <c r="J117" i="5"/>
  <c r="J118" i="5"/>
  <c r="J119" i="5"/>
  <c r="J121" i="5"/>
  <c r="J125" i="5"/>
  <c r="J129" i="5"/>
  <c r="J133" i="5"/>
  <c r="J137" i="5"/>
  <c r="J141" i="5"/>
  <c r="J145" i="5"/>
  <c r="J149" i="5"/>
  <c r="J153" i="5"/>
  <c r="J157" i="5"/>
  <c r="J161" i="5"/>
  <c r="J165" i="5"/>
  <c r="J169" i="5"/>
  <c r="J173" i="5"/>
  <c r="J177" i="5"/>
  <c r="J181" i="5"/>
  <c r="J185" i="5"/>
  <c r="J189" i="5"/>
  <c r="J193" i="5"/>
  <c r="J197" i="5"/>
  <c r="J201" i="5"/>
  <c r="J205" i="5"/>
  <c r="J209" i="5"/>
  <c r="J213" i="5"/>
  <c r="J217" i="5"/>
  <c r="J221" i="5"/>
  <c r="J225" i="5"/>
  <c r="E3" i="10" a="1"/>
  <c r="E3" i="10" s="1"/>
  <c r="F3" i="7"/>
  <c r="G3" i="7"/>
  <c r="F4" i="7" a="1"/>
  <c r="F4" i="7" s="1"/>
  <c r="G4" i="7" a="1"/>
  <c r="G4" i="7" s="1"/>
  <c r="B10" i="3"/>
  <c r="A10" i="3"/>
  <c r="L3" i="7" l="1"/>
  <c r="M3" i="7"/>
  <c r="J3" i="7"/>
  <c r="K3" i="7"/>
  <c r="J2" i="7" l="1"/>
  <c r="B10" i="6"/>
  <c r="A10" i="6"/>
  <c r="N9" i="6"/>
  <c r="M8" i="6"/>
  <c r="L2" i="7" l="1"/>
  <c r="K2" i="7"/>
  <c r="M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D7F185-3FD2-40E7-9927-1CEA72D792A1}" keepAlive="1" name="Query - Screen Time Data" description="Connection to the 'Screen Time Data' query in the workbook." type="5" refreshedVersion="8" background="1" saveData="1">
    <dbPr connection="Provider=Microsoft.Mashup.OleDb.1;Data Source=$Workbook$;Location=&quot;Screen Time Data&quot;;Extended Properties=&quot;&quot;" command="SELECT * FROM [Screen Time Data]"/>
  </connection>
  <connection id="2" xr16:uid="{2FED0115-7662-484B-A765-A2A8F3B5EC1B}" keepAlive="1" name="Query - Screen Time Data (2)" description="Connection to the 'Screen Time Data (2)' query in the workbook." type="5" refreshedVersion="8" background="1" saveData="1">
    <dbPr connection="Provider=Microsoft.Mashup.OleDb.1;Data Source=$Workbook$;Location=&quot;Screen Time Data (2)&quot;;Extended Properties=&quot;&quot;" command="SELECT * FROM [Screen Time Data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<sst xmlns="http://schemas.openxmlformats.org/spreadsheetml/2006/main" count="1043" uniqueCount="167">
  <si>
    <t>index</t>
  </si>
  <si>
    <t>Date</t>
  </si>
  <si>
    <t>Week Day</t>
  </si>
  <si>
    <t xml:space="preserve">Total Screen Time </t>
  </si>
  <si>
    <t>Social Networking</t>
  </si>
  <si>
    <t>Reading and Reference</t>
  </si>
  <si>
    <t>Other</t>
  </si>
  <si>
    <t>Productivity</t>
  </si>
  <si>
    <t>Health and Fitness</t>
  </si>
  <si>
    <t>Entertainment</t>
  </si>
  <si>
    <t>Creativity</t>
  </si>
  <si>
    <t>Yoga</t>
  </si>
  <si>
    <t>04/17/19</t>
  </si>
  <si>
    <t>Wednesday</t>
  </si>
  <si>
    <t>04/18/19</t>
  </si>
  <si>
    <t>Thursday</t>
  </si>
  <si>
    <t>04/19/19</t>
  </si>
  <si>
    <t>Friday</t>
  </si>
  <si>
    <t>04/20/19</t>
  </si>
  <si>
    <t>Saturday</t>
  </si>
  <si>
    <t>04/21/19</t>
  </si>
  <si>
    <t>Sunday</t>
  </si>
  <si>
    <t>04/22/19</t>
  </si>
  <si>
    <t>Monday</t>
  </si>
  <si>
    <t>04/23/19</t>
  </si>
  <si>
    <t>Tuesday</t>
  </si>
  <si>
    <t>04/24/19</t>
  </si>
  <si>
    <t>04/25/19</t>
  </si>
  <si>
    <t>04/26/19</t>
  </si>
  <si>
    <t>04/27/19</t>
  </si>
  <si>
    <t>04/28/19</t>
  </si>
  <si>
    <t>04/29/19</t>
  </si>
  <si>
    <t>04/30/19</t>
  </si>
  <si>
    <t>05/01/19</t>
  </si>
  <si>
    <t>05/02/19</t>
  </si>
  <si>
    <t>05/03/19</t>
  </si>
  <si>
    <t>05/04/19</t>
  </si>
  <si>
    <t>05/05/19</t>
  </si>
  <si>
    <t>05/06/19</t>
  </si>
  <si>
    <t>05/07/19</t>
  </si>
  <si>
    <t>05/08/19</t>
  </si>
  <si>
    <t>05/09/19</t>
  </si>
  <si>
    <t>05/10/19</t>
  </si>
  <si>
    <t>05/11/19</t>
  </si>
  <si>
    <t>05/12/19</t>
  </si>
  <si>
    <t>05/13/19</t>
  </si>
  <si>
    <t>05/14/19</t>
  </si>
  <si>
    <t>Yoga_Category</t>
  </si>
  <si>
    <t>month_extracted</t>
  </si>
  <si>
    <t>day_Extracted</t>
  </si>
  <si>
    <t>year_extracted</t>
  </si>
  <si>
    <t>Date_Converted</t>
  </si>
  <si>
    <t>No Yoga</t>
  </si>
  <si>
    <t>Attribute</t>
  </si>
  <si>
    <t>Value</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</si>
  <si>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</si>
  <si>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</si>
  <si>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</si>
  <si>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</si>
  <si>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</si>
  <si>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</si>
  <si>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</si>
  <si>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</si>
  <si>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</si>
  <si>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</si>
  <si>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</si>
  <si>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</si>
  <si>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</si>
  <si>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</si>
  <si>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</si>
  <si>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</si>
  <si>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</si>
  <si>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</si>
  <si>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</si>
  <si>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</si>
  <si>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</si>
  <si>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</si>
  <si>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</si>
  <si>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</si>
  <si>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</si>
  <si>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</si>
  <si>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</si>
  <si>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</si>
  <si>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Dates</t>
  </si>
  <si>
    <t>Yoga vs No Yoga Days</t>
  </si>
  <si>
    <t>Screen time in minutes</t>
  </si>
  <si>
    <t>IMPACT OF YOGA ON SCREEN TIME</t>
  </si>
  <si>
    <t>Number of Days without Yoga</t>
  </si>
  <si>
    <t>Null Hypothesis</t>
  </si>
  <si>
    <t>Alternative Hypothesis</t>
  </si>
  <si>
    <t>Yoga has a significant impact on screen time.</t>
  </si>
  <si>
    <t>Yoga has no significant impact on screen time.</t>
  </si>
  <si>
    <t>Yoga/ No Yoga</t>
  </si>
  <si>
    <t>Attribute Value</t>
  </si>
  <si>
    <t>Covariance Analysis</t>
  </si>
  <si>
    <t>Correlation Analysis</t>
  </si>
  <si>
    <t>Number of Days of Yoga</t>
  </si>
  <si>
    <t>Mean</t>
  </si>
  <si>
    <t>Standard Error</t>
  </si>
  <si>
    <t>Median</t>
  </si>
  <si>
    <t>Mode</t>
  </si>
  <si>
    <t>Standard Deviation</t>
  </si>
  <si>
    <t>Sample Variance</t>
  </si>
  <si>
    <t>Kurtosis</t>
  </si>
  <si>
    <t>Skewness</t>
  </si>
  <si>
    <t>Range</t>
  </si>
  <si>
    <t>Minimum</t>
  </si>
  <si>
    <t>Maximum</t>
  </si>
  <si>
    <t>Sum</t>
  </si>
  <si>
    <t>Count</t>
  </si>
  <si>
    <t>Confidence Level(95.0%)</t>
  </si>
  <si>
    <t>Largest(2)</t>
  </si>
  <si>
    <t>Smallest(2)</t>
  </si>
  <si>
    <t>SUMMARY OUTPUT</t>
  </si>
  <si>
    <t>Regression Statistics</t>
  </si>
  <si>
    <t>Multiple R</t>
  </si>
  <si>
    <t>R Square</t>
  </si>
  <si>
    <t>Adjusted R Square</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</si>
  <si>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</si>
  <si>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</si>
  <si>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</si>
  <si>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</si>
  <si>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</si>
  <si>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</si>
  <si>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</si>
  <si>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</si>
  <si>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</si>
  <si>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</si>
  <si>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</si>
  <si>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</si>
  <si>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</si>
  <si>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</si>
  <si>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</si>
  <si>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</si>
  <si>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</si>
  <si>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</si>
  <si>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PROBABILITY OUTPUT</t>
  </si>
  <si>
    <t>Percentile</t>
  </si>
  <si>
    <t>RESIDUAL OUTPUT</t>
  </si>
  <si>
    <t>Observation</t>
  </si>
  <si>
    <t>Predicted Attribute Value</t>
  </si>
  <si>
    <t>Residuals</t>
  </si>
  <si>
    <t>N</t>
  </si>
  <si>
    <t>Var</t>
  </si>
  <si>
    <t>Std</t>
  </si>
  <si>
    <t>t-Test: Two-Sample Assuming Unequal Variances</t>
  </si>
  <si>
    <t>Variance</t>
  </si>
  <si>
    <t>Hypothesized Mean Difference</t>
  </si>
  <si>
    <t>P(T&lt;=t) one-tail</t>
  </si>
  <si>
    <t>t Critical one-tail</t>
  </si>
  <si>
    <t>P(T&lt;=t) two-tail</t>
  </si>
  <si>
    <t>t Critical two-tail</t>
  </si>
  <si>
    <t>Row Labels</t>
  </si>
  <si>
    <t>Grand Total</t>
  </si>
  <si>
    <t>Sum of Value</t>
  </si>
  <si>
    <t>Atrributes</t>
  </si>
  <si>
    <t>Total time spent (in minutes)</t>
  </si>
  <si>
    <t>Descriptive Analysis</t>
  </si>
  <si>
    <t>Total minutes spent</t>
  </si>
  <si>
    <t>Average of Value</t>
  </si>
  <si>
    <t>Hypothesis Testing</t>
  </si>
  <si>
    <t>Column Labels</t>
  </si>
  <si>
    <t>Before Yoga</t>
  </si>
  <si>
    <t>After Yoga</t>
  </si>
  <si>
    <t>Average No of minutes spent per Day</t>
  </si>
  <si>
    <t>CONCLUSIONS FROM ANALYSIS</t>
  </si>
  <si>
    <t>CONCLUSIONS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</si>
</sst>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numFmts>
  <fonts count="7" x14ac:knownFonts="1">
    <font>
      <sz val="11"/>
      <color theme="1"/>
      <name val="Calibri Light"/>
      <family val="2"/>
      <scheme val="minor"/>
    </font>
    <font>
      <b/>
      <sz val="11"/>
      <color theme="1"/>
      <name val="Calibri Light"/>
      <family val="2"/>
      <scheme val="minor"/>
    </font>
    <font>
      <b/>
      <sz val="26"/>
      <color theme="0"/>
      <name val="Bahnschrift SemiBold"/>
      <family val="2"/>
    </font>
    <font>
      <i/>
      <sz val="11"/>
      <color theme="1"/>
      <name val="Calibri Light"/>
      <family val="2"/>
      <scheme val="minor"/>
    </font>
    <font>
      <b/>
      <i/>
      <sz val="11"/>
      <color theme="1"/>
      <name val="Calibri Light"/>
      <family val="2"/>
      <scheme val="minor"/>
    </font>
    <font>
      <b/>
      <sz val="20"/>
      <color theme="1"/>
      <name val="Calibri Light"/>
      <family val="2"/>
      <scheme val="minor"/>
    </font>
    <font>
      <b/>
      <sz val="16"/>
      <color theme="1"/>
      <name val="Calibri Light"/>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9" tint="-0.499984740745262"/>
        <bgColor indexed="64"/>
      </patternFill>
    </fill>
    <fill>
      <patternFill patternType="solid">
        <fgColor theme="7" tint="0.39997558519241921"/>
        <bgColor indexed="64"/>
      </patternFill>
    </fill>
    <fill>
      <patternFill patternType="solid">
        <fgColor theme="9" tint="-0.249977111117893"/>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style="thin">
        <color indexed="64"/>
      </bottom>
      <diagonal/>
    </border>
    <border>
      <left/>
      <right/>
      <top style="thin">
        <color indexed="64"/>
      </top>
      <bottom style="double">
        <color indexed="64"/>
      </bottom>
      <diagonal/>
    </border>
  </borders>
  <cellStyleXfs count="1">
    <xf numFmtId="0" fontId="0" fillId="0" borderId="0"/>
  </cellStyleXfs>
  <cellXfs count="125">
    <xf numFmtId="0" fontId="0" fillId="0" borderId="0" xfId="0"/>
    <xf numFmtId="164" fontId="0" fillId="0" borderId="0" xfId="0" applyNumberFormat="1"/>
    <xf numFmtId="14" fontId="0" fillId="0" borderId="0" xfId="0" applyNumberFormat="1"/>
    <xf numFmtId="0" fontId="0" fillId="0" borderId="0" xfId="0" pivotButton="1"/>
    <xf numFmtId="0" fontId="0" fillId="0" borderId="1" xfId="0" pivotButton="1" applyBorder="1" applyAlignment="1">
      <alignment horizontal="center" vertical="center" wrapText="1"/>
    </xf>
    <xf numFmtId="0" fontId="0" fillId="0" borderId="1" xfId="0" applyBorder="1"/>
    <xf numFmtId="0" fontId="1" fillId="0" borderId="1" xfId="0" pivotButton="1" applyFont="1" applyBorder="1" applyAlignment="1">
      <alignment horizontal="center" vertical="center"/>
    </xf>
    <xf numFmtId="0" fontId="1" fillId="0" borderId="1" xfId="0" applyFont="1" applyBorder="1" applyAlignment="1">
      <alignment horizontal="center" vertical="center"/>
    </xf>
    <xf numFmtId="14" fontId="0" fillId="0" borderId="1" xfId="0" applyNumberFormat="1" applyBorder="1" applyAlignment="1">
      <alignment horizontal="center"/>
    </xf>
    <xf numFmtId="0" fontId="0" fillId="0" borderId="2" xfId="0" applyBorder="1"/>
    <xf numFmtId="0" fontId="3" fillId="0" borderId="3" xfId="0" applyFont="1" applyBorder="1" applyAlignment="1">
      <alignment horizontal="center"/>
    </xf>
    <xf numFmtId="0" fontId="0" fillId="2" borderId="6" xfId="0" applyFill="1" applyBorder="1"/>
    <xf numFmtId="0" fontId="3" fillId="2" borderId="8" xfId="0" applyFont="1" applyFill="1" applyBorder="1" applyAlignment="1">
      <alignment horizontal="center"/>
    </xf>
    <xf numFmtId="0" fontId="3" fillId="2" borderId="12" xfId="0" applyFont="1" applyFill="1" applyBorder="1" applyAlignment="1">
      <alignment horizontal="center"/>
    </xf>
    <xf numFmtId="0" fontId="3" fillId="2" borderId="9" xfId="0" applyFont="1" applyFill="1" applyBorder="1" applyAlignment="1">
      <alignment horizontal="center"/>
    </xf>
    <xf numFmtId="0" fontId="0" fillId="2" borderId="13" xfId="0" applyFill="1" applyBorder="1"/>
    <xf numFmtId="0" fontId="1" fillId="2" borderId="0" xfId="0" applyFont="1" applyFill="1"/>
    <xf numFmtId="0" fontId="3" fillId="0" borderId="3" xfId="0" applyFont="1" applyBorder="1" applyAlignment="1">
      <alignment horizontal="centerContinuous"/>
    </xf>
    <xf numFmtId="0" fontId="0" fillId="0" borderId="0" xfId="0" applyAlignment="1">
      <alignment horizontal="left"/>
    </xf>
    <xf numFmtId="0" fontId="1" fillId="0" borderId="1" xfId="0" applyFont="1" applyBorder="1"/>
    <xf numFmtId="10" fontId="0" fillId="0" borderId="0" xfId="0" applyNumberFormat="1"/>
    <xf numFmtId="0" fontId="0" fillId="2" borderId="0" xfId="0" applyFill="1"/>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0" fillId="2" borderId="0" xfId="0" applyFill="1" applyAlignment="1">
      <alignment horizontal="center" vertical="center"/>
    </xf>
    <xf numFmtId="0" fontId="1" fillId="2" borderId="0" xfId="0" applyFont="1" applyFill="1" applyAlignment="1">
      <alignment horizontal="center"/>
    </xf>
    <xf numFmtId="0" fontId="3" fillId="2" borderId="0" xfId="0" applyFont="1" applyFill="1" applyAlignment="1">
      <alignment horizontal="center"/>
    </xf>
    <xf numFmtId="0" fontId="1" fillId="2" borderId="6" xfId="0" applyFont="1" applyFill="1" applyBorder="1" applyAlignment="1">
      <alignment horizontal="center" vertical="center"/>
    </xf>
    <xf numFmtId="0" fontId="1" fillId="2" borderId="22" xfId="0" applyFont="1" applyFill="1" applyBorder="1" applyAlignment="1">
      <alignment horizontal="center" vertical="center"/>
    </xf>
    <xf numFmtId="2" fontId="1" fillId="2" borderId="0" xfId="0" applyNumberFormat="1" applyFont="1" applyFill="1"/>
    <xf numFmtId="0" fontId="0" fillId="2" borderId="0" xfId="0" applyFill="1" applyAlignment="1">
      <alignment vertical="center"/>
    </xf>
    <xf numFmtId="2" fontId="0" fillId="2" borderId="0" xfId="0" applyNumberFormat="1" applyFill="1"/>
    <xf numFmtId="0" fontId="4" fillId="2" borderId="0" xfId="0" applyFont="1" applyFill="1" applyAlignment="1">
      <alignment horizontal="center"/>
    </xf>
    <xf numFmtId="0" fontId="4" fillId="2" borderId="0" xfId="0" applyFont="1" applyFill="1" applyAlignment="1">
      <alignment horizontal="left"/>
    </xf>
    <xf numFmtId="2" fontId="0" fillId="2" borderId="0" xfId="0" applyNumberFormat="1" applyFill="1" applyAlignment="1">
      <alignment horizontal="left"/>
    </xf>
    <xf numFmtId="2" fontId="3" fillId="2" borderId="0" xfId="0" applyNumberFormat="1" applyFont="1" applyFill="1" applyAlignment="1">
      <alignment horizontal="center"/>
    </xf>
    <xf numFmtId="0" fontId="0" fillId="2" borderId="0" xfId="0" applyFill="1" applyAlignment="1">
      <alignment horizontal="left"/>
    </xf>
    <xf numFmtId="0" fontId="0" fillId="2" borderId="1" xfId="0" applyFill="1" applyBorder="1"/>
    <xf numFmtId="0" fontId="0" fillId="2" borderId="14" xfId="0" applyFill="1" applyBorder="1"/>
    <xf numFmtId="2" fontId="1" fillId="2" borderId="15" xfId="0" applyNumberFormat="1" applyFont="1" applyFill="1" applyBorder="1"/>
    <xf numFmtId="0" fontId="0" fillId="2" borderId="10" xfId="0" applyFill="1" applyBorder="1"/>
    <xf numFmtId="0" fontId="0" fillId="2" borderId="0" xfId="0" applyFill="1" applyAlignment="1">
      <alignment horizontal="left" vertical="center"/>
    </xf>
    <xf numFmtId="0" fontId="3" fillId="2" borderId="13" xfId="0" applyFont="1" applyFill="1" applyBorder="1" applyAlignment="1">
      <alignment horizontal="center" wrapText="1"/>
    </xf>
    <xf numFmtId="0" fontId="4" fillId="2" borderId="1" xfId="0" applyFont="1" applyFill="1" applyBorder="1" applyAlignment="1">
      <alignment horizontal="center"/>
    </xf>
    <xf numFmtId="0" fontId="4" fillId="2" borderId="14" xfId="0" applyFont="1" applyFill="1" applyBorder="1" applyAlignment="1">
      <alignment horizontal="center"/>
    </xf>
    <xf numFmtId="0" fontId="1" fillId="2" borderId="13" xfId="0" applyFont="1" applyFill="1" applyBorder="1" applyAlignment="1">
      <alignment wrapText="1"/>
    </xf>
    <xf numFmtId="0" fontId="1" fillId="2" borderId="6" xfId="0" applyFont="1" applyFill="1" applyBorder="1" applyAlignment="1">
      <alignment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0" xfId="0" applyFont="1" applyFill="1"/>
    <xf numFmtId="0" fontId="1" fillId="4" borderId="8" xfId="0" applyFont="1" applyFill="1" applyBorder="1" applyAlignment="1">
      <alignment horizontal="center" vertical="center"/>
    </xf>
    <xf numFmtId="0" fontId="0" fillId="2" borderId="12" xfId="0" applyFill="1" applyBorder="1" applyAlignment="1">
      <alignment horizontal="left" vertical="center"/>
    </xf>
    <xf numFmtId="0" fontId="0" fillId="2" borderId="9" xfId="0" applyFill="1" applyBorder="1" applyAlignment="1">
      <alignment horizontal="left" vertical="center"/>
    </xf>
    <xf numFmtId="0" fontId="1" fillId="4" borderId="6" xfId="0" applyFont="1" applyFill="1" applyBorder="1" applyAlignment="1">
      <alignment horizontal="center" vertical="center"/>
    </xf>
    <xf numFmtId="0" fontId="0" fillId="2" borderId="15" xfId="0" applyFill="1" applyBorder="1" applyAlignment="1">
      <alignment horizontal="left" vertical="center"/>
    </xf>
    <xf numFmtId="0" fontId="0" fillId="2" borderId="10" xfId="0" applyFill="1" applyBorder="1" applyAlignment="1">
      <alignment horizontal="left" vertical="center"/>
    </xf>
    <xf numFmtId="2" fontId="0" fillId="2" borderId="1" xfId="0" applyNumberFormat="1" applyFill="1" applyBorder="1"/>
    <xf numFmtId="2" fontId="0" fillId="2" borderId="14" xfId="0" applyNumberFormat="1" applyFill="1" applyBorder="1"/>
    <xf numFmtId="2" fontId="0" fillId="2" borderId="10" xfId="0" applyNumberFormat="1" applyFill="1" applyBorder="1"/>
    <xf numFmtId="2" fontId="0" fillId="2" borderId="1" xfId="0" applyNumberFormat="1" applyFill="1" applyBorder="1" applyAlignment="1">
      <alignment horizontal="left"/>
    </xf>
    <xf numFmtId="0" fontId="1" fillId="2" borderId="8" xfId="0" applyFont="1" applyFill="1" applyBorder="1"/>
    <xf numFmtId="2" fontId="0" fillId="2" borderId="9" xfId="0" applyNumberFormat="1" applyFill="1" applyBorder="1" applyAlignment="1">
      <alignment horizontal="left"/>
    </xf>
    <xf numFmtId="0" fontId="1" fillId="2" borderId="13" xfId="0" applyFont="1" applyFill="1" applyBorder="1"/>
    <xf numFmtId="2" fontId="0" fillId="2" borderId="14" xfId="0" applyNumberFormat="1" applyFill="1" applyBorder="1" applyAlignment="1">
      <alignment horizontal="left"/>
    </xf>
    <xf numFmtId="0" fontId="1" fillId="2" borderId="6" xfId="0" applyFont="1" applyFill="1" applyBorder="1"/>
    <xf numFmtId="2" fontId="0" fillId="2" borderId="10" xfId="0" applyNumberFormat="1" applyFill="1" applyBorder="1" applyAlignment="1">
      <alignment horizontal="left"/>
    </xf>
    <xf numFmtId="2" fontId="3" fillId="2" borderId="1" xfId="0" applyNumberFormat="1" applyFont="1" applyFill="1" applyBorder="1" applyAlignment="1">
      <alignment horizontal="left"/>
    </xf>
    <xf numFmtId="0" fontId="0" fillId="2" borderId="1" xfId="0" applyFill="1" applyBorder="1" applyAlignment="1">
      <alignment horizontal="left"/>
    </xf>
    <xf numFmtId="0" fontId="0" fillId="2" borderId="15" xfId="0" applyFill="1" applyBorder="1" applyAlignment="1">
      <alignment horizontal="left"/>
    </xf>
    <xf numFmtId="2" fontId="0" fillId="2" borderId="15" xfId="0" applyNumberFormat="1" applyFill="1" applyBorder="1" applyAlignment="1">
      <alignment horizontal="left"/>
    </xf>
    <xf numFmtId="0" fontId="4" fillId="2" borderId="12" xfId="0" applyFont="1" applyFill="1" applyBorder="1" applyAlignment="1">
      <alignment horizontal="left"/>
    </xf>
    <xf numFmtId="2" fontId="4" fillId="2" borderId="12" xfId="0" applyNumberFormat="1" applyFont="1" applyFill="1" applyBorder="1" applyAlignment="1">
      <alignment horizontal="left"/>
    </xf>
    <xf numFmtId="2" fontId="4" fillId="2" borderId="9" xfId="0" applyNumberFormat="1" applyFont="1" applyFill="1" applyBorder="1" applyAlignment="1">
      <alignment horizontal="left"/>
    </xf>
    <xf numFmtId="2" fontId="3" fillId="2" borderId="14" xfId="0" applyNumberFormat="1" applyFont="1" applyFill="1" applyBorder="1" applyAlignment="1">
      <alignment horizontal="left"/>
    </xf>
    <xf numFmtId="0" fontId="0" fillId="2" borderId="0" xfId="0" applyFill="1" applyAlignment="1">
      <alignment horizontal="center" vertical="center" wrapText="1"/>
    </xf>
    <xf numFmtId="0" fontId="1" fillId="2" borderId="16" xfId="0" applyFont="1" applyFill="1" applyBorder="1" applyAlignment="1">
      <alignment wrapText="1"/>
    </xf>
    <xf numFmtId="0" fontId="1" fillId="2" borderId="21" xfId="0" applyFont="1" applyFill="1" applyBorder="1" applyAlignment="1">
      <alignment wrapText="1"/>
    </xf>
    <xf numFmtId="0" fontId="4" fillId="2" borderId="12" xfId="0" applyFont="1" applyFill="1" applyBorder="1" applyAlignment="1">
      <alignment horizontal="left" vertical="center" wrapText="1"/>
    </xf>
    <xf numFmtId="0" fontId="4" fillId="2" borderId="9" xfId="0" applyFont="1" applyFill="1" applyBorder="1" applyAlignment="1">
      <alignment horizontal="left" vertical="center" wrapText="1"/>
    </xf>
    <xf numFmtId="0" fontId="0" fillId="0" borderId="1" xfId="0" applyBorder="1" applyAlignment="1">
      <alignment horizontal="center" vertical="center"/>
    </xf>
    <xf numFmtId="0" fontId="1" fillId="2" borderId="16" xfId="0" applyFont="1" applyFill="1" applyBorder="1"/>
    <xf numFmtId="0" fontId="1" fillId="2" borderId="29" xfId="0" applyFont="1" applyFill="1" applyBorder="1"/>
    <xf numFmtId="2" fontId="0" fillId="2" borderId="2" xfId="0" applyNumberFormat="1" applyFill="1" applyBorder="1"/>
    <xf numFmtId="2" fontId="0" fillId="2" borderId="5" xfId="0" applyNumberFormat="1" applyFill="1" applyBorder="1"/>
    <xf numFmtId="2" fontId="0" fillId="2" borderId="7" xfId="0" applyNumberFormat="1" applyFill="1" applyBorder="1"/>
    <xf numFmtId="0" fontId="1" fillId="2" borderId="30" xfId="0" applyFont="1" applyFill="1" applyBorder="1" applyAlignment="1">
      <alignment wrapText="1"/>
    </xf>
    <xf numFmtId="0" fontId="1" fillId="2" borderId="29" xfId="0" applyFont="1" applyFill="1" applyBorder="1" applyAlignment="1">
      <alignment wrapText="1"/>
    </xf>
    <xf numFmtId="0" fontId="1" fillId="2" borderId="13" xfId="0" applyFont="1" applyFill="1" applyBorder="1" applyAlignment="1">
      <alignment horizontal="left" vertical="top" wrapText="1"/>
    </xf>
    <xf numFmtId="2" fontId="0" fillId="2" borderId="1" xfId="0" applyNumberFormat="1" applyFill="1" applyBorder="1" applyAlignment="1">
      <alignment horizontal="center" vertical="center"/>
    </xf>
    <xf numFmtId="2" fontId="0" fillId="2" borderId="14" xfId="0" applyNumberFormat="1" applyFill="1" applyBorder="1" applyAlignment="1">
      <alignment horizontal="center" vertical="center"/>
    </xf>
    <xf numFmtId="2" fontId="0" fillId="2" borderId="15" xfId="0" applyNumberFormat="1" applyFill="1" applyBorder="1" applyAlignment="1">
      <alignment horizontal="center" vertical="center"/>
    </xf>
    <xf numFmtId="2" fontId="0" fillId="2" borderId="10" xfId="0" applyNumberFormat="1" applyFill="1" applyBorder="1" applyAlignment="1">
      <alignment horizontal="center" vertical="center"/>
    </xf>
    <xf numFmtId="0" fontId="1" fillId="2" borderId="0" xfId="0" applyFont="1" applyFill="1" applyAlignment="1">
      <alignment horizontal="center"/>
    </xf>
    <xf numFmtId="0" fontId="0" fillId="2" borderId="0" xfId="0" applyFill="1" applyAlignment="1">
      <alignment horizontal="center" vertical="center" wrapText="1"/>
    </xf>
    <xf numFmtId="0" fontId="3" fillId="2" borderId="0" xfId="0" applyFont="1" applyFill="1" applyAlignment="1">
      <alignment horizontal="center"/>
    </xf>
    <xf numFmtId="0" fontId="2" fillId="3" borderId="0" xfId="0" applyFont="1" applyFill="1" applyAlignment="1">
      <alignment horizontal="left" vertical="center" wrapText="1"/>
    </xf>
    <xf numFmtId="0" fontId="0" fillId="2" borderId="25"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26" xfId="0" applyFill="1" applyBorder="1" applyAlignment="1">
      <alignment horizontal="left" vertical="center"/>
    </xf>
    <xf numFmtId="0" fontId="0" fillId="2" borderId="27" xfId="0" applyFill="1" applyBorder="1" applyAlignment="1">
      <alignment horizontal="left" vertical="center"/>
    </xf>
    <xf numFmtId="0" fontId="0" fillId="2" borderId="28" xfId="0" applyFill="1" applyBorder="1" applyAlignment="1">
      <alignment horizontal="left" vertical="center"/>
    </xf>
    <xf numFmtId="0" fontId="6" fillId="5" borderId="0" xfId="0" applyFont="1" applyFill="1" applyAlignment="1">
      <alignment horizontal="center" vertical="center"/>
    </xf>
    <xf numFmtId="0" fontId="1" fillId="4" borderId="32" xfId="0" applyFont="1" applyFill="1" applyBorder="1" applyAlignment="1">
      <alignment horizontal="center"/>
    </xf>
    <xf numFmtId="0" fontId="4" fillId="4" borderId="23" xfId="0" applyFont="1" applyFill="1" applyBorder="1" applyAlignment="1">
      <alignment horizontal="center"/>
    </xf>
    <xf numFmtId="0" fontId="1" fillId="4" borderId="20"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4" borderId="24" xfId="0" applyFont="1" applyFill="1" applyBorder="1" applyAlignment="1">
      <alignment horizontal="center" vertical="center"/>
    </xf>
    <xf numFmtId="0" fontId="1" fillId="4" borderId="23" xfId="0" applyFont="1" applyFill="1" applyBorder="1" applyAlignment="1">
      <alignment horizontal="center" vertical="center"/>
    </xf>
    <xf numFmtId="0" fontId="1" fillId="4" borderId="17" xfId="0" applyFont="1" applyFill="1" applyBorder="1" applyAlignment="1">
      <alignment horizontal="center" vertical="center"/>
    </xf>
    <xf numFmtId="0" fontId="3" fillId="2" borderId="16" xfId="0" applyFont="1" applyFill="1" applyBorder="1" applyAlignment="1">
      <alignment horizontal="center"/>
    </xf>
    <xf numFmtId="0" fontId="3" fillId="2" borderId="5" xfId="0" applyFont="1" applyFill="1" applyBorder="1" applyAlignment="1">
      <alignment horizontal="center"/>
    </xf>
    <xf numFmtId="0" fontId="4" fillId="2" borderId="25" xfId="0" applyFont="1" applyFill="1" applyBorder="1" applyAlignment="1">
      <alignment horizontal="center"/>
    </xf>
    <xf numFmtId="0" fontId="4" fillId="2" borderId="4" xfId="0" applyFont="1" applyFill="1" applyBorder="1" applyAlignment="1">
      <alignment horizontal="center"/>
    </xf>
    <xf numFmtId="0" fontId="4" fillId="2" borderId="20" xfId="0" applyFont="1" applyFill="1" applyBorder="1" applyAlignment="1">
      <alignment horizontal="center"/>
    </xf>
    <xf numFmtId="0" fontId="4" fillId="2" borderId="31" xfId="0" applyFont="1" applyFill="1" applyBorder="1" applyAlignment="1">
      <alignment horizontal="center"/>
    </xf>
    <xf numFmtId="0" fontId="1" fillId="4" borderId="11"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19" xfId="0" applyFont="1" applyFill="1" applyBorder="1" applyAlignment="1">
      <alignment horizontal="center" vertical="center"/>
    </xf>
    <xf numFmtId="0" fontId="1" fillId="4" borderId="24" xfId="0" applyFont="1" applyFill="1" applyBorder="1" applyAlignment="1">
      <alignment horizontal="center"/>
    </xf>
    <xf numFmtId="0" fontId="1" fillId="4" borderId="23" xfId="0" applyFont="1" applyFill="1" applyBorder="1" applyAlignment="1">
      <alignment horizontal="center"/>
    </xf>
    <xf numFmtId="0" fontId="1" fillId="4" borderId="17" xfId="0" applyFont="1" applyFill="1" applyBorder="1" applyAlignment="1">
      <alignment horizontal="center"/>
    </xf>
    <xf numFmtId="0" fontId="5" fillId="5" borderId="0" xfId="0" applyFont="1" applyFill="1" applyAlignment="1">
      <alignment horizontal="center" vertical="center"/>
    </xf>
    <xf numFmtId="0" fontId="0" fillId="5" borderId="0" xfId="0" applyFill="1" applyAlignment="1">
      <alignment horizontal="center" vertical="center"/>
    </xf>
  </cellXfs>
  <cellStyles count="1">
    <cellStyle name="Normal" xfId="0" builtinId="0"/>
  </cellStyles>
  <dxfs count="42">
    <dxf>
      <numFmt numFmtId="19" formatCode="dd/mm/yyyy"/>
    </dxf>
    <dxf>
      <numFmt numFmtId="0" formatCode="General"/>
    </dxf>
    <dxf>
      <numFmt numFmtId="0" formatCode="General"/>
    </dxf>
    <dxf>
      <numFmt numFmtId="164" formatCode="mm/dd/yyyy"/>
    </dxf>
    <dxf>
      <numFmt numFmtId="0" formatCode="General"/>
    </dxf>
    <dxf>
      <numFmt numFmtId="0" formatCode="General"/>
    </dxf>
    <dxf>
      <numFmt numFmtId="164" formatCode="mm/dd/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horizontal="center"/>
    </dxf>
    <dxf>
      <alignment horizontal="center"/>
    </dxf>
    <dxf>
      <alignment horizontal="center"/>
    </dxf>
    <dxf>
      <font>
        <b/>
      </font>
    </dxf>
    <dxf>
      <font>
        <b/>
      </font>
    </dxf>
    <dxf>
      <alignment horizontal="center"/>
    </dxf>
    <dxf>
      <alignment vertical="center"/>
    </dxf>
    <dxf>
      <alignment wrapText="1"/>
    </dxf>
    <dxf>
      <alignment horizontal="center"/>
    </dxf>
    <dxf>
      <alignment vertical="center"/>
    </dxf>
    <dxf>
      <alignment wrapText="1"/>
    </dxf>
    <dxf>
      <alignment horizontal="center"/>
    </dxf>
    <dxf>
      <alignment vertical="center"/>
    </dxf>
    <dxf>
      <font>
        <b/>
        <color theme="1"/>
      </font>
      <border>
        <bottom style="thin">
          <color theme="9"/>
        </bottom>
        <vertical/>
        <horizontal/>
      </border>
    </dxf>
    <dxf>
      <font>
        <strike val="0"/>
        <sz val="8"/>
        <color theme="0"/>
        <name val="Bahnschrift Light SemiCondensed"/>
        <family val="2"/>
        <scheme val="none"/>
      </font>
      <fill>
        <patternFill>
          <bgColor theme="0"/>
        </patternFill>
      </fill>
      <border>
        <left style="thick">
          <color theme="9" tint="-0.499984740745262"/>
        </left>
        <right style="thick">
          <color theme="9" tint="-0.499984740745262"/>
        </right>
        <top style="thick">
          <color theme="9" tint="-0.499984740745262"/>
        </top>
        <bottom style="thick">
          <color theme="9" tint="-0.499984740745262"/>
        </bottom>
        <vertical/>
        <horizontal/>
      </border>
    </dxf>
  </dxfs>
  <tableStyles count="2" defaultTableStyle="TableStyleMedium2" defaultPivotStyle="PivotStyleLight16">
    <tableStyle name="Invisible" pivot="0" table="0" count="0" xr9:uid="{48DDF640-B786-4596-8DF3-1983E405DDF0}"/>
    <tableStyle name="SlicerStyleDark6 2" pivot="0" table="0" count="10" xr9:uid="{D15D2DDC-0B27-4FA5-AE14-14F0F5A8E337}">
      <tableStyleElement type="wholeTable" dxfId="41"/>
      <tableStyleElement type="headerRow" dxfId="40"/>
    </tableStyle>
  </tableStyles>
  <colors>
    <mruColors>
      <color rgb="FF6C911D"/>
      <color rgb="FF000000"/>
      <color rgb="FFF4AC42"/>
      <color rgb="FF70B894"/>
      <color rgb="FF6BB59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solidFill>
                  <a:schemeClr val="bg1"/>
                </a:solidFill>
              </a:defRPr>
            </a:pPr>
            <a:r>
              <a:rPr lang="en-IN" sz="1200">
                <a:solidFill>
                  <a:schemeClr val="bg1"/>
                </a:solidFill>
              </a:rPr>
              <a:t>Normal Probability Plot for the Number of Minutes Spent on Total Screen Time</a:t>
            </a:r>
          </a:p>
        </c:rich>
      </c:tx>
      <c:layout>
        <c:manualLayout>
          <c:xMode val="edge"/>
          <c:yMode val="edge"/>
          <c:x val="7.5729568286723066E-3"/>
          <c:y val="3.0567702406328043E-2"/>
        </c:manualLayout>
      </c:layout>
      <c:overlay val="0"/>
      <c:spPr>
        <a:solidFill>
          <a:schemeClr val="accent6">
            <a:lumMod val="75000"/>
          </a:schemeClr>
        </a:solidFill>
      </c:spPr>
    </c:title>
    <c:autoTitleDeleted val="0"/>
    <c:plotArea>
      <c:layout>
        <c:manualLayout>
          <c:layoutTarget val="inner"/>
          <c:xMode val="edge"/>
          <c:yMode val="edge"/>
          <c:x val="0.13639380100109183"/>
          <c:y val="0.26910411264553741"/>
          <c:w val="0.82127965629817468"/>
          <c:h val="0.5206931625113409"/>
        </c:manualLayout>
      </c:layout>
      <c:scatterChart>
        <c:scatterStyle val="lineMarker"/>
        <c:varyColors val="0"/>
        <c:ser>
          <c:idx val="0"/>
          <c:order val="0"/>
          <c:spPr>
            <a:ln w="38100">
              <a:noFill/>
            </a:ln>
          </c:spPr>
          <c:marker>
            <c:spPr>
              <a:solidFill>
                <a:schemeClr val="accent6">
                  <a:lumMod val="50000"/>
                </a:schemeClr>
              </a:solidFill>
              <a:ln>
                <a:noFill/>
              </a:ln>
            </c:spPr>
          </c:marker>
          <c:xVal>
            <c:numRef>
              <c:f>Analysis!$I$26:$I$53</c:f>
              <c:numCache>
                <c:formatCode>General</c:formatCode>
                <c:ptCount val="28"/>
                <c:pt idx="0">
                  <c:v>1.7857142857142858</c:v>
                </c:pt>
                <c:pt idx="1">
                  <c:v>5.3571428571428577</c:v>
                </c:pt>
                <c:pt idx="2">
                  <c:v>8.9285714285714288</c:v>
                </c:pt>
                <c:pt idx="3">
                  <c:v>12.500000000000002</c:v>
                </c:pt>
                <c:pt idx="4">
                  <c:v>16.071428571428573</c:v>
                </c:pt>
                <c:pt idx="5">
                  <c:v>19.642857142857142</c:v>
                </c:pt>
                <c:pt idx="6">
                  <c:v>23.214285714285715</c:v>
                </c:pt>
                <c:pt idx="7">
                  <c:v>26.785714285714285</c:v>
                </c:pt>
                <c:pt idx="8">
                  <c:v>30.357142857142858</c:v>
                </c:pt>
                <c:pt idx="9">
                  <c:v>33.928571428571431</c:v>
                </c:pt>
                <c:pt idx="10">
                  <c:v>37.5</c:v>
                </c:pt>
                <c:pt idx="11">
                  <c:v>41.071428571428569</c:v>
                </c:pt>
                <c:pt idx="12">
                  <c:v>44.642857142857146</c:v>
                </c:pt>
                <c:pt idx="13">
                  <c:v>48.214285714285715</c:v>
                </c:pt>
                <c:pt idx="14">
                  <c:v>51.785714285714285</c:v>
                </c:pt>
                <c:pt idx="15">
                  <c:v>55.357142857142861</c:v>
                </c:pt>
                <c:pt idx="16">
                  <c:v>58.928571428571431</c:v>
                </c:pt>
                <c:pt idx="17">
                  <c:v>62.5</c:v>
                </c:pt>
                <c:pt idx="18">
                  <c:v>66.071428571428584</c:v>
                </c:pt>
                <c:pt idx="19">
                  <c:v>69.642857142857153</c:v>
                </c:pt>
                <c:pt idx="20">
                  <c:v>73.214285714285722</c:v>
                </c:pt>
                <c:pt idx="21">
                  <c:v>76.785714285714292</c:v>
                </c:pt>
                <c:pt idx="22">
                  <c:v>80.357142857142861</c:v>
                </c:pt>
                <c:pt idx="23">
                  <c:v>83.928571428571445</c:v>
                </c:pt>
                <c:pt idx="24">
                  <c:v>87.500000000000014</c:v>
                </c:pt>
                <c:pt idx="25">
                  <c:v>91.071428571428584</c:v>
                </c:pt>
                <c:pt idx="26">
                  <c:v>94.642857142857153</c:v>
                </c:pt>
                <c:pt idx="27">
                  <c:v>98.214285714285722</c:v>
                </c:pt>
              </c:numCache>
            </c:numRef>
          </c:xVal>
          <c:yVal>
            <c:numRef>
              <c:f>Analysis!$J$26:$J$53</c:f>
              <c:numCache>
                <c:formatCode>General</c:formatCode>
                <c:ptCount val="28"/>
                <c:pt idx="0">
                  <c:v>52</c:v>
                </c:pt>
                <c:pt idx="1">
                  <c:v>52</c:v>
                </c:pt>
                <c:pt idx="2">
                  <c:v>56</c:v>
                </c:pt>
                <c:pt idx="3">
                  <c:v>58</c:v>
                </c:pt>
                <c:pt idx="4">
                  <c:v>58</c:v>
                </c:pt>
                <c:pt idx="5">
                  <c:v>61</c:v>
                </c:pt>
                <c:pt idx="6">
                  <c:v>79</c:v>
                </c:pt>
                <c:pt idx="7">
                  <c:v>85</c:v>
                </c:pt>
                <c:pt idx="8">
                  <c:v>88</c:v>
                </c:pt>
                <c:pt idx="9">
                  <c:v>91</c:v>
                </c:pt>
                <c:pt idx="10">
                  <c:v>96</c:v>
                </c:pt>
                <c:pt idx="11">
                  <c:v>101</c:v>
                </c:pt>
                <c:pt idx="12">
                  <c:v>109</c:v>
                </c:pt>
                <c:pt idx="13">
                  <c:v>110</c:v>
                </c:pt>
                <c:pt idx="14">
                  <c:v>112</c:v>
                </c:pt>
                <c:pt idx="15">
                  <c:v>116</c:v>
                </c:pt>
                <c:pt idx="16">
                  <c:v>122</c:v>
                </c:pt>
                <c:pt idx="17">
                  <c:v>123</c:v>
                </c:pt>
                <c:pt idx="18">
                  <c:v>127</c:v>
                </c:pt>
                <c:pt idx="19">
                  <c:v>133</c:v>
                </c:pt>
                <c:pt idx="20">
                  <c:v>135</c:v>
                </c:pt>
                <c:pt idx="21">
                  <c:v>144</c:v>
                </c:pt>
                <c:pt idx="22">
                  <c:v>158</c:v>
                </c:pt>
                <c:pt idx="23">
                  <c:v>161</c:v>
                </c:pt>
                <c:pt idx="24">
                  <c:v>170</c:v>
                </c:pt>
                <c:pt idx="25">
                  <c:v>187</c:v>
                </c:pt>
                <c:pt idx="26">
                  <c:v>189</c:v>
                </c:pt>
                <c:pt idx="27">
                  <c:v>198</c:v>
                </c:pt>
              </c:numCache>
            </c:numRef>
          </c:yVal>
          <c:smooth val="0"/>
          <c:extLst>
            <c:ext xmlns:c16="http://schemas.microsoft.com/office/drawing/2014/chart" uri="{C3380CC4-5D6E-409C-BE32-E72D297353CC}">
              <c16:uniqueId val="{00000000-2074-4EBB-8792-2C4CC0309F02}"/>
            </c:ext>
          </c:extLst>
        </c:ser>
        <c:dLbls>
          <c:showLegendKey val="0"/>
          <c:showVal val="0"/>
          <c:showCatName val="0"/>
          <c:showSerName val="0"/>
          <c:showPercent val="0"/>
          <c:showBubbleSize val="0"/>
        </c:dLbls>
        <c:axId val="326340367"/>
        <c:axId val="326343695"/>
      </c:scatterChart>
      <c:valAx>
        <c:axId val="326340367"/>
        <c:scaling>
          <c:orientation val="minMax"/>
          <c:max val="100"/>
        </c:scaling>
        <c:delete val="0"/>
        <c:axPos val="b"/>
        <c:title>
          <c:tx>
            <c:rich>
              <a:bodyPr/>
              <a:lstStyle/>
              <a:p>
                <a:pPr>
                  <a:defRPr b="1"/>
                </a:pPr>
                <a:r>
                  <a:rPr lang="en-IN" b="1"/>
                  <a:t>Sample Percentile</a:t>
                </a:r>
              </a:p>
            </c:rich>
          </c:tx>
          <c:layout>
            <c:manualLayout>
              <c:xMode val="edge"/>
              <c:yMode val="edge"/>
              <c:x val="0.45244034078034284"/>
              <c:y val="0.89965348635361786"/>
            </c:manualLayout>
          </c:layout>
          <c:overlay val="0"/>
        </c:title>
        <c:numFmt formatCode="General" sourceLinked="1"/>
        <c:majorTickMark val="out"/>
        <c:minorTickMark val="none"/>
        <c:tickLblPos val="nextTo"/>
        <c:crossAx val="326343695"/>
        <c:crosses val="autoZero"/>
        <c:crossBetween val="midCat"/>
      </c:valAx>
      <c:valAx>
        <c:axId val="326343695"/>
        <c:scaling>
          <c:orientation val="minMax"/>
        </c:scaling>
        <c:delete val="0"/>
        <c:axPos val="l"/>
        <c:title>
          <c:tx>
            <c:rich>
              <a:bodyPr/>
              <a:lstStyle/>
              <a:p>
                <a:pPr>
                  <a:defRPr b="1"/>
                </a:pPr>
                <a:r>
                  <a:rPr lang="en-IN" b="1"/>
                  <a:t>Total</a:t>
                </a:r>
                <a:r>
                  <a:rPr lang="en-IN" b="1" baseline="0"/>
                  <a:t> time in minutes</a:t>
                </a:r>
                <a:endParaRPr lang="en-IN" b="1"/>
              </a:p>
            </c:rich>
          </c:tx>
          <c:layout>
            <c:manualLayout>
              <c:xMode val="edge"/>
              <c:yMode val="edge"/>
              <c:x val="6.4102090686939985E-3"/>
              <c:y val="0.37200845690387202"/>
            </c:manualLayout>
          </c:layout>
          <c:overlay val="0"/>
        </c:title>
        <c:numFmt formatCode="General" sourceLinked="1"/>
        <c:majorTickMark val="out"/>
        <c:minorTickMark val="none"/>
        <c:tickLblPos val="nextTo"/>
        <c:txPr>
          <a:bodyPr/>
          <a:lstStyle/>
          <a:p>
            <a:pPr>
              <a:defRPr>
                <a:solidFill>
                  <a:schemeClr val="tx1"/>
                </a:solidFill>
              </a:defRPr>
            </a:pPr>
            <a:endParaRPr lang="en-US"/>
          </a:p>
        </c:txPr>
        <c:crossAx val="326340367"/>
        <c:crosses val="autoZero"/>
        <c:crossBetween val="midCat"/>
      </c:valAx>
      <c:spPr>
        <a:noFill/>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solidFill>
        <a:schemeClr val="tx1"/>
      </a:solid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Yoga on Screen Time Dashboard.xlsx]Summary dataset!Pivot</c:name>
    <c:fmtId val="6"/>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IN" b="1">
                <a:solidFill>
                  <a:schemeClr val="bg1"/>
                </a:solidFill>
              </a:rPr>
              <a:t>Number of minutes spent on screen time across Yoga and Non-Yoga days</a:t>
            </a:r>
          </a:p>
        </c:rich>
      </c:tx>
      <c:layout>
        <c:manualLayout>
          <c:xMode val="edge"/>
          <c:yMode val="edge"/>
          <c:x val="9.1666666666666667E-3"/>
          <c:y val="1.8518518518518517E-2"/>
        </c:manualLayout>
      </c:layout>
      <c:overlay val="0"/>
      <c:spPr>
        <a:solidFill>
          <a:schemeClr val="accent6">
            <a:lumMod val="75000"/>
          </a:schemeClr>
        </a:solidFill>
        <a:ln>
          <a:solidFill>
            <a:schemeClr val="tx1"/>
          </a:solid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tx2">
                <a:lumMod val="50000"/>
                <a:lumOff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6C911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964545563098068E-2"/>
          <c:y val="0.25539387168433103"/>
          <c:w val="0.87739545505775229"/>
          <c:h val="0.55653316457669488"/>
        </c:manualLayout>
      </c:layout>
      <c:lineChart>
        <c:grouping val="standard"/>
        <c:varyColors val="0"/>
        <c:ser>
          <c:idx val="0"/>
          <c:order val="0"/>
          <c:tx>
            <c:strRef>
              <c:f>'Summary dataset'!$B$3:$B$4</c:f>
              <c:strCache>
                <c:ptCount val="1"/>
                <c:pt idx="0">
                  <c:v>No Yoga</c:v>
                </c:pt>
              </c:strCache>
            </c:strRef>
          </c:tx>
          <c:spPr>
            <a:ln w="28575" cap="rnd">
              <a:solidFill>
                <a:schemeClr val="tx2">
                  <a:lumMod val="50000"/>
                  <a:lumOff val="50000"/>
                </a:schemeClr>
              </a:solidFill>
              <a:round/>
            </a:ln>
            <a:effectLst/>
          </c:spPr>
          <c:marker>
            <c:symbol val="none"/>
          </c:marker>
          <c:cat>
            <c:strRef>
              <c:f>'Summary dataset'!$A$5:$A$32</c:f>
              <c:strCache>
                <c:ptCount val="28"/>
                <c:pt idx="0">
                  <c:v>17-Apr</c:v>
                </c:pt>
                <c:pt idx="1">
                  <c:v>18-Apr</c:v>
                </c:pt>
                <c:pt idx="2">
                  <c:v>19-Apr</c:v>
                </c:pt>
                <c:pt idx="3">
                  <c:v>20-Apr</c:v>
                </c:pt>
                <c:pt idx="4">
                  <c:v>21-Apr</c:v>
                </c:pt>
                <c:pt idx="5">
                  <c:v>22-Apr</c:v>
                </c:pt>
                <c:pt idx="6">
                  <c:v>23-Apr</c:v>
                </c:pt>
                <c:pt idx="7">
                  <c:v>24-Apr</c:v>
                </c:pt>
                <c:pt idx="8">
                  <c:v>25-Apr</c:v>
                </c:pt>
                <c:pt idx="9">
                  <c:v>26-Apr</c:v>
                </c:pt>
                <c:pt idx="10">
                  <c:v>27-Apr</c:v>
                </c:pt>
                <c:pt idx="11">
                  <c:v>28-Apr</c:v>
                </c:pt>
                <c:pt idx="12">
                  <c:v>29-Apr</c:v>
                </c:pt>
                <c:pt idx="13">
                  <c:v>30-Apr</c:v>
                </c:pt>
                <c:pt idx="14">
                  <c:v>01-May</c:v>
                </c:pt>
                <c:pt idx="15">
                  <c:v>02-May</c:v>
                </c:pt>
                <c:pt idx="16">
                  <c:v>03-May</c:v>
                </c:pt>
                <c:pt idx="17">
                  <c:v>04-May</c:v>
                </c:pt>
                <c:pt idx="18">
                  <c:v>05-May</c:v>
                </c:pt>
                <c:pt idx="19">
                  <c:v>06-May</c:v>
                </c:pt>
                <c:pt idx="20">
                  <c:v>07-May</c:v>
                </c:pt>
                <c:pt idx="21">
                  <c:v>08-May</c:v>
                </c:pt>
                <c:pt idx="22">
                  <c:v>09-May</c:v>
                </c:pt>
                <c:pt idx="23">
                  <c:v>10-May</c:v>
                </c:pt>
                <c:pt idx="24">
                  <c:v>11-May</c:v>
                </c:pt>
                <c:pt idx="25">
                  <c:v>12-May</c:v>
                </c:pt>
                <c:pt idx="26">
                  <c:v>13-May</c:v>
                </c:pt>
                <c:pt idx="27">
                  <c:v>14-May</c:v>
                </c:pt>
              </c:strCache>
            </c:strRef>
          </c:cat>
          <c:val>
            <c:numRef>
              <c:f>'Summary dataset'!$B$5:$B$32</c:f>
              <c:numCache>
                <c:formatCode>General</c:formatCode>
                <c:ptCount val="28"/>
                <c:pt idx="0">
                  <c:v>187</c:v>
                </c:pt>
                <c:pt idx="1">
                  <c:v>123</c:v>
                </c:pt>
                <c:pt idx="2">
                  <c:v>112</c:v>
                </c:pt>
                <c:pt idx="3">
                  <c:v>101</c:v>
                </c:pt>
                <c:pt idx="4">
                  <c:v>56</c:v>
                </c:pt>
                <c:pt idx="5">
                  <c:v>189</c:v>
                </c:pt>
                <c:pt idx="6">
                  <c:v>158</c:v>
                </c:pt>
                <c:pt idx="7">
                  <c:v>135</c:v>
                </c:pt>
                <c:pt idx="8">
                  <c:v>52</c:v>
                </c:pt>
                <c:pt idx="9">
                  <c:v>198</c:v>
                </c:pt>
                <c:pt idx="10">
                  <c:v>116</c:v>
                </c:pt>
                <c:pt idx="11">
                  <c:v>85</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0-BAAF-4DA9-8A38-DF6D78FF16D7}"/>
            </c:ext>
          </c:extLst>
        </c:ser>
        <c:ser>
          <c:idx val="1"/>
          <c:order val="1"/>
          <c:tx>
            <c:strRef>
              <c:f>'Summary dataset'!$C$3:$C$4</c:f>
              <c:strCache>
                <c:ptCount val="1"/>
                <c:pt idx="0">
                  <c:v>Yoga</c:v>
                </c:pt>
              </c:strCache>
            </c:strRef>
          </c:tx>
          <c:spPr>
            <a:ln w="28575" cap="rnd">
              <a:solidFill>
                <a:srgbClr val="6C911D"/>
              </a:solidFill>
              <a:round/>
            </a:ln>
            <a:effectLst/>
          </c:spPr>
          <c:marker>
            <c:symbol val="none"/>
          </c:marker>
          <c:cat>
            <c:strRef>
              <c:f>'Summary dataset'!$A$5:$A$32</c:f>
              <c:strCache>
                <c:ptCount val="28"/>
                <c:pt idx="0">
                  <c:v>17-Apr</c:v>
                </c:pt>
                <c:pt idx="1">
                  <c:v>18-Apr</c:v>
                </c:pt>
                <c:pt idx="2">
                  <c:v>19-Apr</c:v>
                </c:pt>
                <c:pt idx="3">
                  <c:v>20-Apr</c:v>
                </c:pt>
                <c:pt idx="4">
                  <c:v>21-Apr</c:v>
                </c:pt>
                <c:pt idx="5">
                  <c:v>22-Apr</c:v>
                </c:pt>
                <c:pt idx="6">
                  <c:v>23-Apr</c:v>
                </c:pt>
                <c:pt idx="7">
                  <c:v>24-Apr</c:v>
                </c:pt>
                <c:pt idx="8">
                  <c:v>25-Apr</c:v>
                </c:pt>
                <c:pt idx="9">
                  <c:v>26-Apr</c:v>
                </c:pt>
                <c:pt idx="10">
                  <c:v>27-Apr</c:v>
                </c:pt>
                <c:pt idx="11">
                  <c:v>28-Apr</c:v>
                </c:pt>
                <c:pt idx="12">
                  <c:v>29-Apr</c:v>
                </c:pt>
                <c:pt idx="13">
                  <c:v>30-Apr</c:v>
                </c:pt>
                <c:pt idx="14">
                  <c:v>01-May</c:v>
                </c:pt>
                <c:pt idx="15">
                  <c:v>02-May</c:v>
                </c:pt>
                <c:pt idx="16">
                  <c:v>03-May</c:v>
                </c:pt>
                <c:pt idx="17">
                  <c:v>04-May</c:v>
                </c:pt>
                <c:pt idx="18">
                  <c:v>05-May</c:v>
                </c:pt>
                <c:pt idx="19">
                  <c:v>06-May</c:v>
                </c:pt>
                <c:pt idx="20">
                  <c:v>07-May</c:v>
                </c:pt>
                <c:pt idx="21">
                  <c:v>08-May</c:v>
                </c:pt>
                <c:pt idx="22">
                  <c:v>09-May</c:v>
                </c:pt>
                <c:pt idx="23">
                  <c:v>10-May</c:v>
                </c:pt>
                <c:pt idx="24">
                  <c:v>11-May</c:v>
                </c:pt>
                <c:pt idx="25">
                  <c:v>12-May</c:v>
                </c:pt>
                <c:pt idx="26">
                  <c:v>13-May</c:v>
                </c:pt>
                <c:pt idx="27">
                  <c:v>14-May</c:v>
                </c:pt>
              </c:strCache>
            </c:strRef>
          </c:cat>
          <c:val>
            <c:numRef>
              <c:f>'Summary dataset'!$C$5:$C$32</c:f>
              <c:numCache>
                <c:formatCode>General</c:formatCode>
                <c:ptCount val="28"/>
                <c:pt idx="0">
                  <c:v>0</c:v>
                </c:pt>
                <c:pt idx="1">
                  <c:v>0</c:v>
                </c:pt>
                <c:pt idx="2">
                  <c:v>0</c:v>
                </c:pt>
                <c:pt idx="3">
                  <c:v>0</c:v>
                </c:pt>
                <c:pt idx="4">
                  <c:v>0</c:v>
                </c:pt>
                <c:pt idx="5">
                  <c:v>0</c:v>
                </c:pt>
                <c:pt idx="6">
                  <c:v>0</c:v>
                </c:pt>
                <c:pt idx="7">
                  <c:v>0</c:v>
                </c:pt>
                <c:pt idx="8">
                  <c:v>0</c:v>
                </c:pt>
                <c:pt idx="9">
                  <c:v>0</c:v>
                </c:pt>
                <c:pt idx="10">
                  <c:v>0</c:v>
                </c:pt>
                <c:pt idx="11">
                  <c:v>0</c:v>
                </c:pt>
                <c:pt idx="12">
                  <c:v>109</c:v>
                </c:pt>
                <c:pt idx="13">
                  <c:v>79</c:v>
                </c:pt>
                <c:pt idx="14">
                  <c:v>127</c:v>
                </c:pt>
                <c:pt idx="15">
                  <c:v>170</c:v>
                </c:pt>
                <c:pt idx="16">
                  <c:v>91</c:v>
                </c:pt>
                <c:pt idx="17">
                  <c:v>58</c:v>
                </c:pt>
                <c:pt idx="18">
                  <c:v>133</c:v>
                </c:pt>
                <c:pt idx="19">
                  <c:v>144</c:v>
                </c:pt>
                <c:pt idx="20">
                  <c:v>110</c:v>
                </c:pt>
                <c:pt idx="21">
                  <c:v>122</c:v>
                </c:pt>
                <c:pt idx="22">
                  <c:v>96</c:v>
                </c:pt>
                <c:pt idx="23">
                  <c:v>161</c:v>
                </c:pt>
                <c:pt idx="24">
                  <c:v>58</c:v>
                </c:pt>
                <c:pt idx="25">
                  <c:v>52</c:v>
                </c:pt>
                <c:pt idx="26">
                  <c:v>61</c:v>
                </c:pt>
                <c:pt idx="27">
                  <c:v>88</c:v>
                </c:pt>
              </c:numCache>
            </c:numRef>
          </c:val>
          <c:smooth val="0"/>
          <c:extLst>
            <c:ext xmlns:c16="http://schemas.microsoft.com/office/drawing/2014/chart" uri="{C3380CC4-5D6E-409C-BE32-E72D297353CC}">
              <c16:uniqueId val="{00000001-BAAF-4DA9-8A38-DF6D78FF16D7}"/>
            </c:ext>
          </c:extLst>
        </c:ser>
        <c:dLbls>
          <c:showLegendKey val="0"/>
          <c:showVal val="0"/>
          <c:showCatName val="0"/>
          <c:showSerName val="0"/>
          <c:showPercent val="0"/>
          <c:showBubbleSize val="0"/>
        </c:dLbls>
        <c:smooth val="0"/>
        <c:axId val="444019760"/>
        <c:axId val="444015184"/>
      </c:lineChart>
      <c:catAx>
        <c:axId val="444019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44015184"/>
        <c:crosses val="autoZero"/>
        <c:auto val="1"/>
        <c:lblAlgn val="ctr"/>
        <c:lblOffset val="100"/>
        <c:noMultiLvlLbl val="0"/>
      </c:catAx>
      <c:valAx>
        <c:axId val="444015184"/>
        <c:scaling>
          <c:orientation val="minMax"/>
        </c:scaling>
        <c:delete val="0"/>
        <c:axPos val="l"/>
        <c:majorGridlines>
          <c:spPr>
            <a:ln w="9525" cap="flat" cmpd="sng" algn="ctr">
              <a:solidFill>
                <a:schemeClr val="accent4">
                  <a:lumMod val="40000"/>
                  <a:lumOff val="60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IN" b="1"/>
                  <a:t>Total</a:t>
                </a:r>
                <a:r>
                  <a:rPr lang="en-IN" b="1" baseline="0"/>
                  <a:t> Number of minutes</a:t>
                </a:r>
                <a:endParaRPr lang="en-IN" b="1"/>
              </a:p>
            </c:rich>
          </c:tx>
          <c:layout>
            <c:manualLayout>
              <c:xMode val="edge"/>
              <c:yMode val="edge"/>
              <c:x val="8.959999774236227E-3"/>
              <c:y val="0.28605586413853384"/>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44019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r>
              <a:rPr lang="en-US" sz="1200" b="1">
                <a:solidFill>
                  <a:schemeClr val="bg1"/>
                </a:solidFill>
              </a:rPr>
              <a:t>SCATTERPLOT</a:t>
            </a:r>
            <a:r>
              <a:rPr lang="en-US" sz="1200" b="1" baseline="0">
                <a:solidFill>
                  <a:schemeClr val="bg1"/>
                </a:solidFill>
              </a:rPr>
              <a:t> OF THE TIME SPENT ON SCREEN</a:t>
            </a:r>
            <a:endParaRPr lang="en-US" sz="1200" b="1">
              <a:solidFill>
                <a:schemeClr val="bg1"/>
              </a:solidFill>
            </a:endParaRPr>
          </a:p>
        </c:rich>
      </c:tx>
      <c:layout>
        <c:manualLayout>
          <c:xMode val="edge"/>
          <c:yMode val="edge"/>
          <c:x val="2.00649988647701E-3"/>
          <c:y val="0"/>
        </c:manualLayout>
      </c:layout>
      <c:overlay val="0"/>
      <c:spPr>
        <a:solidFill>
          <a:schemeClr val="accent6">
            <a:lumMod val="75000"/>
          </a:schemeClr>
        </a:solidFill>
        <a:ln>
          <a:noFill/>
        </a:ln>
        <a:effectLst/>
      </c:spPr>
      <c:txPr>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27258091988030508"/>
          <c:y val="0.29597630518139806"/>
          <c:w val="0.63858899349562992"/>
          <c:h val="0.53910181353402287"/>
        </c:manualLayout>
      </c:layout>
      <c:scatterChart>
        <c:scatterStyle val="lineMarker"/>
        <c:varyColors val="0"/>
        <c:ser>
          <c:idx val="0"/>
          <c:order val="0"/>
          <c:tx>
            <c:strRef>
              <c:f>Scatter!$F$3</c:f>
              <c:strCache>
                <c:ptCount val="1"/>
                <c:pt idx="0">
                  <c:v>Total minutes spent</c:v>
                </c:pt>
              </c:strCache>
            </c:strRef>
          </c:tx>
          <c:spPr>
            <a:ln w="28575" cap="rnd">
              <a:noFill/>
              <a:round/>
            </a:ln>
            <a:effectLst/>
          </c:spPr>
          <c:marker>
            <c:symbol val="circle"/>
            <c:size val="5"/>
            <c:spPr>
              <a:solidFill>
                <a:schemeClr val="tx2">
                  <a:lumMod val="90000"/>
                  <a:lumOff val="10000"/>
                </a:schemeClr>
              </a:solidFill>
              <a:ln w="9525">
                <a:noFill/>
              </a:ln>
              <a:effectLst/>
            </c:spPr>
          </c:marker>
          <c:xVal>
            <c:numRef>
              <c:f>Scatter!$E$4:$E$31</c:f>
              <c:numCache>
                <c:formatCode>General</c:formatCode>
                <c:ptCount val="28"/>
                <c:pt idx="0">
                  <c:v>0</c:v>
                </c:pt>
                <c:pt idx="1">
                  <c:v>0</c:v>
                </c:pt>
                <c:pt idx="2">
                  <c:v>0</c:v>
                </c:pt>
                <c:pt idx="3">
                  <c:v>0</c:v>
                </c:pt>
                <c:pt idx="4">
                  <c:v>0</c:v>
                </c:pt>
                <c:pt idx="5">
                  <c:v>0</c:v>
                </c:pt>
                <c:pt idx="6">
                  <c:v>0</c:v>
                </c:pt>
                <c:pt idx="7">
                  <c:v>0</c:v>
                </c:pt>
                <c:pt idx="8">
                  <c:v>0</c:v>
                </c:pt>
                <c:pt idx="9">
                  <c:v>0</c:v>
                </c:pt>
                <c:pt idx="10">
                  <c:v>0</c:v>
                </c:pt>
                <c:pt idx="11">
                  <c:v>0</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xVal>
          <c:yVal>
            <c:numRef>
              <c:f>Scatter!$F$4:$F$31</c:f>
              <c:numCache>
                <c:formatCode>General</c:formatCode>
                <c:ptCount val="28"/>
                <c:pt idx="0">
                  <c:v>187</c:v>
                </c:pt>
                <c:pt idx="1">
                  <c:v>123</c:v>
                </c:pt>
                <c:pt idx="2">
                  <c:v>112</c:v>
                </c:pt>
                <c:pt idx="3">
                  <c:v>101</c:v>
                </c:pt>
                <c:pt idx="4">
                  <c:v>56</c:v>
                </c:pt>
                <c:pt idx="5">
                  <c:v>189</c:v>
                </c:pt>
                <c:pt idx="6">
                  <c:v>158</c:v>
                </c:pt>
                <c:pt idx="7">
                  <c:v>135</c:v>
                </c:pt>
                <c:pt idx="8">
                  <c:v>52</c:v>
                </c:pt>
                <c:pt idx="9">
                  <c:v>198</c:v>
                </c:pt>
                <c:pt idx="10">
                  <c:v>116</c:v>
                </c:pt>
                <c:pt idx="11">
                  <c:v>85</c:v>
                </c:pt>
                <c:pt idx="12">
                  <c:v>109</c:v>
                </c:pt>
                <c:pt idx="13">
                  <c:v>79</c:v>
                </c:pt>
                <c:pt idx="14">
                  <c:v>127</c:v>
                </c:pt>
                <c:pt idx="15">
                  <c:v>170</c:v>
                </c:pt>
                <c:pt idx="16">
                  <c:v>91</c:v>
                </c:pt>
                <c:pt idx="17">
                  <c:v>58</c:v>
                </c:pt>
                <c:pt idx="18">
                  <c:v>133</c:v>
                </c:pt>
                <c:pt idx="19">
                  <c:v>144</c:v>
                </c:pt>
                <c:pt idx="20">
                  <c:v>110</c:v>
                </c:pt>
                <c:pt idx="21">
                  <c:v>122</c:v>
                </c:pt>
                <c:pt idx="22">
                  <c:v>96</c:v>
                </c:pt>
                <c:pt idx="23">
                  <c:v>161</c:v>
                </c:pt>
                <c:pt idx="24">
                  <c:v>58</c:v>
                </c:pt>
                <c:pt idx="25">
                  <c:v>52</c:v>
                </c:pt>
                <c:pt idx="26">
                  <c:v>61</c:v>
                </c:pt>
                <c:pt idx="27">
                  <c:v>88</c:v>
                </c:pt>
              </c:numCache>
            </c:numRef>
          </c:yVal>
          <c:smooth val="0"/>
          <c:extLst>
            <c:ext xmlns:c16="http://schemas.microsoft.com/office/drawing/2014/chart" uri="{C3380CC4-5D6E-409C-BE32-E72D297353CC}">
              <c16:uniqueId val="{00000000-8714-4F79-BF7D-0C12D215C359}"/>
            </c:ext>
          </c:extLst>
        </c:ser>
        <c:dLbls>
          <c:showLegendKey val="0"/>
          <c:showVal val="0"/>
          <c:showCatName val="0"/>
          <c:showSerName val="0"/>
          <c:showPercent val="0"/>
          <c:showBubbleSize val="0"/>
        </c:dLbls>
        <c:axId val="769290528"/>
        <c:axId val="769281792"/>
      </c:scatterChart>
      <c:valAx>
        <c:axId val="769290528"/>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IN" b="1">
                    <a:solidFill>
                      <a:schemeClr val="tx1"/>
                    </a:solidFill>
                  </a:rPr>
                  <a:t>Yoga/ No Yoga</a:t>
                </a:r>
              </a:p>
            </c:rich>
          </c:tx>
          <c:layout>
            <c:manualLayout>
              <c:xMode val="edge"/>
              <c:yMode val="edge"/>
              <c:x val="0.36867265483642331"/>
              <c:y val="0.90634998850691828"/>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69281792"/>
        <c:crosses val="autoZero"/>
        <c:crossBetween val="midCat"/>
        <c:majorUnit val="1"/>
      </c:valAx>
      <c:valAx>
        <c:axId val="769281792"/>
        <c:scaling>
          <c:orientation val="minMax"/>
        </c:scaling>
        <c:delete val="0"/>
        <c:axPos val="l"/>
        <c:majorGridlines>
          <c:spPr>
            <a:ln w="9525" cap="flat" cmpd="sng" algn="ctr">
              <a:solidFill>
                <a:schemeClr val="accent4">
                  <a:lumMod val="40000"/>
                  <a:lumOff val="60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IN" b="1">
                    <a:solidFill>
                      <a:schemeClr val="tx1"/>
                    </a:solidFill>
                  </a:rPr>
                  <a:t>Minutes Spent on Screentime</a:t>
                </a:r>
              </a:p>
            </c:rich>
          </c:tx>
          <c:layout>
            <c:manualLayout>
              <c:xMode val="edge"/>
              <c:yMode val="edge"/>
              <c:x val="1.2155809166083883E-2"/>
              <c:y val="0.2285788024776324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69290528"/>
        <c:crosses val="autoZero"/>
        <c:crossBetween val="midCat"/>
      </c:valAx>
      <c:spPr>
        <a:noFill/>
        <a:ln>
          <a:noFill/>
        </a:ln>
        <a:effectLst/>
      </c:spPr>
    </c:plotArea>
    <c:plotVisOnly val="1"/>
    <c:dispBlanksAs val="gap"/>
    <c:showDLblsOverMax val="0"/>
  </c:chart>
  <c:spPr>
    <a:no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Yoga on Screen Time Dashboard.xlsx]Yoga vs No Yoga!Yoga vs No Yoga</c:name>
    <c:fmtId val="3"/>
  </c:pivotSource>
  <c:chart>
    <c:title>
      <c:tx>
        <c:rich>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r>
              <a:rPr lang="en-US" sz="1200" b="1">
                <a:solidFill>
                  <a:schemeClr val="bg1"/>
                </a:solidFill>
              </a:rPr>
              <a:t>TOTAL</a:t>
            </a:r>
            <a:r>
              <a:rPr lang="en-US" sz="1200" b="1" baseline="0">
                <a:solidFill>
                  <a:schemeClr val="bg1"/>
                </a:solidFill>
              </a:rPr>
              <a:t> NUMBER OF MINUTES SPENT ON SCREEN</a:t>
            </a:r>
            <a:endParaRPr lang="en-US" sz="1200" b="1">
              <a:solidFill>
                <a:schemeClr val="bg1"/>
              </a:solidFill>
            </a:endParaRPr>
          </a:p>
        </c:rich>
      </c:tx>
      <c:layout>
        <c:manualLayout>
          <c:xMode val="edge"/>
          <c:yMode val="edge"/>
          <c:x val="1.3199872923257271E-3"/>
          <c:y val="1.4189193718618978E-2"/>
        </c:manualLayout>
      </c:layout>
      <c:overlay val="0"/>
      <c:spPr>
        <a:solidFill>
          <a:schemeClr val="accent6">
            <a:lumMod val="75000"/>
          </a:schemeClr>
        </a:solidFill>
        <a:ln>
          <a:noFill/>
        </a:ln>
        <a:effectLst/>
      </c:spPr>
      <c:txPr>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C911D"/>
          </a:solidFill>
          <a:ln>
            <a:noFill/>
          </a:ln>
          <a:effectLst/>
        </c:spPr>
      </c:pivotFmt>
      <c:pivotFmt>
        <c:idx val="4"/>
        <c:spPr>
          <a:solidFill>
            <a:schemeClr val="tx2">
              <a:lumMod val="50000"/>
              <a:lumOff val="50000"/>
            </a:schemeClr>
          </a:solidFill>
          <a:ln>
            <a:noFill/>
          </a:ln>
          <a:effectLst/>
        </c:spPr>
      </c:pivotFmt>
    </c:pivotFmts>
    <c:plotArea>
      <c:layout>
        <c:manualLayout>
          <c:layoutTarget val="inner"/>
          <c:xMode val="edge"/>
          <c:yMode val="edge"/>
          <c:x val="0.26533974528351739"/>
          <c:y val="0.25221617475699515"/>
          <c:w val="0.68278602758547813"/>
          <c:h val="0.64038425857998682"/>
        </c:manualLayout>
      </c:layout>
      <c:barChart>
        <c:barDir val="col"/>
        <c:grouping val="clustered"/>
        <c:varyColors val="0"/>
        <c:ser>
          <c:idx val="0"/>
          <c:order val="0"/>
          <c:tx>
            <c:strRef>
              <c:f>'Yoga vs No Yoga'!$B$3</c:f>
              <c:strCache>
                <c:ptCount val="1"/>
                <c:pt idx="0">
                  <c:v>Total</c:v>
                </c:pt>
              </c:strCache>
            </c:strRef>
          </c:tx>
          <c:spPr>
            <a:solidFill>
              <a:schemeClr val="bg2">
                <a:lumMod val="50000"/>
              </a:schemeClr>
            </a:solidFill>
            <a:ln>
              <a:noFill/>
            </a:ln>
            <a:effectLst/>
          </c:spPr>
          <c:invertIfNegative val="0"/>
          <c:dPt>
            <c:idx val="0"/>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2-962A-4EF2-A63A-2460260896E6}"/>
              </c:ext>
            </c:extLst>
          </c:dPt>
          <c:dPt>
            <c:idx val="1"/>
            <c:invertIfNegative val="0"/>
            <c:bubble3D val="0"/>
            <c:spPr>
              <a:solidFill>
                <a:srgbClr val="6C911D"/>
              </a:solidFill>
              <a:ln>
                <a:noFill/>
              </a:ln>
              <a:effectLst/>
            </c:spPr>
            <c:extLst>
              <c:ext xmlns:c16="http://schemas.microsoft.com/office/drawing/2014/chart" uri="{C3380CC4-5D6E-409C-BE32-E72D297353CC}">
                <c16:uniqueId val="{00000000-B4BE-47FA-9503-38C6CAB0C9B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'Yoga vs No Yoga'!$A$4:$A$6</c:f>
              <c:strCache>
                <c:ptCount val="2"/>
                <c:pt idx="0">
                  <c:v>No Yoga</c:v>
                </c:pt>
                <c:pt idx="1">
                  <c:v>Yoga</c:v>
                </c:pt>
              </c:strCache>
            </c:strRef>
          </c:cat>
          <c:val>
            <c:numRef>
              <c:f>'Yoga vs No Yoga'!$B$4:$B$6</c:f>
              <c:numCache>
                <c:formatCode>General</c:formatCode>
                <c:ptCount val="2"/>
                <c:pt idx="0">
                  <c:v>1512</c:v>
                </c:pt>
                <c:pt idx="1">
                  <c:v>1659</c:v>
                </c:pt>
              </c:numCache>
            </c:numRef>
          </c:val>
          <c:extLst>
            <c:ext xmlns:c16="http://schemas.microsoft.com/office/drawing/2014/chart" uri="{C3380CC4-5D6E-409C-BE32-E72D297353CC}">
              <c16:uniqueId val="{00000000-0444-401B-AA58-B1AC052F2A4C}"/>
            </c:ext>
          </c:extLst>
        </c:ser>
        <c:dLbls>
          <c:dLblPos val="outEnd"/>
          <c:showLegendKey val="0"/>
          <c:showVal val="1"/>
          <c:showCatName val="0"/>
          <c:showSerName val="0"/>
          <c:showPercent val="0"/>
          <c:showBubbleSize val="0"/>
        </c:dLbls>
        <c:gapWidth val="40"/>
        <c:overlap val="-27"/>
        <c:axId val="769290528"/>
        <c:axId val="769285536"/>
      </c:barChart>
      <c:catAx>
        <c:axId val="76929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69285536"/>
        <c:crosses val="autoZero"/>
        <c:auto val="1"/>
        <c:lblAlgn val="ctr"/>
        <c:lblOffset val="100"/>
        <c:noMultiLvlLbl val="0"/>
      </c:catAx>
      <c:valAx>
        <c:axId val="7692855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solidFill>
                      <a:schemeClr val="tx1"/>
                    </a:solidFill>
                  </a:rPr>
                  <a:t>Number</a:t>
                </a:r>
                <a:r>
                  <a:rPr lang="en-IN" baseline="0">
                    <a:solidFill>
                      <a:schemeClr val="tx1"/>
                    </a:solidFill>
                  </a:rPr>
                  <a:t> of minutes spent</a:t>
                </a:r>
                <a:endParaRPr lang="en-IN">
                  <a:solidFill>
                    <a:schemeClr val="tx1"/>
                  </a:solidFill>
                </a:endParaRPr>
              </a:p>
            </c:rich>
          </c:tx>
          <c:layout>
            <c:manualLayout>
              <c:xMode val="edge"/>
              <c:yMode val="edge"/>
              <c:x val="1.1411298419912275E-2"/>
              <c:y val="0.2739528918761349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69290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Yoga on Screen Time Dashboard.xlsx]Weekday vs ScreenTime!Weekly vs screentime</c:name>
    <c:fmtId val="9"/>
  </c:pivotSource>
  <c:chart>
    <c:title>
      <c:tx>
        <c:rich>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r>
              <a:rPr lang="en-IN" sz="1200" b="1">
                <a:solidFill>
                  <a:schemeClr val="bg1"/>
                </a:solidFill>
              </a:rPr>
              <a:t>AVERAGE</a:t>
            </a:r>
            <a:r>
              <a:rPr lang="en-IN" sz="1200" b="1" baseline="0">
                <a:solidFill>
                  <a:schemeClr val="bg1"/>
                </a:solidFill>
              </a:rPr>
              <a:t> TIME SPENT ON SCREEN IN A WEEK</a:t>
            </a:r>
            <a:endParaRPr lang="en-IN" sz="1200" b="1">
              <a:solidFill>
                <a:schemeClr val="bg1"/>
              </a:solidFill>
            </a:endParaRPr>
          </a:p>
        </c:rich>
      </c:tx>
      <c:layout>
        <c:manualLayout>
          <c:xMode val="edge"/>
          <c:yMode val="edge"/>
          <c:x val="2.201224846894138E-3"/>
          <c:y val="1.8518518518518517E-2"/>
        </c:manualLayout>
      </c:layout>
      <c:overlay val="0"/>
      <c:spPr>
        <a:solidFill>
          <a:schemeClr val="accent6">
            <a:lumMod val="75000"/>
          </a:schemeClr>
        </a:solidFill>
        <a:ln>
          <a:noFill/>
        </a:ln>
        <a:effectLst/>
      </c:spPr>
      <c:txPr>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8.3333333333333332E-3"/>
              <c:y val="1.851851851851851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0777777777777778E-2"/>
                  <c:h val="6.0115923009623796E-2"/>
                </c:manualLayout>
              </c15:layout>
            </c:ext>
          </c:extLst>
        </c:dLbl>
      </c:pivotFmt>
      <c:pivotFmt>
        <c:idx val="3"/>
        <c:spPr>
          <a:solidFill>
            <a:schemeClr val="accent2"/>
          </a:solidFill>
          <a:ln>
            <a:noFill/>
          </a:ln>
          <a:effectLst/>
        </c:spPr>
        <c:dLbl>
          <c:idx val="0"/>
          <c:layout>
            <c:manualLayout>
              <c:x val="1.3888888888888888E-2"/>
              <c:y val="1.851851851851851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1.9444444444444344E-2"/>
              <c:y val="2.314814814814814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1.388888888888899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2.7777777777778798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layout>
            <c:manualLayout>
              <c:x val="1.1111111111111112E-2"/>
              <c:y val="2.3148148148148064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layout>
            <c:manualLayout>
              <c:x val="1.9444444444444445E-2"/>
              <c:y val="1.3888888888888846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dLbl>
          <c:idx val="0"/>
          <c:layout>
            <c:manualLayout>
              <c:x val="1.6666666666666666E-2"/>
              <c:y val="9.2592592592592587E-3"/>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
              <c:y val="1.85185185185184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
              <c:y val="1.38888888888888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1.0185067526415994E-16"/>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0"/>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dLbl>
          <c:idx val="0"/>
          <c:layout>
            <c:manualLayout>
              <c:x val="-1.0185067526415994E-16"/>
              <c:y val="1.3888888888888888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dLbl>
          <c:idx val="0"/>
          <c:layout>
            <c:manualLayout>
              <c:x val="-2.5462668816039986E-17"/>
              <c:y val="2.314814814814814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8.3333333333333332E-3"/>
              <c:y val="1.851851851851851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0777777777777778E-2"/>
                  <c:h val="6.0115923009623796E-2"/>
                </c:manualLayout>
              </c15:layout>
            </c:ext>
          </c:extLst>
        </c:dLbl>
      </c:pivotFmt>
      <c:pivotFmt>
        <c:idx val="18"/>
        <c:spPr>
          <a:solidFill>
            <a:schemeClr val="accent1"/>
          </a:solidFill>
          <a:ln>
            <a:noFill/>
          </a:ln>
          <a:effectLst/>
        </c:spPr>
        <c:dLbl>
          <c:idx val="0"/>
          <c:layout>
            <c:manualLayout>
              <c:x val="0"/>
              <c:y val="1.85185185185184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0"/>
              <c:y val="1.38888888888888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dLbl>
          <c:idx val="0"/>
          <c:layout>
            <c:manualLayout>
              <c:x val="-1.0185067526415994E-16"/>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dLbl>
          <c:idx val="0"/>
          <c:layout>
            <c:manualLayout>
              <c:x val="-1.388888888888899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dLbl>
          <c:idx val="0"/>
          <c:layout>
            <c:manualLayout>
              <c:x val="0"/>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dLbl>
          <c:idx val="0"/>
          <c:layout>
            <c:manualLayout>
              <c:x val="2.7777777777778798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dLbl>
          <c:idx val="0"/>
          <c:layout>
            <c:manualLayout>
              <c:x val="-2.5462668816039986E-17"/>
              <c:y val="2.314814814814814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c:spPr>
        <c:dLbl>
          <c:idx val="0"/>
          <c:layout>
            <c:manualLayout>
              <c:x val="1.6666666666666666E-2"/>
              <c:y val="9.2592592592592587E-3"/>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c:spPr>
        <c:dLbl>
          <c:idx val="0"/>
          <c:layout>
            <c:manualLayout>
              <c:x val="1.3888888888888888E-2"/>
              <c:y val="1.851851851851851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c:spPr>
        <c:dLbl>
          <c:idx val="0"/>
          <c:layout>
            <c:manualLayout>
              <c:x val="1.9444444444444344E-2"/>
              <c:y val="2.314814814814814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c:spPr>
        <c:dLbl>
          <c:idx val="0"/>
          <c:layout>
            <c:manualLayout>
              <c:x val="-1.0185067526415994E-16"/>
              <c:y val="1.3888888888888888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dLbl>
          <c:idx val="0"/>
          <c:layout>
            <c:manualLayout>
              <c:x val="1.9444444444444445E-2"/>
              <c:y val="1.3888888888888846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2"/>
          </a:solidFill>
          <a:ln>
            <a:noFill/>
          </a:ln>
          <a:effectLst/>
        </c:spPr>
        <c:dLbl>
          <c:idx val="0"/>
          <c:layout>
            <c:manualLayout>
              <c:x val="1.1111111111111112E-2"/>
              <c:y val="2.3148148148148064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tx2">
              <a:lumMod val="50000"/>
              <a:lumOff val="50000"/>
            </a:schemeClr>
          </a:solidFill>
          <a:ln>
            <a:solidFill>
              <a:schemeClr val="tx2">
                <a:lumMod val="50000"/>
                <a:lumOff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tx2">
              <a:lumMod val="50000"/>
              <a:lumOff val="50000"/>
            </a:schemeClr>
          </a:solidFill>
          <a:ln>
            <a:solidFill>
              <a:schemeClr val="tx2">
                <a:lumMod val="50000"/>
                <a:lumOff val="50000"/>
              </a:schemeClr>
            </a:solidFill>
          </a:ln>
          <a:effectLst/>
        </c:spPr>
        <c:dLbl>
          <c:idx val="0"/>
          <c:layout>
            <c:manualLayout>
              <c:x val="-8.3333333333333332E-3"/>
              <c:y val="1.8518518518518517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0777777777777778E-2"/>
                  <c:h val="6.0115923009623796E-2"/>
                </c:manualLayout>
              </c15:layout>
            </c:ext>
          </c:extLst>
        </c:dLbl>
      </c:pivotFmt>
      <c:pivotFmt>
        <c:idx val="34"/>
        <c:spPr>
          <a:solidFill>
            <a:schemeClr val="tx2">
              <a:lumMod val="50000"/>
              <a:lumOff val="50000"/>
            </a:schemeClr>
          </a:solidFill>
          <a:ln>
            <a:solidFill>
              <a:schemeClr val="tx2">
                <a:lumMod val="50000"/>
                <a:lumOff val="50000"/>
              </a:schemeClr>
            </a:solidFill>
          </a:ln>
          <a:effectLst/>
        </c:spPr>
        <c:dLbl>
          <c:idx val="0"/>
          <c:layout>
            <c:manualLayout>
              <c:x val="0"/>
              <c:y val="1.851851851851849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tx2">
              <a:lumMod val="50000"/>
              <a:lumOff val="50000"/>
            </a:schemeClr>
          </a:solidFill>
          <a:ln>
            <a:solidFill>
              <a:schemeClr val="tx2">
                <a:lumMod val="50000"/>
                <a:lumOff val="50000"/>
              </a:schemeClr>
            </a:solidFill>
          </a:ln>
          <a:effectLst/>
        </c:spPr>
        <c:dLbl>
          <c:idx val="0"/>
          <c:layout>
            <c:manualLayout>
              <c:x val="0"/>
              <c:y val="1.388888888888884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tx2">
              <a:lumMod val="50000"/>
              <a:lumOff val="50000"/>
            </a:schemeClr>
          </a:solidFill>
          <a:ln>
            <a:solidFill>
              <a:schemeClr val="tx2">
                <a:lumMod val="50000"/>
                <a:lumOff val="50000"/>
              </a:schemeClr>
            </a:solidFill>
          </a:ln>
          <a:effectLst/>
        </c:spPr>
        <c:dLbl>
          <c:idx val="0"/>
          <c:layout>
            <c:manualLayout>
              <c:x val="-1.0185067526415994E-16"/>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tx2">
              <a:lumMod val="50000"/>
              <a:lumOff val="50000"/>
            </a:schemeClr>
          </a:solidFill>
          <a:ln>
            <a:solidFill>
              <a:schemeClr val="tx2">
                <a:lumMod val="50000"/>
                <a:lumOff val="50000"/>
              </a:schemeClr>
            </a:solidFill>
          </a:ln>
          <a:effectLst/>
        </c:spPr>
        <c:dLbl>
          <c:idx val="0"/>
          <c:layout>
            <c:manualLayout>
              <c:x val="-1.388888888888899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tx2">
              <a:lumMod val="50000"/>
              <a:lumOff val="50000"/>
            </a:schemeClr>
          </a:solidFill>
          <a:ln>
            <a:solidFill>
              <a:schemeClr val="tx2">
                <a:lumMod val="50000"/>
                <a:lumOff val="50000"/>
              </a:schemeClr>
            </a:solidFill>
          </a:ln>
          <a:effectLst/>
        </c:spPr>
        <c:dLbl>
          <c:idx val="0"/>
          <c:layout>
            <c:manualLayout>
              <c:x val="0"/>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tx2">
              <a:lumMod val="50000"/>
              <a:lumOff val="50000"/>
            </a:schemeClr>
          </a:solidFill>
          <a:ln>
            <a:solidFill>
              <a:schemeClr val="tx2">
                <a:lumMod val="50000"/>
                <a:lumOff val="50000"/>
              </a:schemeClr>
            </a:solidFill>
          </a:ln>
          <a:effectLst/>
        </c:spPr>
        <c:dLbl>
          <c:idx val="0"/>
          <c:layout>
            <c:manualLayout>
              <c:x val="2.7777777777778798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bg2">
              <a:lumMod val="50000"/>
            </a:schemeClr>
          </a:solidFill>
          <a:ln>
            <a:solidFill>
              <a:schemeClr val="bg2">
                <a:lumMod val="50000"/>
              </a:schemeClr>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bg2">
              <a:lumMod val="50000"/>
            </a:schemeClr>
          </a:solidFill>
          <a:ln>
            <a:solidFill>
              <a:schemeClr val="bg2">
                <a:lumMod val="50000"/>
              </a:schemeClr>
            </a:solidFill>
          </a:ln>
          <a:effectLst/>
        </c:spPr>
        <c:dLbl>
          <c:idx val="0"/>
          <c:layout>
            <c:manualLayout>
              <c:x val="-2.5462668816039986E-17"/>
              <c:y val="2.314814814814814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bg2">
              <a:lumMod val="50000"/>
            </a:schemeClr>
          </a:solidFill>
          <a:ln>
            <a:solidFill>
              <a:schemeClr val="bg2">
                <a:lumMod val="50000"/>
              </a:schemeClr>
            </a:solidFill>
          </a:ln>
          <a:effectLst/>
        </c:spPr>
        <c:dLbl>
          <c:idx val="0"/>
          <c:layout>
            <c:manualLayout>
              <c:x val="1.6666666666666666E-2"/>
              <c:y val="9.2592592592592587E-3"/>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bg2">
              <a:lumMod val="50000"/>
            </a:schemeClr>
          </a:solidFill>
          <a:ln>
            <a:solidFill>
              <a:schemeClr val="bg2">
                <a:lumMod val="50000"/>
              </a:schemeClr>
            </a:solidFill>
          </a:ln>
          <a:effectLst/>
        </c:spPr>
        <c:dLbl>
          <c:idx val="0"/>
          <c:layout>
            <c:manualLayout>
              <c:x val="1.3888888888888888E-2"/>
              <c:y val="1.851851851851851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bg2">
              <a:lumMod val="50000"/>
            </a:schemeClr>
          </a:solidFill>
          <a:ln>
            <a:solidFill>
              <a:schemeClr val="bg2">
                <a:lumMod val="50000"/>
              </a:schemeClr>
            </a:solidFill>
          </a:ln>
          <a:effectLst/>
        </c:spPr>
        <c:dLbl>
          <c:idx val="0"/>
          <c:layout>
            <c:manualLayout>
              <c:x val="1.9444444444444344E-2"/>
              <c:y val="2.314814814814814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bg2">
              <a:lumMod val="50000"/>
            </a:schemeClr>
          </a:solidFill>
          <a:ln>
            <a:solidFill>
              <a:schemeClr val="bg2">
                <a:lumMod val="50000"/>
              </a:schemeClr>
            </a:solidFill>
          </a:ln>
          <a:effectLst/>
        </c:spPr>
        <c:dLbl>
          <c:idx val="0"/>
          <c:layout>
            <c:manualLayout>
              <c:x val="-1.0185067526415994E-16"/>
              <c:y val="1.3888888888888888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bg2">
              <a:lumMod val="50000"/>
            </a:schemeClr>
          </a:solidFill>
          <a:ln>
            <a:solidFill>
              <a:schemeClr val="bg2">
                <a:lumMod val="50000"/>
              </a:schemeClr>
            </a:solidFill>
          </a:ln>
          <a:effectLst/>
        </c:spPr>
        <c:dLbl>
          <c:idx val="0"/>
          <c:layout>
            <c:manualLayout>
              <c:x val="1.9444444444444445E-2"/>
              <c:y val="1.3888888888888846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bg2">
              <a:lumMod val="50000"/>
            </a:schemeClr>
          </a:solidFill>
          <a:ln>
            <a:solidFill>
              <a:schemeClr val="bg2">
                <a:lumMod val="50000"/>
              </a:schemeClr>
            </a:solidFill>
          </a:ln>
          <a:effectLst/>
        </c:spPr>
        <c:dLbl>
          <c:idx val="0"/>
          <c:layout>
            <c:manualLayout>
              <c:x val="1.1111111111111112E-2"/>
              <c:y val="2.3148148148148064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48229223818556"/>
          <c:y val="0.16670303195254216"/>
          <c:w val="0.85163833744357909"/>
          <c:h val="0.64703650795943601"/>
        </c:manualLayout>
      </c:layout>
      <c:barChart>
        <c:barDir val="col"/>
        <c:grouping val="clustered"/>
        <c:varyColors val="0"/>
        <c:ser>
          <c:idx val="0"/>
          <c:order val="0"/>
          <c:tx>
            <c:strRef>
              <c:f>'Weekday vs ScreenTime'!$B$3:$B$4</c:f>
              <c:strCache>
                <c:ptCount val="1"/>
                <c:pt idx="0">
                  <c:v>No Yoga</c:v>
                </c:pt>
              </c:strCache>
            </c:strRef>
          </c:tx>
          <c:spPr>
            <a:solidFill>
              <a:schemeClr val="tx2">
                <a:lumMod val="50000"/>
                <a:lumOff val="50000"/>
              </a:schemeClr>
            </a:solidFill>
            <a:ln>
              <a:solidFill>
                <a:schemeClr val="tx2">
                  <a:lumMod val="50000"/>
                  <a:lumOff val="50000"/>
                </a:schemeClr>
              </a:solidFill>
            </a:ln>
            <a:effectLst/>
          </c:spPr>
          <c:invertIfNegative val="0"/>
          <c:dPt>
            <c:idx val="0"/>
            <c:invertIfNegative val="0"/>
            <c:bubble3D val="0"/>
            <c:spPr>
              <a:solidFill>
                <a:schemeClr val="tx2">
                  <a:lumMod val="50000"/>
                  <a:lumOff val="50000"/>
                </a:schemeClr>
              </a:solidFill>
              <a:ln>
                <a:solidFill>
                  <a:schemeClr val="tx2">
                    <a:lumMod val="50000"/>
                    <a:lumOff val="50000"/>
                  </a:schemeClr>
                </a:solidFill>
              </a:ln>
              <a:effectLst/>
            </c:spPr>
            <c:extLst>
              <c:ext xmlns:c16="http://schemas.microsoft.com/office/drawing/2014/chart" uri="{C3380CC4-5D6E-409C-BE32-E72D297353CC}">
                <c16:uniqueId val="{00000000-8DD1-49EF-8395-46B6B2B7521F}"/>
              </c:ext>
            </c:extLst>
          </c:dPt>
          <c:dPt>
            <c:idx val="1"/>
            <c:invertIfNegative val="0"/>
            <c:bubble3D val="0"/>
            <c:spPr>
              <a:solidFill>
                <a:schemeClr val="tx2">
                  <a:lumMod val="50000"/>
                  <a:lumOff val="50000"/>
                </a:schemeClr>
              </a:solidFill>
              <a:ln>
                <a:solidFill>
                  <a:schemeClr val="tx2">
                    <a:lumMod val="50000"/>
                    <a:lumOff val="50000"/>
                  </a:schemeClr>
                </a:solidFill>
              </a:ln>
              <a:effectLst/>
            </c:spPr>
            <c:extLst>
              <c:ext xmlns:c16="http://schemas.microsoft.com/office/drawing/2014/chart" uri="{C3380CC4-5D6E-409C-BE32-E72D297353CC}">
                <c16:uniqueId val="{00000001-8DD1-49EF-8395-46B6B2B7521F}"/>
              </c:ext>
            </c:extLst>
          </c:dPt>
          <c:dPt>
            <c:idx val="2"/>
            <c:invertIfNegative val="0"/>
            <c:bubble3D val="0"/>
            <c:spPr>
              <a:solidFill>
                <a:schemeClr val="tx2">
                  <a:lumMod val="50000"/>
                  <a:lumOff val="50000"/>
                </a:schemeClr>
              </a:solidFill>
              <a:ln>
                <a:solidFill>
                  <a:schemeClr val="tx2">
                    <a:lumMod val="50000"/>
                    <a:lumOff val="50000"/>
                  </a:schemeClr>
                </a:solidFill>
              </a:ln>
              <a:effectLst/>
            </c:spPr>
            <c:extLst>
              <c:ext xmlns:c16="http://schemas.microsoft.com/office/drawing/2014/chart" uri="{C3380CC4-5D6E-409C-BE32-E72D297353CC}">
                <c16:uniqueId val="{00000002-8DD1-49EF-8395-46B6B2B7521F}"/>
              </c:ext>
            </c:extLst>
          </c:dPt>
          <c:dPt>
            <c:idx val="3"/>
            <c:invertIfNegative val="0"/>
            <c:bubble3D val="0"/>
            <c:spPr>
              <a:solidFill>
                <a:schemeClr val="tx2">
                  <a:lumMod val="50000"/>
                  <a:lumOff val="50000"/>
                </a:schemeClr>
              </a:solidFill>
              <a:ln>
                <a:solidFill>
                  <a:schemeClr val="tx2">
                    <a:lumMod val="50000"/>
                    <a:lumOff val="50000"/>
                  </a:schemeClr>
                </a:solidFill>
              </a:ln>
              <a:effectLst/>
            </c:spPr>
            <c:extLst>
              <c:ext xmlns:c16="http://schemas.microsoft.com/office/drawing/2014/chart" uri="{C3380CC4-5D6E-409C-BE32-E72D297353CC}">
                <c16:uniqueId val="{00000003-8DD1-49EF-8395-46B6B2B7521F}"/>
              </c:ext>
            </c:extLst>
          </c:dPt>
          <c:dPt>
            <c:idx val="4"/>
            <c:invertIfNegative val="0"/>
            <c:bubble3D val="0"/>
            <c:spPr>
              <a:solidFill>
                <a:schemeClr val="tx2">
                  <a:lumMod val="50000"/>
                  <a:lumOff val="50000"/>
                </a:schemeClr>
              </a:solidFill>
              <a:ln>
                <a:solidFill>
                  <a:schemeClr val="tx2">
                    <a:lumMod val="50000"/>
                    <a:lumOff val="50000"/>
                  </a:schemeClr>
                </a:solidFill>
              </a:ln>
              <a:effectLst/>
            </c:spPr>
            <c:extLst>
              <c:ext xmlns:c16="http://schemas.microsoft.com/office/drawing/2014/chart" uri="{C3380CC4-5D6E-409C-BE32-E72D297353CC}">
                <c16:uniqueId val="{00000004-8DD1-49EF-8395-46B6B2B7521F}"/>
              </c:ext>
            </c:extLst>
          </c:dPt>
          <c:dPt>
            <c:idx val="5"/>
            <c:invertIfNegative val="0"/>
            <c:bubble3D val="0"/>
            <c:spPr>
              <a:solidFill>
                <a:schemeClr val="tx2">
                  <a:lumMod val="50000"/>
                  <a:lumOff val="50000"/>
                </a:schemeClr>
              </a:solidFill>
              <a:ln>
                <a:solidFill>
                  <a:schemeClr val="tx2">
                    <a:lumMod val="50000"/>
                    <a:lumOff val="50000"/>
                  </a:schemeClr>
                </a:solidFill>
              </a:ln>
              <a:effectLst/>
            </c:spPr>
            <c:extLst>
              <c:ext xmlns:c16="http://schemas.microsoft.com/office/drawing/2014/chart" uri="{C3380CC4-5D6E-409C-BE32-E72D297353CC}">
                <c16:uniqueId val="{00000005-8DD1-49EF-8395-46B6B2B7521F}"/>
              </c:ext>
            </c:extLst>
          </c:dPt>
          <c:dPt>
            <c:idx val="6"/>
            <c:invertIfNegative val="0"/>
            <c:bubble3D val="0"/>
            <c:spPr>
              <a:solidFill>
                <a:schemeClr val="tx2">
                  <a:lumMod val="50000"/>
                  <a:lumOff val="50000"/>
                </a:schemeClr>
              </a:solidFill>
              <a:ln>
                <a:solidFill>
                  <a:schemeClr val="tx2">
                    <a:lumMod val="50000"/>
                    <a:lumOff val="50000"/>
                  </a:schemeClr>
                </a:solidFill>
              </a:ln>
              <a:effectLst/>
            </c:spPr>
            <c:extLst>
              <c:ext xmlns:c16="http://schemas.microsoft.com/office/drawing/2014/chart" uri="{C3380CC4-5D6E-409C-BE32-E72D297353CC}">
                <c16:uniqueId val="{00000006-8DD1-49EF-8395-46B6B2B7521F}"/>
              </c:ext>
            </c:extLst>
          </c:dPt>
          <c:dLbls>
            <c:dLbl>
              <c:idx val="0"/>
              <c:layout>
                <c:manualLayout>
                  <c:x val="-8.3333333333333332E-3"/>
                  <c:y val="1.8518518518518517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0777777777777778E-2"/>
                      <c:h val="6.0115923009623796E-2"/>
                    </c:manualLayout>
                  </c15:layout>
                </c:ext>
                <c:ext xmlns:c16="http://schemas.microsoft.com/office/drawing/2014/chart" uri="{C3380CC4-5D6E-409C-BE32-E72D297353CC}">
                  <c16:uniqueId val="{00000000-8DD1-49EF-8395-46B6B2B7521F}"/>
                </c:ext>
              </c:extLst>
            </c:dLbl>
            <c:dLbl>
              <c:idx val="1"/>
              <c:layout>
                <c:manualLayout>
                  <c:x val="0"/>
                  <c:y val="1.851851851851849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DD1-49EF-8395-46B6B2B7521F}"/>
                </c:ext>
              </c:extLst>
            </c:dLbl>
            <c:dLbl>
              <c:idx val="2"/>
              <c:layout>
                <c:manualLayout>
                  <c:x val="0"/>
                  <c:y val="1.388888888888884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DD1-49EF-8395-46B6B2B7521F}"/>
                </c:ext>
              </c:extLst>
            </c:dLbl>
            <c:dLbl>
              <c:idx val="3"/>
              <c:layout>
                <c:manualLayout>
                  <c:x val="-1.0185067526415994E-16"/>
                  <c:y val="1.388888888888888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DD1-49EF-8395-46B6B2B7521F}"/>
                </c:ext>
              </c:extLst>
            </c:dLbl>
            <c:dLbl>
              <c:idx val="4"/>
              <c:layout>
                <c:manualLayout>
                  <c:x val="-1.388888888888899E-2"/>
                  <c:y val="1.388888888888888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DD1-49EF-8395-46B6B2B7521F}"/>
                </c:ext>
              </c:extLst>
            </c:dLbl>
            <c:dLbl>
              <c:idx val="5"/>
              <c:layout>
                <c:manualLayout>
                  <c:x val="0"/>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DD1-49EF-8395-46B6B2B7521F}"/>
                </c:ext>
              </c:extLst>
            </c:dLbl>
            <c:dLbl>
              <c:idx val="6"/>
              <c:layout>
                <c:manualLayout>
                  <c:x val="2.7777777777778798E-3"/>
                  <c:y val="1.388888888888888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DD1-49EF-8395-46B6B2B7521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'Weekday vs ScreenTime'!$A$5:$A$11</c:f>
              <c:strCache>
                <c:ptCount val="7"/>
                <c:pt idx="0">
                  <c:v>Sunday</c:v>
                </c:pt>
                <c:pt idx="1">
                  <c:v>Monday</c:v>
                </c:pt>
                <c:pt idx="2">
                  <c:v>Tuesday</c:v>
                </c:pt>
                <c:pt idx="3">
                  <c:v>Wednesday</c:v>
                </c:pt>
                <c:pt idx="4">
                  <c:v>Thursday</c:v>
                </c:pt>
                <c:pt idx="5">
                  <c:v>Friday</c:v>
                </c:pt>
                <c:pt idx="6">
                  <c:v>Saturday</c:v>
                </c:pt>
              </c:strCache>
            </c:strRef>
          </c:cat>
          <c:val>
            <c:numRef>
              <c:f>'Weekday vs ScreenTime'!$B$5:$B$11</c:f>
              <c:numCache>
                <c:formatCode>General</c:formatCode>
                <c:ptCount val="7"/>
                <c:pt idx="0">
                  <c:v>70.5</c:v>
                </c:pt>
                <c:pt idx="1">
                  <c:v>189</c:v>
                </c:pt>
                <c:pt idx="2">
                  <c:v>158</c:v>
                </c:pt>
                <c:pt idx="3">
                  <c:v>161</c:v>
                </c:pt>
                <c:pt idx="4">
                  <c:v>87.5</c:v>
                </c:pt>
                <c:pt idx="5">
                  <c:v>155</c:v>
                </c:pt>
                <c:pt idx="6">
                  <c:v>108.5</c:v>
                </c:pt>
              </c:numCache>
            </c:numRef>
          </c:val>
          <c:extLst>
            <c:ext xmlns:c16="http://schemas.microsoft.com/office/drawing/2014/chart" uri="{C3380CC4-5D6E-409C-BE32-E72D297353CC}">
              <c16:uniqueId val="{00000007-8DD1-49EF-8395-46B6B2B7521F}"/>
            </c:ext>
          </c:extLst>
        </c:ser>
        <c:ser>
          <c:idx val="1"/>
          <c:order val="1"/>
          <c:tx>
            <c:strRef>
              <c:f>'Weekday vs ScreenTime'!$C$3:$C$4</c:f>
              <c:strCache>
                <c:ptCount val="1"/>
                <c:pt idx="0">
                  <c:v>Yoga</c:v>
                </c:pt>
              </c:strCache>
            </c:strRef>
          </c:tx>
          <c:spPr>
            <a:solidFill>
              <a:schemeClr val="bg2">
                <a:lumMod val="50000"/>
              </a:schemeClr>
            </a:solidFill>
            <a:ln>
              <a:solidFill>
                <a:schemeClr val="bg2">
                  <a:lumMod val="50000"/>
                </a:schemeClr>
              </a:solidFill>
            </a:ln>
            <a:effectLst/>
          </c:spPr>
          <c:invertIfNegative val="0"/>
          <c:dPt>
            <c:idx val="0"/>
            <c:invertIfNegative val="0"/>
            <c:bubble3D val="0"/>
            <c:spPr>
              <a:solidFill>
                <a:schemeClr val="bg2">
                  <a:lumMod val="50000"/>
                </a:schemeClr>
              </a:solidFill>
              <a:ln>
                <a:solidFill>
                  <a:schemeClr val="bg2">
                    <a:lumMod val="50000"/>
                  </a:schemeClr>
                </a:solidFill>
              </a:ln>
              <a:effectLst/>
            </c:spPr>
            <c:extLst>
              <c:ext xmlns:c16="http://schemas.microsoft.com/office/drawing/2014/chart" uri="{C3380CC4-5D6E-409C-BE32-E72D297353CC}">
                <c16:uniqueId val="{00000008-8DD1-49EF-8395-46B6B2B7521F}"/>
              </c:ext>
            </c:extLst>
          </c:dPt>
          <c:dPt>
            <c:idx val="1"/>
            <c:invertIfNegative val="0"/>
            <c:bubble3D val="0"/>
            <c:spPr>
              <a:solidFill>
                <a:schemeClr val="bg2">
                  <a:lumMod val="50000"/>
                </a:schemeClr>
              </a:solidFill>
              <a:ln>
                <a:solidFill>
                  <a:schemeClr val="bg2">
                    <a:lumMod val="50000"/>
                  </a:schemeClr>
                </a:solidFill>
              </a:ln>
              <a:effectLst/>
            </c:spPr>
            <c:extLst>
              <c:ext xmlns:c16="http://schemas.microsoft.com/office/drawing/2014/chart" uri="{C3380CC4-5D6E-409C-BE32-E72D297353CC}">
                <c16:uniqueId val="{00000009-8DD1-49EF-8395-46B6B2B7521F}"/>
              </c:ext>
            </c:extLst>
          </c:dPt>
          <c:dPt>
            <c:idx val="2"/>
            <c:invertIfNegative val="0"/>
            <c:bubble3D val="0"/>
            <c:spPr>
              <a:solidFill>
                <a:schemeClr val="bg2">
                  <a:lumMod val="50000"/>
                </a:schemeClr>
              </a:solidFill>
              <a:ln>
                <a:solidFill>
                  <a:schemeClr val="bg2">
                    <a:lumMod val="50000"/>
                  </a:schemeClr>
                </a:solidFill>
              </a:ln>
              <a:effectLst/>
            </c:spPr>
            <c:extLst>
              <c:ext xmlns:c16="http://schemas.microsoft.com/office/drawing/2014/chart" uri="{C3380CC4-5D6E-409C-BE32-E72D297353CC}">
                <c16:uniqueId val="{0000000A-8DD1-49EF-8395-46B6B2B7521F}"/>
              </c:ext>
            </c:extLst>
          </c:dPt>
          <c:dPt>
            <c:idx val="3"/>
            <c:invertIfNegative val="0"/>
            <c:bubble3D val="0"/>
            <c:spPr>
              <a:solidFill>
                <a:schemeClr val="bg2">
                  <a:lumMod val="50000"/>
                </a:schemeClr>
              </a:solidFill>
              <a:ln>
                <a:solidFill>
                  <a:schemeClr val="bg2">
                    <a:lumMod val="50000"/>
                  </a:schemeClr>
                </a:solidFill>
              </a:ln>
              <a:effectLst/>
            </c:spPr>
            <c:extLst>
              <c:ext xmlns:c16="http://schemas.microsoft.com/office/drawing/2014/chart" uri="{C3380CC4-5D6E-409C-BE32-E72D297353CC}">
                <c16:uniqueId val="{0000000B-8DD1-49EF-8395-46B6B2B7521F}"/>
              </c:ext>
            </c:extLst>
          </c:dPt>
          <c:dPt>
            <c:idx val="4"/>
            <c:invertIfNegative val="0"/>
            <c:bubble3D val="0"/>
            <c:spPr>
              <a:solidFill>
                <a:schemeClr val="bg2">
                  <a:lumMod val="50000"/>
                </a:schemeClr>
              </a:solidFill>
              <a:ln>
                <a:solidFill>
                  <a:schemeClr val="bg2">
                    <a:lumMod val="50000"/>
                  </a:schemeClr>
                </a:solidFill>
              </a:ln>
              <a:effectLst/>
            </c:spPr>
            <c:extLst>
              <c:ext xmlns:c16="http://schemas.microsoft.com/office/drawing/2014/chart" uri="{C3380CC4-5D6E-409C-BE32-E72D297353CC}">
                <c16:uniqueId val="{0000000C-8DD1-49EF-8395-46B6B2B7521F}"/>
              </c:ext>
            </c:extLst>
          </c:dPt>
          <c:dPt>
            <c:idx val="5"/>
            <c:invertIfNegative val="0"/>
            <c:bubble3D val="0"/>
            <c:spPr>
              <a:solidFill>
                <a:schemeClr val="bg2">
                  <a:lumMod val="50000"/>
                </a:schemeClr>
              </a:solidFill>
              <a:ln>
                <a:solidFill>
                  <a:schemeClr val="bg2">
                    <a:lumMod val="50000"/>
                  </a:schemeClr>
                </a:solidFill>
              </a:ln>
              <a:effectLst/>
            </c:spPr>
            <c:extLst>
              <c:ext xmlns:c16="http://schemas.microsoft.com/office/drawing/2014/chart" uri="{C3380CC4-5D6E-409C-BE32-E72D297353CC}">
                <c16:uniqueId val="{0000000D-8DD1-49EF-8395-46B6B2B7521F}"/>
              </c:ext>
            </c:extLst>
          </c:dPt>
          <c:dPt>
            <c:idx val="6"/>
            <c:invertIfNegative val="0"/>
            <c:bubble3D val="0"/>
            <c:spPr>
              <a:solidFill>
                <a:schemeClr val="bg2">
                  <a:lumMod val="50000"/>
                </a:schemeClr>
              </a:solidFill>
              <a:ln>
                <a:solidFill>
                  <a:schemeClr val="bg2">
                    <a:lumMod val="50000"/>
                  </a:schemeClr>
                </a:solidFill>
              </a:ln>
              <a:effectLst/>
            </c:spPr>
            <c:extLst>
              <c:ext xmlns:c16="http://schemas.microsoft.com/office/drawing/2014/chart" uri="{C3380CC4-5D6E-409C-BE32-E72D297353CC}">
                <c16:uniqueId val="{0000000E-8DD1-49EF-8395-46B6B2B7521F}"/>
              </c:ext>
            </c:extLst>
          </c:dPt>
          <c:dLbls>
            <c:dLbl>
              <c:idx val="0"/>
              <c:layout>
                <c:manualLayout>
                  <c:x val="-2.5462668816039986E-17"/>
                  <c:y val="2.314814814814814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DD1-49EF-8395-46B6B2B7521F}"/>
                </c:ext>
              </c:extLst>
            </c:dLbl>
            <c:dLbl>
              <c:idx val="1"/>
              <c:layout>
                <c:manualLayout>
                  <c:x val="1.6666666666666666E-2"/>
                  <c:y val="9.2592592592592587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DD1-49EF-8395-46B6B2B7521F}"/>
                </c:ext>
              </c:extLst>
            </c:dLbl>
            <c:dLbl>
              <c:idx val="2"/>
              <c:layout>
                <c:manualLayout>
                  <c:x val="1.3888888888888888E-2"/>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8DD1-49EF-8395-46B6B2B7521F}"/>
                </c:ext>
              </c:extLst>
            </c:dLbl>
            <c:dLbl>
              <c:idx val="3"/>
              <c:layout>
                <c:manualLayout>
                  <c:x val="1.9444444444444344E-2"/>
                  <c:y val="2.314814814814814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DD1-49EF-8395-46B6B2B7521F}"/>
                </c:ext>
              </c:extLst>
            </c:dLbl>
            <c:dLbl>
              <c:idx val="4"/>
              <c:layout>
                <c:manualLayout>
                  <c:x val="-1.0185067526415994E-16"/>
                  <c:y val="1.388888888888888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8DD1-49EF-8395-46B6B2B7521F}"/>
                </c:ext>
              </c:extLst>
            </c:dLbl>
            <c:dLbl>
              <c:idx val="5"/>
              <c:layout>
                <c:manualLayout>
                  <c:x val="1.9444444444444445E-2"/>
                  <c:y val="1.388888888888884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8DD1-49EF-8395-46B6B2B7521F}"/>
                </c:ext>
              </c:extLst>
            </c:dLbl>
            <c:dLbl>
              <c:idx val="6"/>
              <c:layout>
                <c:manualLayout>
                  <c:x val="1.1111111111111112E-2"/>
                  <c:y val="2.314814814814806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8DD1-49EF-8395-46B6B2B7521F}"/>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'Weekday vs ScreenTime'!$A$5:$A$11</c:f>
              <c:strCache>
                <c:ptCount val="7"/>
                <c:pt idx="0">
                  <c:v>Sunday</c:v>
                </c:pt>
                <c:pt idx="1">
                  <c:v>Monday</c:v>
                </c:pt>
                <c:pt idx="2">
                  <c:v>Tuesday</c:v>
                </c:pt>
                <c:pt idx="3">
                  <c:v>Wednesday</c:v>
                </c:pt>
                <c:pt idx="4">
                  <c:v>Thursday</c:v>
                </c:pt>
                <c:pt idx="5">
                  <c:v>Friday</c:v>
                </c:pt>
                <c:pt idx="6">
                  <c:v>Saturday</c:v>
                </c:pt>
              </c:strCache>
            </c:strRef>
          </c:cat>
          <c:val>
            <c:numRef>
              <c:f>'Weekday vs ScreenTime'!$C$5:$C$11</c:f>
              <c:numCache>
                <c:formatCode>General</c:formatCode>
                <c:ptCount val="7"/>
                <c:pt idx="0">
                  <c:v>92.5</c:v>
                </c:pt>
                <c:pt idx="1">
                  <c:v>104.66666666666667</c:v>
                </c:pt>
                <c:pt idx="2">
                  <c:v>92.333333333333329</c:v>
                </c:pt>
                <c:pt idx="3">
                  <c:v>124.5</c:v>
                </c:pt>
                <c:pt idx="4">
                  <c:v>133</c:v>
                </c:pt>
                <c:pt idx="5">
                  <c:v>126</c:v>
                </c:pt>
                <c:pt idx="6">
                  <c:v>58</c:v>
                </c:pt>
              </c:numCache>
            </c:numRef>
          </c:val>
          <c:extLst>
            <c:ext xmlns:c16="http://schemas.microsoft.com/office/drawing/2014/chart" uri="{C3380CC4-5D6E-409C-BE32-E72D297353CC}">
              <c16:uniqueId val="{0000000F-8DD1-49EF-8395-46B6B2B7521F}"/>
            </c:ext>
          </c:extLst>
        </c:ser>
        <c:dLbls>
          <c:dLblPos val="outEnd"/>
          <c:showLegendKey val="0"/>
          <c:showVal val="1"/>
          <c:showCatName val="0"/>
          <c:showSerName val="0"/>
          <c:showPercent val="0"/>
          <c:showBubbleSize val="0"/>
        </c:dLbls>
        <c:gapWidth val="150"/>
        <c:axId val="70687600"/>
        <c:axId val="70691760"/>
      </c:barChart>
      <c:catAx>
        <c:axId val="706876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Weekdays</a:t>
                </a:r>
              </a:p>
            </c:rich>
          </c:tx>
          <c:layout>
            <c:manualLayout>
              <c:xMode val="edge"/>
              <c:yMode val="edge"/>
              <c:x val="0.4959919072615922"/>
              <c:y val="0.9064581510644502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0691760"/>
        <c:crosses val="autoZero"/>
        <c:auto val="1"/>
        <c:lblAlgn val="ctr"/>
        <c:lblOffset val="100"/>
        <c:noMultiLvlLbl val="0"/>
      </c:catAx>
      <c:valAx>
        <c:axId val="70691760"/>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Number</a:t>
                </a:r>
                <a:r>
                  <a:rPr lang="en-IN" b="1" baseline="0"/>
                  <a:t> of minutes</a:t>
                </a:r>
                <a:endParaRPr lang="en-IN" b="1"/>
              </a:p>
            </c:rich>
          </c:tx>
          <c:layout>
            <c:manualLayout>
              <c:xMode val="edge"/>
              <c:yMode val="edge"/>
              <c:x val="8.9592166706679056E-3"/>
              <c:y val="0.30079096397403898"/>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0687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Yoga on Screen Time Dashboard.xlsx]Effects of Yoga!Before Yoga</c:name>
    <c:fmtId val="3"/>
  </c:pivotSource>
  <c:chart>
    <c:title>
      <c:tx>
        <c:rich>
          <a:bodyPr rot="0" spcFirstLastPara="1" vertOverflow="ellipsis" vert="horz" wrap="square" anchor="ctr" anchorCtr="1"/>
          <a:lstStyle/>
          <a:p>
            <a:pPr>
              <a:defRPr sz="1200" b="1" i="0" u="none" strike="noStrike" kern="1200" cap="all" baseline="0">
                <a:solidFill>
                  <a:schemeClr val="bg1"/>
                </a:solidFill>
                <a:latin typeface="+mn-lt"/>
                <a:ea typeface="+mn-ea"/>
                <a:cs typeface="+mn-cs"/>
              </a:defRPr>
            </a:pPr>
            <a:r>
              <a:rPr lang="en-IN" sz="1200">
                <a:solidFill>
                  <a:schemeClr val="bg1"/>
                </a:solidFill>
              </a:rPr>
              <a:t>Distribution of Screentime Across Different Attributes Before Yoga</a:t>
            </a:r>
          </a:p>
        </c:rich>
      </c:tx>
      <c:layout>
        <c:manualLayout>
          <c:xMode val="edge"/>
          <c:yMode val="edge"/>
          <c:x val="2.0526423643525582E-2"/>
          <c:y val="2.3148148148148147E-2"/>
        </c:manualLayout>
      </c:layout>
      <c:overlay val="0"/>
      <c:spPr>
        <a:solidFill>
          <a:schemeClr val="accent6">
            <a:lumMod val="75000"/>
          </a:schemeClr>
        </a:solidFill>
        <a:ln>
          <a:noFill/>
        </a:ln>
        <a:effectLst/>
      </c:spPr>
      <c:txPr>
        <a:bodyPr rot="0" spcFirstLastPara="1" vertOverflow="ellipsis" vert="horz" wrap="square" anchor="ctr" anchorCtr="1"/>
        <a:lstStyle/>
        <a:p>
          <a:pPr>
            <a:defRPr sz="1200" b="1" i="0" u="none" strike="noStrike" kern="1200" cap="all" baseline="0">
              <a:solidFill>
                <a:schemeClr val="bg1"/>
              </a:solidFill>
              <a:latin typeface="+mn-lt"/>
              <a:ea typeface="+mn-ea"/>
              <a:cs typeface="+mn-cs"/>
            </a:defRPr>
          </a:pPr>
          <a:endParaRPr lang="en-US"/>
        </a:p>
      </c:txPr>
    </c:title>
    <c:autoTitleDeleted val="0"/>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layout>
            <c:manualLayout>
              <c:x val="1.1068569553805774E-2"/>
              <c:y val="1.3686934966462526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2"/>
        <c:dLbl>
          <c:idx val="0"/>
          <c:layout>
            <c:manualLayout>
              <c:x val="-4.8548337707786528E-2"/>
              <c:y val="1.1198235637212015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3"/>
        <c:dLbl>
          <c:idx val="0"/>
          <c:layout>
            <c:manualLayout>
              <c:x val="-3.6211723534558182E-3"/>
              <c:y val="1.0394429862933799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4"/>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
        <c:dLbl>
          <c:idx val="0"/>
          <c:layout>
            <c:manualLayout>
              <c:x val="-4.8548337707786528E-2"/>
              <c:y val="1.1198235637212015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6"/>
        <c:dLbl>
          <c:idx val="0"/>
          <c:layout>
            <c:manualLayout>
              <c:x val="-3.6211723534558182E-3"/>
              <c:y val="1.0394429862933799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7"/>
        <c:dLbl>
          <c:idx val="0"/>
          <c:layout>
            <c:manualLayout>
              <c:x val="1.1068569553805774E-2"/>
              <c:y val="1.3686934966462526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63500" sx="102000" sy="102000" algn="ctr" rotWithShape="0">
              <a:prstClr val="black">
                <a:alpha val="20000"/>
              </a:prstClr>
            </a:outerShdw>
          </a:effectLst>
        </c:spPr>
        <c:dLbl>
          <c:idx val="0"/>
          <c:layout>
            <c:manualLayout>
              <c:x val="-5.2896712851096726E-2"/>
              <c:y val="9.2592592592592171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63500" sx="102000" sy="102000" algn="ctr" rotWithShape="0">
              <a:prstClr val="black">
                <a:alpha val="20000"/>
              </a:prstClr>
            </a:outerShdw>
          </a:effectLst>
        </c:spPr>
        <c:dLbl>
          <c:idx val="0"/>
          <c:layout>
            <c:manualLayout>
              <c:x val="-1.7632237617032243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8.127850660778517E-2"/>
          <c:y val="0.28055300379119275"/>
          <c:w val="0.54296518146765749"/>
          <c:h val="0.7128215223097113"/>
        </c:manualLayout>
      </c:layout>
      <c:pieChart>
        <c:varyColors val="1"/>
        <c:ser>
          <c:idx val="0"/>
          <c:order val="0"/>
          <c:tx>
            <c:strRef>
              <c:f>'Effects of Yoga'!$B$3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C9A8-4937-902D-122974D86DDA}"/>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C9A8-4937-902D-122974D86DDA}"/>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C9A8-4937-902D-122974D86DDA}"/>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C9A8-4937-902D-122974D86DDA}"/>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C9A8-4937-902D-122974D86DDA}"/>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C9A8-4937-902D-122974D86DDA}"/>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C9A8-4937-902D-122974D86DDA}"/>
              </c:ext>
            </c:extLst>
          </c:dPt>
          <c:dLbls>
            <c:dLbl>
              <c:idx val="0"/>
              <c:layout>
                <c:manualLayout>
                  <c:x val="-5.2896712851096726E-2"/>
                  <c:y val="9.2592592592592171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9A8-4937-902D-122974D86DDA}"/>
                </c:ext>
              </c:extLst>
            </c:dLbl>
            <c:dLbl>
              <c:idx val="1"/>
              <c:layout>
                <c:manualLayout>
                  <c:x val="-1.7632237617032243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9A8-4937-902D-122974D86DDA}"/>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5-C9A8-4937-902D-122974D86DDA}"/>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7-C9A8-4937-902D-122974D86DDA}"/>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9-C9A8-4937-902D-122974D86DDA}"/>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B-C9A8-4937-902D-122974D86DDA}"/>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D-C9A8-4937-902D-122974D86DD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'Effects of Yoga'!$A$4:$A$10</c:f>
              <c:strCache>
                <c:ptCount val="7"/>
                <c:pt idx="0">
                  <c:v>Creativity</c:v>
                </c:pt>
                <c:pt idx="1">
                  <c:v>Entertainment</c:v>
                </c:pt>
                <c:pt idx="2">
                  <c:v>Health and Fitness</c:v>
                </c:pt>
                <c:pt idx="3">
                  <c:v>Other</c:v>
                </c:pt>
                <c:pt idx="4">
                  <c:v>Productivity</c:v>
                </c:pt>
                <c:pt idx="5">
                  <c:v>Reading and Reference</c:v>
                </c:pt>
                <c:pt idx="6">
                  <c:v>Social Networking</c:v>
                </c:pt>
              </c:strCache>
            </c:strRef>
          </c:cat>
          <c:val>
            <c:numRef>
              <c:f>'Effects of Yoga'!$B$4:$B$10</c:f>
              <c:numCache>
                <c:formatCode>General</c:formatCode>
                <c:ptCount val="7"/>
                <c:pt idx="0">
                  <c:v>1</c:v>
                </c:pt>
                <c:pt idx="1">
                  <c:v>39</c:v>
                </c:pt>
                <c:pt idx="2">
                  <c:v>19</c:v>
                </c:pt>
                <c:pt idx="3">
                  <c:v>277</c:v>
                </c:pt>
                <c:pt idx="4">
                  <c:v>109</c:v>
                </c:pt>
                <c:pt idx="5">
                  <c:v>153</c:v>
                </c:pt>
                <c:pt idx="6">
                  <c:v>763</c:v>
                </c:pt>
              </c:numCache>
            </c:numRef>
          </c:val>
          <c:extLst>
            <c:ext xmlns:c16="http://schemas.microsoft.com/office/drawing/2014/chart" uri="{C3380CC4-5D6E-409C-BE32-E72D297353CC}">
              <c16:uniqueId val="{0000000E-C9A8-4937-902D-122974D86DDA}"/>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0527006756895605"/>
          <c:y val="2.9337270341207342E-2"/>
          <c:w val="0.29120348490763764"/>
          <c:h val="0.962864770382364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Yoga on Screen Time Dashboard.xlsx]Time on attribute!Time on attributes</c:name>
    <c:fmtId val="6"/>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Percent of screen time spent on each attribute</a:t>
            </a:r>
          </a:p>
        </c:rich>
      </c:tx>
      <c:layout>
        <c:manualLayout>
          <c:xMode val="edge"/>
          <c:yMode val="edge"/>
          <c:x val="1.4947679590485366E-2"/>
          <c:y val="1.3419937442866559E-2"/>
        </c:manualLayout>
      </c:layout>
      <c:overlay val="0"/>
      <c:spPr>
        <a:solidFill>
          <a:schemeClr val="accent6">
            <a:lumMod val="75000"/>
          </a:schemeClr>
        </a:solid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90000"/>
              <a:lumOff val="1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90000"/>
              <a:lumOff val="1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2">
              <a:lumMod val="90000"/>
              <a:lumOff val="1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463218703854925"/>
          <c:y val="0.13623848598253499"/>
          <c:w val="0.673860933850986"/>
          <c:h val="0.79263910179451313"/>
        </c:manualLayout>
      </c:layout>
      <c:barChart>
        <c:barDir val="bar"/>
        <c:grouping val="clustered"/>
        <c:varyColors val="0"/>
        <c:ser>
          <c:idx val="0"/>
          <c:order val="0"/>
          <c:tx>
            <c:strRef>
              <c:f>'Time on attribute'!$C$2</c:f>
              <c:strCache>
                <c:ptCount val="1"/>
                <c:pt idx="0">
                  <c:v>Total</c:v>
                </c:pt>
              </c:strCache>
            </c:strRef>
          </c:tx>
          <c:spPr>
            <a:solidFill>
              <a:schemeClr val="tx2">
                <a:lumMod val="90000"/>
                <a:lumOff val="10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'Time on attribute'!$B$3:$B$9</c:f>
              <c:strCache>
                <c:ptCount val="7"/>
                <c:pt idx="0">
                  <c:v>Social Networking</c:v>
                </c:pt>
                <c:pt idx="1">
                  <c:v>Reading and Reference</c:v>
                </c:pt>
                <c:pt idx="2">
                  <c:v>Productivity</c:v>
                </c:pt>
                <c:pt idx="3">
                  <c:v>Other</c:v>
                </c:pt>
                <c:pt idx="4">
                  <c:v>Health and Fitness</c:v>
                </c:pt>
                <c:pt idx="5">
                  <c:v>Entertainment</c:v>
                </c:pt>
                <c:pt idx="6">
                  <c:v>Creativity</c:v>
                </c:pt>
              </c:strCache>
            </c:strRef>
          </c:cat>
          <c:val>
            <c:numRef>
              <c:f>'Time on attribute'!$C$3:$C$9</c:f>
              <c:numCache>
                <c:formatCode>0.00%</c:formatCode>
                <c:ptCount val="7"/>
                <c:pt idx="0">
                  <c:v>0.6282335550628233</c:v>
                </c:pt>
                <c:pt idx="1">
                  <c:v>9.0169992609016994E-2</c:v>
                </c:pt>
                <c:pt idx="2">
                  <c:v>9.3865484109386554E-2</c:v>
                </c:pt>
                <c:pt idx="3">
                  <c:v>0.15336289726533628</c:v>
                </c:pt>
                <c:pt idx="4">
                  <c:v>1.3303769401330377E-2</c:v>
                </c:pt>
                <c:pt idx="5">
                  <c:v>1.8847006651884702E-2</c:v>
                </c:pt>
                <c:pt idx="6">
                  <c:v>2.2172949002217295E-3</c:v>
                </c:pt>
              </c:numCache>
            </c:numRef>
          </c:val>
          <c:extLst>
            <c:ext xmlns:c16="http://schemas.microsoft.com/office/drawing/2014/chart" uri="{C3380CC4-5D6E-409C-BE32-E72D297353CC}">
              <c16:uniqueId val="{00000000-D743-470B-AC6A-336691761288}"/>
            </c:ext>
          </c:extLst>
        </c:ser>
        <c:dLbls>
          <c:dLblPos val="outEnd"/>
          <c:showLegendKey val="0"/>
          <c:showVal val="1"/>
          <c:showCatName val="0"/>
          <c:showSerName val="0"/>
          <c:showPercent val="0"/>
          <c:showBubbleSize val="0"/>
        </c:dLbls>
        <c:gapWidth val="219"/>
        <c:axId val="444022256"/>
        <c:axId val="444013520"/>
      </c:barChart>
      <c:catAx>
        <c:axId val="4440222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44013520"/>
        <c:crosses val="autoZero"/>
        <c:auto val="1"/>
        <c:lblAlgn val="ctr"/>
        <c:lblOffset val="100"/>
        <c:noMultiLvlLbl val="0"/>
      </c:catAx>
      <c:valAx>
        <c:axId val="444013520"/>
        <c:scaling>
          <c:orientation val="minMax"/>
        </c:scaling>
        <c:delete val="0"/>
        <c:axPos val="b"/>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44022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Yoga on Screen Time Dashboard.xlsx]Effects of Yoga!After Yoga</c:name>
    <c:fmtId val="3"/>
  </c:pivotSource>
  <c:chart>
    <c:title>
      <c:tx>
        <c:rich>
          <a:bodyPr rot="0" spcFirstLastPara="1" vertOverflow="ellipsis" vert="horz" wrap="square" anchor="ctr" anchorCtr="1"/>
          <a:lstStyle/>
          <a:p>
            <a:pPr>
              <a:defRPr sz="1200" b="1" i="0" u="none" strike="noStrike" kern="1200" cap="all" baseline="0">
                <a:solidFill>
                  <a:schemeClr val="bg1"/>
                </a:solidFill>
                <a:latin typeface="+mn-lt"/>
                <a:ea typeface="+mn-ea"/>
                <a:cs typeface="+mn-cs"/>
              </a:defRPr>
            </a:pPr>
            <a:r>
              <a:rPr lang="en-US" sz="1200">
                <a:solidFill>
                  <a:schemeClr val="bg1"/>
                </a:solidFill>
              </a:rPr>
              <a:t>DISTRIBUTION</a:t>
            </a:r>
            <a:r>
              <a:rPr lang="en-US" sz="1200" baseline="0">
                <a:solidFill>
                  <a:schemeClr val="bg1"/>
                </a:solidFill>
              </a:rPr>
              <a:t> OF SCREENTIME ACROSS DIFFERENT ATTRIBUTES AFTER YOGA</a:t>
            </a:r>
            <a:endParaRPr lang="en-US" sz="1200">
              <a:solidFill>
                <a:schemeClr val="bg1"/>
              </a:solidFill>
            </a:endParaRPr>
          </a:p>
        </c:rich>
      </c:tx>
      <c:layout>
        <c:manualLayout>
          <c:xMode val="edge"/>
          <c:yMode val="edge"/>
          <c:x val="2.1000000000000005E-2"/>
          <c:y val="1.8518518518518517E-2"/>
        </c:manualLayout>
      </c:layout>
      <c:overlay val="0"/>
      <c:spPr>
        <a:solidFill>
          <a:schemeClr val="accent6">
            <a:lumMod val="75000"/>
          </a:schemeClr>
        </a:solidFill>
        <a:ln>
          <a:noFill/>
        </a:ln>
        <a:effectLst/>
      </c:spPr>
      <c:txPr>
        <a:bodyPr rot="0" spcFirstLastPara="1" vertOverflow="ellipsis" vert="horz" wrap="square" anchor="ctr" anchorCtr="1"/>
        <a:lstStyle/>
        <a:p>
          <a:pPr>
            <a:defRPr sz="1200" b="1" i="0" u="none" strike="noStrike" kern="1200" cap="all"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63500" sx="102000" sy="102000" algn="ctr" rotWithShape="0">
              <a:prstClr val="black">
                <a:alpha val="20000"/>
              </a:prstClr>
            </a:outerShdw>
          </a:effectLst>
        </c:spPr>
        <c:dLbl>
          <c:idx val="0"/>
          <c:layout>
            <c:manualLayout>
              <c:x val="-8.0904535417961526E-2"/>
              <c:y val="4.6822744941023833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63500" sx="102000" sy="102000" algn="ctr" rotWithShape="0">
              <a:prstClr val="black">
                <a:alpha val="20000"/>
              </a:prstClr>
            </a:outerShdw>
          </a:effectLst>
        </c:spPr>
        <c:dLbl>
          <c:idx val="0"/>
          <c:layout>
            <c:manualLayout>
              <c:x val="-2.1105530978598658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63500" sx="102000" sy="102000" algn="ctr" rotWithShape="0">
              <a:prstClr val="black">
                <a:alpha val="20000"/>
              </a:prstClr>
            </a:outerShdw>
          </a:effectLst>
        </c:spPr>
        <c:dLbl>
          <c:idx val="0"/>
          <c:layout>
            <c:manualLayout>
              <c:x val="3.1658296467897924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8.1748479681633318E-2"/>
          <c:y val="0.26603872572821352"/>
          <c:w val="0.55120168578351358"/>
          <c:h val="0.73370651429734346"/>
        </c:manualLayout>
      </c:layout>
      <c:pieChart>
        <c:varyColors val="1"/>
        <c:ser>
          <c:idx val="0"/>
          <c:order val="0"/>
          <c:tx>
            <c:strRef>
              <c:f>'Effects of Yoga'!$G$3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0C2B-4AE8-8085-09CC7B2760C3}"/>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0C2B-4AE8-8085-09CC7B2760C3}"/>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0C2B-4AE8-8085-09CC7B2760C3}"/>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0C2B-4AE8-8085-09CC7B2760C3}"/>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0C2B-4AE8-8085-09CC7B2760C3}"/>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0C2B-4AE8-8085-09CC7B2760C3}"/>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0C2B-4AE8-8085-09CC7B2760C3}"/>
              </c:ext>
            </c:extLst>
          </c:dPt>
          <c:dLbls>
            <c:dLbl>
              <c:idx val="0"/>
              <c:layout>
                <c:manualLayout>
                  <c:x val="-8.0904535417961526E-2"/>
                  <c:y val="4.6822744941023833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C2B-4AE8-8085-09CC7B2760C3}"/>
                </c:ext>
              </c:extLst>
            </c:dLbl>
            <c:dLbl>
              <c:idx val="1"/>
              <c:layout>
                <c:manualLayout>
                  <c:x val="-2.1105530978598658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C2B-4AE8-8085-09CC7B2760C3}"/>
                </c:ext>
              </c:extLst>
            </c:dLbl>
            <c:dLbl>
              <c:idx val="2"/>
              <c:layout>
                <c:manualLayout>
                  <c:x val="3.1658296467897924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0C2B-4AE8-8085-09CC7B2760C3}"/>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7-0C2B-4AE8-8085-09CC7B2760C3}"/>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9-0C2B-4AE8-8085-09CC7B2760C3}"/>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B-0C2B-4AE8-8085-09CC7B2760C3}"/>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D-0C2B-4AE8-8085-09CC7B2760C3}"/>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'Effects of Yoga'!$F$4:$F$10</c:f>
              <c:strCache>
                <c:ptCount val="7"/>
                <c:pt idx="0">
                  <c:v>Creativity</c:v>
                </c:pt>
                <c:pt idx="1">
                  <c:v>Entertainment</c:v>
                </c:pt>
                <c:pt idx="2">
                  <c:v>Health and Fitness</c:v>
                </c:pt>
                <c:pt idx="3">
                  <c:v>Other</c:v>
                </c:pt>
                <c:pt idx="4">
                  <c:v>Productivity</c:v>
                </c:pt>
                <c:pt idx="5">
                  <c:v>Reading and Reference</c:v>
                </c:pt>
                <c:pt idx="6">
                  <c:v>Social Networking</c:v>
                </c:pt>
              </c:strCache>
            </c:strRef>
          </c:cat>
          <c:val>
            <c:numRef>
              <c:f>'Effects of Yoga'!$G$4:$G$10</c:f>
              <c:numCache>
                <c:formatCode>General</c:formatCode>
                <c:ptCount val="7"/>
                <c:pt idx="0">
                  <c:v>5</c:v>
                </c:pt>
                <c:pt idx="1">
                  <c:v>12</c:v>
                </c:pt>
                <c:pt idx="2">
                  <c:v>17</c:v>
                </c:pt>
                <c:pt idx="3">
                  <c:v>138</c:v>
                </c:pt>
                <c:pt idx="4">
                  <c:v>145</c:v>
                </c:pt>
                <c:pt idx="5">
                  <c:v>91</c:v>
                </c:pt>
                <c:pt idx="6">
                  <c:v>937</c:v>
                </c:pt>
              </c:numCache>
            </c:numRef>
          </c:val>
          <c:extLst>
            <c:ext xmlns:c16="http://schemas.microsoft.com/office/drawing/2014/chart" uri="{C3380CC4-5D6E-409C-BE32-E72D297353CC}">
              <c16:uniqueId val="{0000000E-0C2B-4AE8-8085-09CC7B2760C3}"/>
            </c:ext>
          </c:extLst>
        </c:ser>
        <c:dLbls>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0952806703249582"/>
          <c:y val="3.80318667491042E-2"/>
          <c:w val="0.29047193296750412"/>
          <c:h val="0.961968133250895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Yoga on Screen Time Dashboard.xlsx]Sheet1!Avg screentiime</c:name>
    <c:fmtId val="3"/>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IN" b="1">
                <a:solidFill>
                  <a:schemeClr val="bg1"/>
                </a:solidFill>
              </a:rPr>
              <a:t>AVERAGE</a:t>
            </a:r>
            <a:r>
              <a:rPr lang="en-IN" b="1" baseline="0">
                <a:solidFill>
                  <a:schemeClr val="bg1"/>
                </a:solidFill>
              </a:rPr>
              <a:t> NUMBER OF MINUTES SPENT PER DAY</a:t>
            </a:r>
            <a:endParaRPr lang="en-IN" b="1">
              <a:solidFill>
                <a:schemeClr val="bg1"/>
              </a:solidFill>
            </a:endParaRPr>
          </a:p>
        </c:rich>
      </c:tx>
      <c:layout>
        <c:manualLayout>
          <c:xMode val="edge"/>
          <c:yMode val="edge"/>
          <c:x val="4.21736519197141E-3"/>
          <c:y val="1.4000002939633164E-2"/>
        </c:manualLayout>
      </c:layout>
      <c:overlay val="0"/>
      <c:spPr>
        <a:solidFill>
          <a:schemeClr val="accent6">
            <a:lumMod val="75000"/>
          </a:schemeClr>
        </a:solid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C911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6C911D"/>
          </a:solidFill>
          <a:ln>
            <a:noFill/>
          </a:ln>
          <a:effectLst/>
        </c:spPr>
      </c:pivotFmt>
      <c:pivotFmt>
        <c:idx val="7"/>
        <c:spPr>
          <a:solidFill>
            <a:schemeClr val="accent1"/>
          </a:solidFill>
          <a:ln>
            <a:noFill/>
          </a:ln>
          <a:effectLst/>
        </c:spPr>
      </c:pivotFmt>
    </c:pivotFmts>
    <c:plotArea>
      <c:layout>
        <c:manualLayout>
          <c:layoutTarget val="inner"/>
          <c:xMode val="edge"/>
          <c:yMode val="edge"/>
          <c:x val="0.13358123580339903"/>
          <c:y val="0.25284005308977492"/>
          <c:w val="0.83832511723198677"/>
          <c:h val="0.63890134150159406"/>
        </c:manualLayout>
      </c:layout>
      <c:barChart>
        <c:barDir val="col"/>
        <c:grouping val="clustered"/>
        <c:varyColors val="0"/>
        <c:ser>
          <c:idx val="0"/>
          <c:order val="0"/>
          <c:tx>
            <c:strRef>
              <c:f>Sheet1!$B$3:$B$4</c:f>
              <c:strCache>
                <c:ptCount val="1"/>
                <c:pt idx="0">
                  <c:v>Before Yoga</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c:f>
              <c:strCache>
                <c:ptCount val="1"/>
                <c:pt idx="0">
                  <c:v>Total Screen Time </c:v>
                </c:pt>
              </c:strCache>
            </c:strRef>
          </c:cat>
          <c:val>
            <c:numRef>
              <c:f>Sheet1!$B$5</c:f>
              <c:numCache>
                <c:formatCode>General</c:formatCode>
                <c:ptCount val="1"/>
                <c:pt idx="0">
                  <c:v>126</c:v>
                </c:pt>
              </c:numCache>
            </c:numRef>
          </c:val>
          <c:extLst>
            <c:ext xmlns:c16="http://schemas.microsoft.com/office/drawing/2014/chart" uri="{C3380CC4-5D6E-409C-BE32-E72D297353CC}">
              <c16:uniqueId val="{00000000-99BD-4A2F-90EC-3F6DCFB399F5}"/>
            </c:ext>
          </c:extLst>
        </c:ser>
        <c:ser>
          <c:idx val="1"/>
          <c:order val="1"/>
          <c:tx>
            <c:strRef>
              <c:f>Sheet1!$C$3:$C$4</c:f>
              <c:strCache>
                <c:ptCount val="1"/>
                <c:pt idx="0">
                  <c:v>After Yoga</c:v>
                </c:pt>
              </c:strCache>
            </c:strRef>
          </c:tx>
          <c:spPr>
            <a:solidFill>
              <a:srgbClr val="6C911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c:f>
              <c:strCache>
                <c:ptCount val="1"/>
                <c:pt idx="0">
                  <c:v>Total Screen Time </c:v>
                </c:pt>
              </c:strCache>
            </c:strRef>
          </c:cat>
          <c:val>
            <c:numRef>
              <c:f>Sheet1!$C$5</c:f>
              <c:numCache>
                <c:formatCode>General</c:formatCode>
                <c:ptCount val="1"/>
                <c:pt idx="0">
                  <c:v>103.6875</c:v>
                </c:pt>
              </c:numCache>
            </c:numRef>
          </c:val>
          <c:extLst>
            <c:ext xmlns:c16="http://schemas.microsoft.com/office/drawing/2014/chart" uri="{C3380CC4-5D6E-409C-BE32-E72D297353CC}">
              <c16:uniqueId val="{00000001-99BD-4A2F-90EC-3F6DCFB399F5}"/>
            </c:ext>
          </c:extLst>
        </c:ser>
        <c:dLbls>
          <c:dLblPos val="outEnd"/>
          <c:showLegendKey val="0"/>
          <c:showVal val="1"/>
          <c:showCatName val="0"/>
          <c:showSerName val="0"/>
          <c:showPercent val="0"/>
          <c:showBubbleSize val="0"/>
        </c:dLbls>
        <c:gapWidth val="182"/>
        <c:axId val="1932155872"/>
        <c:axId val="1932164608"/>
      </c:barChart>
      <c:catAx>
        <c:axId val="193215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32164608"/>
        <c:crosses val="autoZero"/>
        <c:auto val="1"/>
        <c:lblAlgn val="ctr"/>
        <c:lblOffset val="100"/>
        <c:noMultiLvlLbl val="0"/>
      </c:catAx>
      <c:valAx>
        <c:axId val="19321646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32155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DISTRIBUTION OF SCREENTIME</cx:v>
        </cx:txData>
      </cx:tx>
      <cx:spPr>
        <a:solidFill>
          <a:schemeClr val="accent6">
            <a:lumMod val="75000"/>
          </a:schemeClr>
        </a:solidFill>
      </cx:spPr>
      <cx:txPr>
        <a:bodyPr spcFirstLastPara="1" vertOverflow="ellipsis" horzOverflow="overflow" wrap="square" lIns="0" tIns="0" rIns="0" bIns="0" anchor="ctr" anchorCtr="1"/>
        <a:lstStyle/>
        <a:p>
          <a:pPr algn="ctr" rtl="0">
            <a:defRPr sz="1200">
              <a:solidFill>
                <a:schemeClr val="bg1"/>
              </a:solidFill>
            </a:defRPr>
          </a:pPr>
          <a:r>
            <a:rPr lang="en-US" sz="1200" b="1" i="0" u="none" strike="noStrike" baseline="0">
              <a:solidFill>
                <a:schemeClr val="bg1"/>
              </a:solidFill>
              <a:latin typeface="Calibri Light" panose="020F0302020204030204"/>
            </a:rPr>
            <a:t>DISTRIBUTION OF SCREENTIME</a:t>
          </a:r>
        </a:p>
      </cx:txPr>
    </cx:title>
    <cx:plotArea>
      <cx:plotAreaRegion>
        <cx:plotSurface>
          <cx:spPr>
            <a:noFill/>
          </cx:spPr>
        </cx:plotSurface>
        <cx:series layoutId="clusteredColumn" uniqueId="{D11D034C-878E-435D-A9CD-7515A0CE0FD7}">
          <cx:tx>
            <cx:txData>
              <cx:f>_xlchart.v1.0</cx:f>
              <cx:v>Total minutes spent</cx:v>
            </cx:txData>
          </cx:tx>
          <cx:spPr>
            <a:solidFill>
              <a:schemeClr val="tx2">
                <a:lumMod val="90000"/>
                <a:lumOff val="10000"/>
              </a:schemeClr>
            </a:solidFill>
            <a:ln>
              <a:noFill/>
            </a:ln>
          </cx:spPr>
          <cx:data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Light" panose="020F0302020204030204"/>
                </a:endParaRPr>
              </a:p>
            </cx:txPr>
            <cx:visibility seriesName="0" categoryName="0" value="1"/>
          </cx:dataLabels>
          <cx:dataId val="0"/>
          <cx:layoutPr>
            <cx:binning intervalClosed="r">
              <cx:binCount val="10"/>
            </cx:binning>
          </cx:layoutPr>
        </cx:series>
      </cx:plotAreaRegion>
      <cx:axis id="0">
        <cx:catScaling gapWidth="0"/>
        <cx:tickLabels/>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Light" panose="020F0302020204030204"/>
            </a:endParaRPr>
          </a:p>
        </cx:txPr>
      </cx:axis>
      <cx:axis id="1" hidden="1">
        <cx:valScaling/>
        <cx:majorGridlines>
          <cx:spPr>
            <a:ln>
              <a:solidFill>
                <a:schemeClr val="accent4">
                  <a:lumMod val="40000"/>
                  <a:lumOff val="60000"/>
                </a:schemeClr>
              </a:solidFill>
            </a:ln>
          </cx:spPr>
        </cx:majorGridlines>
        <cx:tickLabels/>
      </cx:axis>
    </cx:plotArea>
  </cx:chart>
  <cx:spPr>
    <a:noFill/>
    <a:ln>
      <a:solidFill>
        <a:schemeClr val="tx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iagrams/colors1.xml><?xml version="1.0" encoding="utf-8"?>
<dgm:colorsDef xmlns:dgm="http://schemas.openxmlformats.org/drawingml/2006/diagram" xmlns:a="http://schemas.openxmlformats.org/drawingml/2006/main" uniqueId="urn:microsoft.com/office/officeart/2005/8/colors/accent0_3">
  <dgm:title val=""/>
  <dgm:desc val=""/>
  <dgm:catLst>
    <dgm:cat type="mainScheme" pri="10300"/>
  </dgm:catLst>
  <dgm:styleLbl name="node0">
    <dgm:fillClrLst meth="repeat">
      <a:schemeClr val="dk2"/>
    </dgm:fillClrLst>
    <dgm:linClrLst meth="repeat">
      <a:schemeClr val="lt2"/>
    </dgm:linClrLst>
    <dgm:effectClrLst/>
    <dgm:txLinClrLst/>
    <dgm:txFillClrLst/>
    <dgm:txEffectClrLst/>
  </dgm:styleLbl>
  <dgm:styleLbl name="alignNode1">
    <dgm:fillClrLst meth="repeat">
      <a:schemeClr val="dk2"/>
    </dgm:fillClrLst>
    <dgm:linClrLst meth="repeat">
      <a:schemeClr val="dk2"/>
    </dgm:linClrLst>
    <dgm:effectClrLst/>
    <dgm:txLinClrLst/>
    <dgm:txFillClrLst/>
    <dgm:txEffectClrLst/>
  </dgm:styleLbl>
  <dgm:styleLbl name="node1">
    <dgm:fillClrLst meth="repeat">
      <a:schemeClr val="dk2"/>
    </dgm:fillClrLst>
    <dgm:linClrLst meth="repeat">
      <a:schemeClr val="lt2"/>
    </dgm:linClrLst>
    <dgm:effectClrLst/>
    <dgm:txLinClrLst/>
    <dgm:txFillClrLst/>
    <dgm:txEffectClrLst/>
  </dgm:styleLbl>
  <dgm:styleLbl name="lnNode1">
    <dgm:fillClrLst meth="repeat">
      <a:schemeClr val="dk2"/>
    </dgm:fillClrLst>
    <dgm:linClrLst meth="repeat">
      <a:schemeClr val="lt2"/>
    </dgm:linClrLst>
    <dgm:effectClrLst/>
    <dgm:txLinClrLst/>
    <dgm:txFillClrLst/>
    <dgm:txEffectClrLst/>
  </dgm:styleLbl>
  <dgm:styleLbl name="vennNode1">
    <dgm:fillClrLst meth="repeat">
      <a:schemeClr val="dk2">
        <a:alpha val="50000"/>
      </a:schemeClr>
    </dgm:fillClrLst>
    <dgm:linClrLst meth="repeat">
      <a:schemeClr val="lt2"/>
    </dgm:linClrLst>
    <dgm:effectClrLst/>
    <dgm:txLinClrLst/>
    <dgm:txFillClrLst/>
    <dgm:txEffectClrLst/>
  </dgm:styleLbl>
  <dgm:styleLbl name="node2">
    <dgm:fillClrLst meth="repeat">
      <a:schemeClr val="dk2"/>
    </dgm:fillClrLst>
    <dgm:linClrLst meth="repeat">
      <a:schemeClr val="lt2"/>
    </dgm:linClrLst>
    <dgm:effectClrLst/>
    <dgm:txLinClrLst/>
    <dgm:txFillClrLst/>
    <dgm:txEffectClrLst/>
  </dgm:styleLbl>
  <dgm:styleLbl name="node3">
    <dgm:fillClrLst meth="repeat">
      <a:schemeClr val="dk2"/>
    </dgm:fillClrLst>
    <dgm:linClrLst meth="repeat">
      <a:schemeClr val="lt2"/>
    </dgm:linClrLst>
    <dgm:effectClrLst/>
    <dgm:txLinClrLst/>
    <dgm:txFillClrLst/>
    <dgm:txEffectClrLst/>
  </dgm:styleLbl>
  <dgm:styleLbl name="node4">
    <dgm:fillClrLst meth="repeat">
      <a:schemeClr val="dk2"/>
    </dgm:fillClrLst>
    <dgm:linClrLst meth="repeat">
      <a:schemeClr val="lt2"/>
    </dgm:linClrLst>
    <dgm:effectClrLst/>
    <dgm:txLinClrLst/>
    <dgm:txFillClrLst/>
    <dgm:txEffectClrLst/>
  </dgm:styleLbl>
  <dgm:styleLbl name="fgImgPlace1">
    <dgm:fillClrLst meth="repeat">
      <a:schemeClr val="dk2">
        <a:tint val="50000"/>
      </a:schemeClr>
    </dgm:fillClrLst>
    <dgm:linClrLst meth="repeat">
      <a:schemeClr val="lt2"/>
    </dgm:linClrLst>
    <dgm:effectClrLst/>
    <dgm:txLinClrLst/>
    <dgm:txFillClrLst meth="repeat">
      <a:schemeClr val="lt2"/>
    </dgm:txFillClrLst>
    <dgm:txEffectClrLst/>
  </dgm:styleLbl>
  <dgm:styleLbl name="alignImgPlace1">
    <dgm:fillClrLst meth="repeat">
      <a:schemeClr val="dk2">
        <a:tint val="50000"/>
      </a:schemeClr>
    </dgm:fillClrLst>
    <dgm:linClrLst meth="repeat">
      <a:schemeClr val="dk2">
        <a:shade val="80000"/>
      </a:schemeClr>
    </dgm:linClrLst>
    <dgm:effectClrLst/>
    <dgm:txLinClrLst/>
    <dgm:txFillClrLst meth="repeat">
      <a:schemeClr val="lt2"/>
    </dgm:txFillClrLst>
    <dgm:txEffectClrLst/>
  </dgm:styleLbl>
  <dgm:styleLbl name="bgImgPlace1">
    <dgm:fillClrLst meth="repeat">
      <a:schemeClr val="dk2">
        <a:tint val="50000"/>
      </a:schemeClr>
    </dgm:fillClrLst>
    <dgm:linClrLst meth="repeat">
      <a:schemeClr val="dk2">
        <a:shade val="80000"/>
      </a:schemeClr>
    </dgm:linClrLst>
    <dgm:effectClrLst/>
    <dgm:txLinClrLst/>
    <dgm:txFillClrLst meth="repeat">
      <a:schemeClr val="lt2"/>
    </dgm:txFillClrLst>
    <dgm:txEffectClrLst/>
  </dgm:styleLbl>
  <dgm:styleLbl name="sibTrans2D1">
    <dgm:fillClrLst meth="repeat">
      <a:schemeClr val="dk2">
        <a:tint val="60000"/>
      </a:schemeClr>
    </dgm:fillClrLst>
    <dgm:linClrLst meth="repeat">
      <a:schemeClr val="dk2">
        <a:tint val="60000"/>
      </a:schemeClr>
    </dgm:linClrLst>
    <dgm:effectClrLst/>
    <dgm:txLinClrLst/>
    <dgm:txFillClrLst/>
    <dgm:txEffectClrLst/>
  </dgm:styleLbl>
  <dgm:styleLbl name="fgSibTrans2D1">
    <dgm:fillClrLst meth="repeat">
      <a:schemeClr val="dk2">
        <a:tint val="60000"/>
      </a:schemeClr>
    </dgm:fillClrLst>
    <dgm:linClrLst meth="repeat">
      <a:schemeClr val="dk2">
        <a:tint val="60000"/>
      </a:schemeClr>
    </dgm:linClrLst>
    <dgm:effectClrLst/>
    <dgm:txLinClrLst/>
    <dgm:txFillClrLst/>
    <dgm:txEffectClrLst/>
  </dgm:styleLbl>
  <dgm:styleLbl name="bgSibTrans2D1">
    <dgm:fillClrLst meth="repeat">
      <a:schemeClr val="dk2">
        <a:tint val="60000"/>
      </a:schemeClr>
    </dgm:fillClrLst>
    <dgm:linClrLst meth="repeat">
      <a:schemeClr val="dk2">
        <a:tint val="60000"/>
      </a:schemeClr>
    </dgm:linClrLst>
    <dgm:effectClrLst/>
    <dgm:txLinClrLst/>
    <dgm:txFillClrLst/>
    <dgm:txEffectClrLst/>
  </dgm:styleLbl>
  <dgm:styleLbl name="sibTrans1D1">
    <dgm:fillClrLst meth="repeat">
      <a:schemeClr val="dk2"/>
    </dgm:fillClrLst>
    <dgm:linClrLst meth="repeat">
      <a:schemeClr val="dk2"/>
    </dgm:linClrLst>
    <dgm:effectClrLst/>
    <dgm:txLinClrLst/>
    <dgm:txFillClrLst meth="repeat">
      <a:schemeClr val="lt2"/>
    </dgm:txFillClrLst>
    <dgm:txEffectClrLst/>
  </dgm:styleLbl>
  <dgm:styleLbl name="callout">
    <dgm:fillClrLst meth="repeat">
      <a:schemeClr val="dk2"/>
    </dgm:fillClrLst>
    <dgm:linClrLst meth="repeat">
      <a:schemeClr val="dk2">
        <a:tint val="50000"/>
      </a:schemeClr>
    </dgm:linClrLst>
    <dgm:effectClrLst/>
    <dgm:txLinClrLst/>
    <dgm:txFillClrLst meth="repeat">
      <a:schemeClr val="lt2"/>
    </dgm:txFillClrLst>
    <dgm:txEffectClrLst/>
  </dgm:styleLbl>
  <dgm:styleLbl name="asst0">
    <dgm:fillClrLst meth="repeat">
      <a:schemeClr val="dk2"/>
    </dgm:fillClrLst>
    <dgm:linClrLst meth="repeat">
      <a:schemeClr val="lt2"/>
    </dgm:linClrLst>
    <dgm:effectClrLst/>
    <dgm:txLinClrLst/>
    <dgm:txFillClrLst/>
    <dgm:txEffectClrLst/>
  </dgm:styleLbl>
  <dgm:styleLbl name="asst1">
    <dgm:fillClrLst meth="repeat">
      <a:schemeClr val="dk2"/>
    </dgm:fillClrLst>
    <dgm:linClrLst meth="repeat">
      <a:schemeClr val="lt2"/>
    </dgm:linClrLst>
    <dgm:effectClrLst/>
    <dgm:txLinClrLst/>
    <dgm:txFillClrLst/>
    <dgm:txEffectClrLst/>
  </dgm:styleLbl>
  <dgm:styleLbl name="asst2">
    <dgm:fillClrLst meth="repeat">
      <a:schemeClr val="dk2"/>
    </dgm:fillClrLst>
    <dgm:linClrLst meth="repeat">
      <a:schemeClr val="lt2"/>
    </dgm:linClrLst>
    <dgm:effectClrLst/>
    <dgm:txLinClrLst/>
    <dgm:txFillClrLst/>
    <dgm:txEffectClrLst/>
  </dgm:styleLbl>
  <dgm:styleLbl name="asst3">
    <dgm:fillClrLst meth="repeat">
      <a:schemeClr val="dk2"/>
    </dgm:fillClrLst>
    <dgm:linClrLst meth="repeat">
      <a:schemeClr val="lt2"/>
    </dgm:linClrLst>
    <dgm:effectClrLst/>
    <dgm:txLinClrLst/>
    <dgm:txFillClrLst/>
    <dgm:txEffectClrLst/>
  </dgm:styleLbl>
  <dgm:styleLbl name="asst4">
    <dgm:fillClrLst meth="repeat">
      <a:schemeClr val="dk2"/>
    </dgm:fillClrLst>
    <dgm:linClrLst meth="repeat">
      <a:schemeClr val="lt2"/>
    </dgm:linClrLst>
    <dgm:effectClrLst/>
    <dgm:txLinClrLst/>
    <dgm:txFillClrLst/>
    <dgm:txEffectClrLst/>
  </dgm:styleLbl>
  <dgm:styleLbl name="parChTrans2D1">
    <dgm:fillClrLst meth="repeat">
      <a:schemeClr val="dk2">
        <a:tint val="60000"/>
      </a:schemeClr>
    </dgm:fillClrLst>
    <dgm:linClrLst meth="repeat">
      <a:schemeClr val="dk2">
        <a:tint val="60000"/>
      </a:schemeClr>
    </dgm:linClrLst>
    <dgm:effectClrLst/>
    <dgm:txLinClrLst/>
    <dgm:txFillClrLst meth="repeat">
      <a:schemeClr val="lt2"/>
    </dgm:txFillClrLst>
    <dgm:txEffectClrLst/>
  </dgm:styleLbl>
  <dgm:styleLbl name="parChTrans2D2">
    <dgm:fillClrLst meth="repeat">
      <a:schemeClr val="dk2"/>
    </dgm:fillClrLst>
    <dgm:linClrLst meth="repeat">
      <a:schemeClr val="dk2"/>
    </dgm:linClrLst>
    <dgm:effectClrLst/>
    <dgm:txLinClrLst/>
    <dgm:txFillClrLst meth="repeat">
      <a:schemeClr val="lt2"/>
    </dgm:txFillClrLst>
    <dgm:txEffectClrLst/>
  </dgm:styleLbl>
  <dgm:styleLbl name="parChTrans2D3">
    <dgm:fillClrLst meth="repeat">
      <a:schemeClr val="dk2"/>
    </dgm:fillClrLst>
    <dgm:linClrLst meth="repeat">
      <a:schemeClr val="dk2"/>
    </dgm:linClrLst>
    <dgm:effectClrLst/>
    <dgm:txLinClrLst/>
    <dgm:txFillClrLst meth="repeat">
      <a:schemeClr val="lt2"/>
    </dgm:txFillClrLst>
    <dgm:txEffectClrLst/>
  </dgm:styleLbl>
  <dgm:styleLbl name="parChTrans2D4">
    <dgm:fillClrLst meth="repeat">
      <a:schemeClr val="dk2"/>
    </dgm:fillClrLst>
    <dgm:linClrLst meth="repeat">
      <a:schemeClr val="dk2"/>
    </dgm:linClrLst>
    <dgm:effectClrLst/>
    <dgm:txLinClrLst/>
    <dgm:txFillClrLst meth="repeat">
      <a:schemeClr val="lt2"/>
    </dgm:txFillClrLst>
    <dgm:txEffectClrLst/>
  </dgm:styleLbl>
  <dgm:styleLbl name="parChTrans1D1">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2">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3">
    <dgm:fillClrLst meth="repeat">
      <a:schemeClr val="dk2"/>
    </dgm:fillClrLst>
    <dgm:linClrLst meth="repeat">
      <a:schemeClr val="dk2">
        <a:shade val="80000"/>
      </a:schemeClr>
    </dgm:linClrLst>
    <dgm:effectClrLst/>
    <dgm:txLinClrLst/>
    <dgm:txFillClrLst meth="repeat">
      <a:schemeClr val="tx1"/>
    </dgm:txFillClrLst>
    <dgm:txEffectClrLst/>
  </dgm:styleLbl>
  <dgm:styleLbl name="parChTrans1D4">
    <dgm:fillClrLst meth="repeat">
      <a:schemeClr val="dk2"/>
    </dgm:fillClrLst>
    <dgm:linClrLst meth="repeat">
      <a:schemeClr val="dk2">
        <a:shade val="80000"/>
      </a:schemeClr>
    </dgm:linClrLst>
    <dgm:effectClrLst/>
    <dgm:txLinClrLst/>
    <dgm:txFillClrLst meth="repeat">
      <a:schemeClr val="tx1"/>
    </dgm:txFillClrLst>
    <dgm:txEffectClrLst/>
  </dgm:styleLbl>
  <dgm:styleLbl name="f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conF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align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trAlignAcc1">
    <dgm:fillClrLst meth="repeat">
      <a:schemeClr val="lt2">
        <a:alpha val="40000"/>
      </a:schemeClr>
    </dgm:fillClrLst>
    <dgm:linClrLst meth="repeat">
      <a:schemeClr val="dk2"/>
    </dgm:linClrLst>
    <dgm:effectClrLst/>
    <dgm:txLinClrLst/>
    <dgm:txFillClrLst meth="repeat">
      <a:schemeClr val="dk1"/>
    </dgm:txFillClrLst>
    <dgm:txEffectClrLst/>
  </dgm:styleLbl>
  <dgm:styleLbl name="b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solidFgAcc1">
    <dgm:fillClrLst meth="repeat">
      <a:schemeClr val="lt2"/>
    </dgm:fillClrLst>
    <dgm:linClrLst meth="repeat">
      <a:schemeClr val="dk2"/>
    </dgm:linClrLst>
    <dgm:effectClrLst/>
    <dgm:txLinClrLst/>
    <dgm:txFillClrLst meth="repeat">
      <a:schemeClr val="dk1"/>
    </dgm:txFillClrLst>
    <dgm:txEffectClrLst/>
  </dgm:styleLbl>
  <dgm:styleLbl name="solidAlignAcc1">
    <dgm:fillClrLst meth="repeat">
      <a:schemeClr val="lt2"/>
    </dgm:fillClrLst>
    <dgm:linClrLst meth="repeat">
      <a:schemeClr val="dk2"/>
    </dgm:linClrLst>
    <dgm:effectClrLst/>
    <dgm:txLinClrLst/>
    <dgm:txFillClrLst meth="repeat">
      <a:schemeClr val="dk1"/>
    </dgm:txFillClrLst>
    <dgm:txEffectClrLst/>
  </dgm:styleLbl>
  <dgm:styleLbl name="solidBgAcc1">
    <dgm:fillClrLst meth="repeat">
      <a:schemeClr val="lt2"/>
    </dgm:fillClrLst>
    <dgm:linClrLst meth="repeat">
      <a:schemeClr val="dk2"/>
    </dgm:linClrLst>
    <dgm:effectClrLst/>
    <dgm:txLinClrLst/>
    <dgm:txFillClrLst meth="repeat">
      <a:schemeClr val="dk1"/>
    </dgm:txFillClrLst>
    <dgm:txEffectClrLst/>
  </dgm:styleLbl>
  <dgm:styleLbl name="fg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align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bg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fgAcc0">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2">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3">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4">
    <dgm:fillClrLst meth="repeat">
      <a:schemeClr val="lt2">
        <a:alpha val="90000"/>
      </a:schemeClr>
    </dgm:fillClrLst>
    <dgm:linClrLst meth="repeat">
      <a:schemeClr val="dk2"/>
    </dgm:linClrLst>
    <dgm:effectClrLst/>
    <dgm:txLinClrLst/>
    <dgm:txFillClrLst meth="repeat">
      <a:schemeClr val="dk1"/>
    </dgm:txFillClrLst>
    <dgm:txEffectClrLst/>
  </dgm:styleLbl>
  <dgm:styleLbl name="bgShp">
    <dgm:fillClrLst meth="repeat">
      <a:schemeClr val="dk2">
        <a:tint val="40000"/>
      </a:schemeClr>
    </dgm:fillClrLst>
    <dgm:linClrLst meth="repeat">
      <a:schemeClr val="dk2"/>
    </dgm:linClrLst>
    <dgm:effectClrLst/>
    <dgm:txLinClrLst/>
    <dgm:txFillClrLst meth="repeat">
      <a:schemeClr val="dk1"/>
    </dgm:txFillClrLst>
    <dgm:txEffectClrLst/>
  </dgm:styleLbl>
  <dgm:styleLbl name="dkBgShp">
    <dgm:fillClrLst meth="repeat">
      <a:schemeClr val="dk2">
        <a:shade val="80000"/>
      </a:schemeClr>
    </dgm:fillClrLst>
    <dgm:linClrLst meth="repeat">
      <a:schemeClr val="dk2"/>
    </dgm:linClrLst>
    <dgm:effectClrLst/>
    <dgm:txLinClrLst/>
    <dgm:txFillClrLst meth="repeat">
      <a:schemeClr val="lt1"/>
    </dgm:txFillClrLst>
    <dgm:txEffectClrLst/>
  </dgm:styleLbl>
  <dgm:styleLbl name="trBgShp">
    <dgm:fillClrLst meth="repeat">
      <a:schemeClr val="dk2">
        <a:tint val="50000"/>
        <a:alpha val="40000"/>
      </a:schemeClr>
    </dgm:fillClrLst>
    <dgm:linClrLst meth="repeat">
      <a:schemeClr val="dk2"/>
    </dgm:linClrLst>
    <dgm:effectClrLst/>
    <dgm:txLinClrLst/>
    <dgm:txFillClrLst meth="repeat">
      <a:schemeClr val="lt1"/>
    </dgm:txFillClrLst>
    <dgm:txEffectClrLst/>
  </dgm:styleLbl>
  <dgm:styleLbl name="fgShp">
    <dgm:fillClrLst meth="repeat">
      <a:schemeClr val="dk2">
        <a:tint val="60000"/>
      </a:schemeClr>
    </dgm:fillClrLst>
    <dgm:linClrLst meth="repeat">
      <a:schemeClr val="lt2"/>
    </dgm:linClrLst>
    <dgm:effectClrLst/>
    <dgm:txLinClrLst/>
    <dgm:txFillClrLst meth="repeat">
      <a:schemeClr val="dk1"/>
    </dgm:txFillClrLst>
    <dgm:txEffectClrLst/>
  </dgm:styleLbl>
  <dgm:styleLbl name="revTx">
    <dgm:fillClrLst meth="repeat">
      <a:schemeClr val="lt2">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0_3">
  <dgm:title val=""/>
  <dgm:desc val=""/>
  <dgm:catLst>
    <dgm:cat type="mainScheme" pri="10300"/>
  </dgm:catLst>
  <dgm:styleLbl name="node0">
    <dgm:fillClrLst meth="repeat">
      <a:schemeClr val="dk2"/>
    </dgm:fillClrLst>
    <dgm:linClrLst meth="repeat">
      <a:schemeClr val="lt2"/>
    </dgm:linClrLst>
    <dgm:effectClrLst/>
    <dgm:txLinClrLst/>
    <dgm:txFillClrLst/>
    <dgm:txEffectClrLst/>
  </dgm:styleLbl>
  <dgm:styleLbl name="alignNode1">
    <dgm:fillClrLst meth="repeat">
      <a:schemeClr val="dk2"/>
    </dgm:fillClrLst>
    <dgm:linClrLst meth="repeat">
      <a:schemeClr val="dk2"/>
    </dgm:linClrLst>
    <dgm:effectClrLst/>
    <dgm:txLinClrLst/>
    <dgm:txFillClrLst/>
    <dgm:txEffectClrLst/>
  </dgm:styleLbl>
  <dgm:styleLbl name="node1">
    <dgm:fillClrLst meth="repeat">
      <a:schemeClr val="dk2"/>
    </dgm:fillClrLst>
    <dgm:linClrLst meth="repeat">
      <a:schemeClr val="lt2"/>
    </dgm:linClrLst>
    <dgm:effectClrLst/>
    <dgm:txLinClrLst/>
    <dgm:txFillClrLst/>
    <dgm:txEffectClrLst/>
  </dgm:styleLbl>
  <dgm:styleLbl name="lnNode1">
    <dgm:fillClrLst meth="repeat">
      <a:schemeClr val="dk2"/>
    </dgm:fillClrLst>
    <dgm:linClrLst meth="repeat">
      <a:schemeClr val="lt2"/>
    </dgm:linClrLst>
    <dgm:effectClrLst/>
    <dgm:txLinClrLst/>
    <dgm:txFillClrLst/>
    <dgm:txEffectClrLst/>
  </dgm:styleLbl>
  <dgm:styleLbl name="vennNode1">
    <dgm:fillClrLst meth="repeat">
      <a:schemeClr val="dk2">
        <a:alpha val="50000"/>
      </a:schemeClr>
    </dgm:fillClrLst>
    <dgm:linClrLst meth="repeat">
      <a:schemeClr val="lt2"/>
    </dgm:linClrLst>
    <dgm:effectClrLst/>
    <dgm:txLinClrLst/>
    <dgm:txFillClrLst/>
    <dgm:txEffectClrLst/>
  </dgm:styleLbl>
  <dgm:styleLbl name="node2">
    <dgm:fillClrLst meth="repeat">
      <a:schemeClr val="dk2"/>
    </dgm:fillClrLst>
    <dgm:linClrLst meth="repeat">
      <a:schemeClr val="lt2"/>
    </dgm:linClrLst>
    <dgm:effectClrLst/>
    <dgm:txLinClrLst/>
    <dgm:txFillClrLst/>
    <dgm:txEffectClrLst/>
  </dgm:styleLbl>
  <dgm:styleLbl name="node3">
    <dgm:fillClrLst meth="repeat">
      <a:schemeClr val="dk2"/>
    </dgm:fillClrLst>
    <dgm:linClrLst meth="repeat">
      <a:schemeClr val="lt2"/>
    </dgm:linClrLst>
    <dgm:effectClrLst/>
    <dgm:txLinClrLst/>
    <dgm:txFillClrLst/>
    <dgm:txEffectClrLst/>
  </dgm:styleLbl>
  <dgm:styleLbl name="node4">
    <dgm:fillClrLst meth="repeat">
      <a:schemeClr val="dk2"/>
    </dgm:fillClrLst>
    <dgm:linClrLst meth="repeat">
      <a:schemeClr val="lt2"/>
    </dgm:linClrLst>
    <dgm:effectClrLst/>
    <dgm:txLinClrLst/>
    <dgm:txFillClrLst/>
    <dgm:txEffectClrLst/>
  </dgm:styleLbl>
  <dgm:styleLbl name="fgImgPlace1">
    <dgm:fillClrLst meth="repeat">
      <a:schemeClr val="dk2">
        <a:tint val="50000"/>
      </a:schemeClr>
    </dgm:fillClrLst>
    <dgm:linClrLst meth="repeat">
      <a:schemeClr val="lt2"/>
    </dgm:linClrLst>
    <dgm:effectClrLst/>
    <dgm:txLinClrLst/>
    <dgm:txFillClrLst meth="repeat">
      <a:schemeClr val="lt2"/>
    </dgm:txFillClrLst>
    <dgm:txEffectClrLst/>
  </dgm:styleLbl>
  <dgm:styleLbl name="alignImgPlace1">
    <dgm:fillClrLst meth="repeat">
      <a:schemeClr val="dk2">
        <a:tint val="50000"/>
      </a:schemeClr>
    </dgm:fillClrLst>
    <dgm:linClrLst meth="repeat">
      <a:schemeClr val="dk2">
        <a:shade val="80000"/>
      </a:schemeClr>
    </dgm:linClrLst>
    <dgm:effectClrLst/>
    <dgm:txLinClrLst/>
    <dgm:txFillClrLst meth="repeat">
      <a:schemeClr val="lt2"/>
    </dgm:txFillClrLst>
    <dgm:txEffectClrLst/>
  </dgm:styleLbl>
  <dgm:styleLbl name="bgImgPlace1">
    <dgm:fillClrLst meth="repeat">
      <a:schemeClr val="dk2">
        <a:tint val="50000"/>
      </a:schemeClr>
    </dgm:fillClrLst>
    <dgm:linClrLst meth="repeat">
      <a:schemeClr val="dk2">
        <a:shade val="80000"/>
      </a:schemeClr>
    </dgm:linClrLst>
    <dgm:effectClrLst/>
    <dgm:txLinClrLst/>
    <dgm:txFillClrLst meth="repeat">
      <a:schemeClr val="lt2"/>
    </dgm:txFillClrLst>
    <dgm:txEffectClrLst/>
  </dgm:styleLbl>
  <dgm:styleLbl name="sibTrans2D1">
    <dgm:fillClrLst meth="repeat">
      <a:schemeClr val="dk2">
        <a:tint val="60000"/>
      </a:schemeClr>
    </dgm:fillClrLst>
    <dgm:linClrLst meth="repeat">
      <a:schemeClr val="dk2">
        <a:tint val="60000"/>
      </a:schemeClr>
    </dgm:linClrLst>
    <dgm:effectClrLst/>
    <dgm:txLinClrLst/>
    <dgm:txFillClrLst/>
    <dgm:txEffectClrLst/>
  </dgm:styleLbl>
  <dgm:styleLbl name="fgSibTrans2D1">
    <dgm:fillClrLst meth="repeat">
      <a:schemeClr val="dk2">
        <a:tint val="60000"/>
      </a:schemeClr>
    </dgm:fillClrLst>
    <dgm:linClrLst meth="repeat">
      <a:schemeClr val="dk2">
        <a:tint val="60000"/>
      </a:schemeClr>
    </dgm:linClrLst>
    <dgm:effectClrLst/>
    <dgm:txLinClrLst/>
    <dgm:txFillClrLst/>
    <dgm:txEffectClrLst/>
  </dgm:styleLbl>
  <dgm:styleLbl name="bgSibTrans2D1">
    <dgm:fillClrLst meth="repeat">
      <a:schemeClr val="dk2">
        <a:tint val="60000"/>
      </a:schemeClr>
    </dgm:fillClrLst>
    <dgm:linClrLst meth="repeat">
      <a:schemeClr val="dk2">
        <a:tint val="60000"/>
      </a:schemeClr>
    </dgm:linClrLst>
    <dgm:effectClrLst/>
    <dgm:txLinClrLst/>
    <dgm:txFillClrLst/>
    <dgm:txEffectClrLst/>
  </dgm:styleLbl>
  <dgm:styleLbl name="sibTrans1D1">
    <dgm:fillClrLst meth="repeat">
      <a:schemeClr val="dk2"/>
    </dgm:fillClrLst>
    <dgm:linClrLst meth="repeat">
      <a:schemeClr val="dk2"/>
    </dgm:linClrLst>
    <dgm:effectClrLst/>
    <dgm:txLinClrLst/>
    <dgm:txFillClrLst meth="repeat">
      <a:schemeClr val="lt2"/>
    </dgm:txFillClrLst>
    <dgm:txEffectClrLst/>
  </dgm:styleLbl>
  <dgm:styleLbl name="callout">
    <dgm:fillClrLst meth="repeat">
      <a:schemeClr val="dk2"/>
    </dgm:fillClrLst>
    <dgm:linClrLst meth="repeat">
      <a:schemeClr val="dk2">
        <a:tint val="50000"/>
      </a:schemeClr>
    </dgm:linClrLst>
    <dgm:effectClrLst/>
    <dgm:txLinClrLst/>
    <dgm:txFillClrLst meth="repeat">
      <a:schemeClr val="lt2"/>
    </dgm:txFillClrLst>
    <dgm:txEffectClrLst/>
  </dgm:styleLbl>
  <dgm:styleLbl name="asst0">
    <dgm:fillClrLst meth="repeat">
      <a:schemeClr val="dk2"/>
    </dgm:fillClrLst>
    <dgm:linClrLst meth="repeat">
      <a:schemeClr val="lt2"/>
    </dgm:linClrLst>
    <dgm:effectClrLst/>
    <dgm:txLinClrLst/>
    <dgm:txFillClrLst/>
    <dgm:txEffectClrLst/>
  </dgm:styleLbl>
  <dgm:styleLbl name="asst1">
    <dgm:fillClrLst meth="repeat">
      <a:schemeClr val="dk2"/>
    </dgm:fillClrLst>
    <dgm:linClrLst meth="repeat">
      <a:schemeClr val="lt2"/>
    </dgm:linClrLst>
    <dgm:effectClrLst/>
    <dgm:txLinClrLst/>
    <dgm:txFillClrLst/>
    <dgm:txEffectClrLst/>
  </dgm:styleLbl>
  <dgm:styleLbl name="asst2">
    <dgm:fillClrLst meth="repeat">
      <a:schemeClr val="dk2"/>
    </dgm:fillClrLst>
    <dgm:linClrLst meth="repeat">
      <a:schemeClr val="lt2"/>
    </dgm:linClrLst>
    <dgm:effectClrLst/>
    <dgm:txLinClrLst/>
    <dgm:txFillClrLst/>
    <dgm:txEffectClrLst/>
  </dgm:styleLbl>
  <dgm:styleLbl name="asst3">
    <dgm:fillClrLst meth="repeat">
      <a:schemeClr val="dk2"/>
    </dgm:fillClrLst>
    <dgm:linClrLst meth="repeat">
      <a:schemeClr val="lt2"/>
    </dgm:linClrLst>
    <dgm:effectClrLst/>
    <dgm:txLinClrLst/>
    <dgm:txFillClrLst/>
    <dgm:txEffectClrLst/>
  </dgm:styleLbl>
  <dgm:styleLbl name="asst4">
    <dgm:fillClrLst meth="repeat">
      <a:schemeClr val="dk2"/>
    </dgm:fillClrLst>
    <dgm:linClrLst meth="repeat">
      <a:schemeClr val="lt2"/>
    </dgm:linClrLst>
    <dgm:effectClrLst/>
    <dgm:txLinClrLst/>
    <dgm:txFillClrLst/>
    <dgm:txEffectClrLst/>
  </dgm:styleLbl>
  <dgm:styleLbl name="parChTrans2D1">
    <dgm:fillClrLst meth="repeat">
      <a:schemeClr val="dk2">
        <a:tint val="60000"/>
      </a:schemeClr>
    </dgm:fillClrLst>
    <dgm:linClrLst meth="repeat">
      <a:schemeClr val="dk2">
        <a:tint val="60000"/>
      </a:schemeClr>
    </dgm:linClrLst>
    <dgm:effectClrLst/>
    <dgm:txLinClrLst/>
    <dgm:txFillClrLst meth="repeat">
      <a:schemeClr val="lt2"/>
    </dgm:txFillClrLst>
    <dgm:txEffectClrLst/>
  </dgm:styleLbl>
  <dgm:styleLbl name="parChTrans2D2">
    <dgm:fillClrLst meth="repeat">
      <a:schemeClr val="dk2"/>
    </dgm:fillClrLst>
    <dgm:linClrLst meth="repeat">
      <a:schemeClr val="dk2"/>
    </dgm:linClrLst>
    <dgm:effectClrLst/>
    <dgm:txLinClrLst/>
    <dgm:txFillClrLst meth="repeat">
      <a:schemeClr val="lt2"/>
    </dgm:txFillClrLst>
    <dgm:txEffectClrLst/>
  </dgm:styleLbl>
  <dgm:styleLbl name="parChTrans2D3">
    <dgm:fillClrLst meth="repeat">
      <a:schemeClr val="dk2"/>
    </dgm:fillClrLst>
    <dgm:linClrLst meth="repeat">
      <a:schemeClr val="dk2"/>
    </dgm:linClrLst>
    <dgm:effectClrLst/>
    <dgm:txLinClrLst/>
    <dgm:txFillClrLst meth="repeat">
      <a:schemeClr val="lt2"/>
    </dgm:txFillClrLst>
    <dgm:txEffectClrLst/>
  </dgm:styleLbl>
  <dgm:styleLbl name="parChTrans2D4">
    <dgm:fillClrLst meth="repeat">
      <a:schemeClr val="dk2"/>
    </dgm:fillClrLst>
    <dgm:linClrLst meth="repeat">
      <a:schemeClr val="dk2"/>
    </dgm:linClrLst>
    <dgm:effectClrLst/>
    <dgm:txLinClrLst/>
    <dgm:txFillClrLst meth="repeat">
      <a:schemeClr val="lt2"/>
    </dgm:txFillClrLst>
    <dgm:txEffectClrLst/>
  </dgm:styleLbl>
  <dgm:styleLbl name="parChTrans1D1">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2">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3">
    <dgm:fillClrLst meth="repeat">
      <a:schemeClr val="dk2"/>
    </dgm:fillClrLst>
    <dgm:linClrLst meth="repeat">
      <a:schemeClr val="dk2">
        <a:shade val="80000"/>
      </a:schemeClr>
    </dgm:linClrLst>
    <dgm:effectClrLst/>
    <dgm:txLinClrLst/>
    <dgm:txFillClrLst meth="repeat">
      <a:schemeClr val="tx1"/>
    </dgm:txFillClrLst>
    <dgm:txEffectClrLst/>
  </dgm:styleLbl>
  <dgm:styleLbl name="parChTrans1D4">
    <dgm:fillClrLst meth="repeat">
      <a:schemeClr val="dk2"/>
    </dgm:fillClrLst>
    <dgm:linClrLst meth="repeat">
      <a:schemeClr val="dk2">
        <a:shade val="80000"/>
      </a:schemeClr>
    </dgm:linClrLst>
    <dgm:effectClrLst/>
    <dgm:txLinClrLst/>
    <dgm:txFillClrLst meth="repeat">
      <a:schemeClr val="tx1"/>
    </dgm:txFillClrLst>
    <dgm:txEffectClrLst/>
  </dgm:styleLbl>
  <dgm:styleLbl name="f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conF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align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trAlignAcc1">
    <dgm:fillClrLst meth="repeat">
      <a:schemeClr val="lt2">
        <a:alpha val="40000"/>
      </a:schemeClr>
    </dgm:fillClrLst>
    <dgm:linClrLst meth="repeat">
      <a:schemeClr val="dk2"/>
    </dgm:linClrLst>
    <dgm:effectClrLst/>
    <dgm:txLinClrLst/>
    <dgm:txFillClrLst meth="repeat">
      <a:schemeClr val="dk1"/>
    </dgm:txFillClrLst>
    <dgm:txEffectClrLst/>
  </dgm:styleLbl>
  <dgm:styleLbl name="b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solidFgAcc1">
    <dgm:fillClrLst meth="repeat">
      <a:schemeClr val="lt2"/>
    </dgm:fillClrLst>
    <dgm:linClrLst meth="repeat">
      <a:schemeClr val="dk2"/>
    </dgm:linClrLst>
    <dgm:effectClrLst/>
    <dgm:txLinClrLst/>
    <dgm:txFillClrLst meth="repeat">
      <a:schemeClr val="dk1"/>
    </dgm:txFillClrLst>
    <dgm:txEffectClrLst/>
  </dgm:styleLbl>
  <dgm:styleLbl name="solidAlignAcc1">
    <dgm:fillClrLst meth="repeat">
      <a:schemeClr val="lt2"/>
    </dgm:fillClrLst>
    <dgm:linClrLst meth="repeat">
      <a:schemeClr val="dk2"/>
    </dgm:linClrLst>
    <dgm:effectClrLst/>
    <dgm:txLinClrLst/>
    <dgm:txFillClrLst meth="repeat">
      <a:schemeClr val="dk1"/>
    </dgm:txFillClrLst>
    <dgm:txEffectClrLst/>
  </dgm:styleLbl>
  <dgm:styleLbl name="solidBgAcc1">
    <dgm:fillClrLst meth="repeat">
      <a:schemeClr val="lt2"/>
    </dgm:fillClrLst>
    <dgm:linClrLst meth="repeat">
      <a:schemeClr val="dk2"/>
    </dgm:linClrLst>
    <dgm:effectClrLst/>
    <dgm:txLinClrLst/>
    <dgm:txFillClrLst meth="repeat">
      <a:schemeClr val="dk1"/>
    </dgm:txFillClrLst>
    <dgm:txEffectClrLst/>
  </dgm:styleLbl>
  <dgm:styleLbl name="fg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align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bg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fgAcc0">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2">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3">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4">
    <dgm:fillClrLst meth="repeat">
      <a:schemeClr val="lt2">
        <a:alpha val="90000"/>
      </a:schemeClr>
    </dgm:fillClrLst>
    <dgm:linClrLst meth="repeat">
      <a:schemeClr val="dk2"/>
    </dgm:linClrLst>
    <dgm:effectClrLst/>
    <dgm:txLinClrLst/>
    <dgm:txFillClrLst meth="repeat">
      <a:schemeClr val="dk1"/>
    </dgm:txFillClrLst>
    <dgm:txEffectClrLst/>
  </dgm:styleLbl>
  <dgm:styleLbl name="bgShp">
    <dgm:fillClrLst meth="repeat">
      <a:schemeClr val="dk2">
        <a:tint val="40000"/>
      </a:schemeClr>
    </dgm:fillClrLst>
    <dgm:linClrLst meth="repeat">
      <a:schemeClr val="dk2"/>
    </dgm:linClrLst>
    <dgm:effectClrLst/>
    <dgm:txLinClrLst/>
    <dgm:txFillClrLst meth="repeat">
      <a:schemeClr val="dk1"/>
    </dgm:txFillClrLst>
    <dgm:txEffectClrLst/>
  </dgm:styleLbl>
  <dgm:styleLbl name="dkBgShp">
    <dgm:fillClrLst meth="repeat">
      <a:schemeClr val="dk2">
        <a:shade val="80000"/>
      </a:schemeClr>
    </dgm:fillClrLst>
    <dgm:linClrLst meth="repeat">
      <a:schemeClr val="dk2"/>
    </dgm:linClrLst>
    <dgm:effectClrLst/>
    <dgm:txLinClrLst/>
    <dgm:txFillClrLst meth="repeat">
      <a:schemeClr val="lt1"/>
    </dgm:txFillClrLst>
    <dgm:txEffectClrLst/>
  </dgm:styleLbl>
  <dgm:styleLbl name="trBgShp">
    <dgm:fillClrLst meth="repeat">
      <a:schemeClr val="dk2">
        <a:tint val="50000"/>
        <a:alpha val="40000"/>
      </a:schemeClr>
    </dgm:fillClrLst>
    <dgm:linClrLst meth="repeat">
      <a:schemeClr val="dk2"/>
    </dgm:linClrLst>
    <dgm:effectClrLst/>
    <dgm:txLinClrLst/>
    <dgm:txFillClrLst meth="repeat">
      <a:schemeClr val="lt1"/>
    </dgm:txFillClrLst>
    <dgm:txEffectClrLst/>
  </dgm:styleLbl>
  <dgm:styleLbl name="fgShp">
    <dgm:fillClrLst meth="repeat">
      <a:schemeClr val="dk2">
        <a:tint val="60000"/>
      </a:schemeClr>
    </dgm:fillClrLst>
    <dgm:linClrLst meth="repeat">
      <a:schemeClr val="lt2"/>
    </dgm:linClrLst>
    <dgm:effectClrLst/>
    <dgm:txLinClrLst/>
    <dgm:txFillClrLst meth="repeat">
      <a:schemeClr val="dk1"/>
    </dgm:txFillClrLst>
    <dgm:txEffectClrLst/>
  </dgm:styleLbl>
  <dgm:styleLbl name="revTx">
    <dgm:fillClrLst meth="repeat">
      <a:schemeClr val="lt2">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6C3557BD-C560-4118-B020-0736847DDC30}" type="doc">
      <dgm:prSet loTypeId="urn:microsoft.com/office/officeart/2011/layout/TabList" loCatId="list" qsTypeId="urn:microsoft.com/office/officeart/2005/8/quickstyle/simple3" qsCatId="simple" csTypeId="urn:microsoft.com/office/officeart/2005/8/colors/accent0_3" csCatId="mainScheme" phldr="1"/>
      <dgm:spPr/>
      <dgm:t>
        <a:bodyPr/>
        <a:lstStyle/>
        <a:p>
          <a:endParaRPr lang="en-IN"/>
        </a:p>
      </dgm:t>
    </dgm:pt>
    <dgm:pt modelId="{19C3F170-F9AA-46F5-BEC3-D09898847380}">
      <dgm:prSet phldrT="[Text]" custT="1"/>
      <dgm:spPr>
        <a:solidFill>
          <a:schemeClr val="accent6">
            <a:lumMod val="75000"/>
          </a:schemeClr>
        </a:solidFill>
      </dgm:spPr>
      <dgm:t>
        <a:bodyPr/>
        <a:lstStyle/>
        <a:p>
          <a:r>
            <a:rPr lang="en-IN" sz="1200" b="1"/>
            <a:t>Total Screen Time</a:t>
          </a:r>
        </a:p>
      </dgm:t>
    </dgm:pt>
    <dgm:pt modelId="{FCC6BF74-D2C3-4784-A56F-AC8DCF336A42}" type="parTrans" cxnId="{6F3E5F1C-99A6-477B-859D-F57A72846AEC}">
      <dgm:prSet/>
      <dgm:spPr/>
      <dgm:t>
        <a:bodyPr/>
        <a:lstStyle/>
        <a:p>
          <a:endParaRPr lang="en-IN" sz="1600"/>
        </a:p>
      </dgm:t>
    </dgm:pt>
    <dgm:pt modelId="{F9140139-9FAF-4CF4-838A-9A448CEC14A9}" type="sibTrans" cxnId="{6F3E5F1C-99A6-477B-859D-F57A72846AEC}">
      <dgm:prSet/>
      <dgm:spPr/>
      <dgm:t>
        <a:bodyPr/>
        <a:lstStyle/>
        <a:p>
          <a:endParaRPr lang="en-IN" sz="1600"/>
        </a:p>
      </dgm:t>
    </dgm:pt>
    <dgm:pt modelId="{B773FE2B-7EEA-4ACB-B9C4-ABE5A988352F}">
      <dgm:prSet phldrT="[Text]" custT="1"/>
      <dgm:spPr>
        <a:solidFill>
          <a:schemeClr val="accent6">
            <a:lumMod val="75000"/>
          </a:schemeClr>
        </a:solidFill>
      </dgm:spPr>
      <dgm:t>
        <a:bodyPr/>
        <a:lstStyle/>
        <a:p>
          <a:r>
            <a:rPr lang="en-IN" sz="1200" b="1"/>
            <a:t>Screentime across different attributes</a:t>
          </a:r>
        </a:p>
      </dgm:t>
    </dgm:pt>
    <dgm:pt modelId="{F9653DFA-0CD3-46FB-A5C2-C3F4E69FB68A}" type="parTrans" cxnId="{68BD5707-A6FA-4B8E-98DB-281235076C8F}">
      <dgm:prSet/>
      <dgm:spPr/>
      <dgm:t>
        <a:bodyPr/>
        <a:lstStyle/>
        <a:p>
          <a:endParaRPr lang="en-IN" sz="1600"/>
        </a:p>
      </dgm:t>
    </dgm:pt>
    <dgm:pt modelId="{A16A959D-1FE3-473A-BDA4-9E137FEFF028}" type="sibTrans" cxnId="{68BD5707-A6FA-4B8E-98DB-281235076C8F}">
      <dgm:prSet/>
      <dgm:spPr/>
      <dgm:t>
        <a:bodyPr/>
        <a:lstStyle/>
        <a:p>
          <a:endParaRPr lang="en-IN" sz="1600"/>
        </a:p>
      </dgm:t>
    </dgm:pt>
    <dgm:pt modelId="{4092E50B-FBA1-4FB1-85D7-54A25F9C72D8}">
      <dgm:prSet phldrT="[Text]" custT="1"/>
      <dgm:spPr/>
      <dgm:t>
        <a:bodyPr/>
        <a:lstStyle/>
        <a:p>
          <a:r>
            <a:rPr lang="en-IN" sz="1600"/>
            <a:t> </a:t>
          </a:r>
        </a:p>
      </dgm:t>
    </dgm:pt>
    <dgm:pt modelId="{A2F3CA47-E163-40A8-BFEC-E551C6417B3A}" type="parTrans" cxnId="{97F5753A-2B3D-4C6F-9383-0D2D164324E2}">
      <dgm:prSet/>
      <dgm:spPr/>
      <dgm:t>
        <a:bodyPr/>
        <a:lstStyle/>
        <a:p>
          <a:endParaRPr lang="en-IN" sz="1600"/>
        </a:p>
      </dgm:t>
    </dgm:pt>
    <dgm:pt modelId="{9BCED4CB-6C6C-4DB6-A04E-19292D99CD52}" type="sibTrans" cxnId="{97F5753A-2B3D-4C6F-9383-0D2D164324E2}">
      <dgm:prSet/>
      <dgm:spPr/>
      <dgm:t>
        <a:bodyPr/>
        <a:lstStyle/>
        <a:p>
          <a:endParaRPr lang="en-IN" sz="1600"/>
        </a:p>
      </dgm:t>
    </dgm:pt>
    <dgm:pt modelId="{61764C65-C61F-4053-8A4C-00BCF8B6D60C}">
      <dgm:prSet phldrT="[Text]" custT="1"/>
      <dgm:spPr/>
      <dgm:t>
        <a:bodyPr/>
        <a:lstStyle/>
        <a:p>
          <a:r>
            <a:rPr lang="en-IN" sz="1200"/>
            <a:t>Creativity: The amount of minutes spent increased after Yoga.</a:t>
          </a:r>
        </a:p>
      </dgm:t>
    </dgm:pt>
    <dgm:pt modelId="{D2844AF6-F050-4616-94BE-FBD3264ED6CB}" type="parTrans" cxnId="{92B20236-0DE4-4588-BBC5-E4D22D554A88}">
      <dgm:prSet/>
      <dgm:spPr/>
      <dgm:t>
        <a:bodyPr/>
        <a:lstStyle/>
        <a:p>
          <a:endParaRPr lang="en-IN" sz="1600"/>
        </a:p>
      </dgm:t>
    </dgm:pt>
    <dgm:pt modelId="{689881F3-DBCB-41DD-B793-A19A2E16907D}" type="sibTrans" cxnId="{92B20236-0DE4-4588-BBC5-E4D22D554A88}">
      <dgm:prSet/>
      <dgm:spPr/>
      <dgm:t>
        <a:bodyPr/>
        <a:lstStyle/>
        <a:p>
          <a:endParaRPr lang="en-IN" sz="1600"/>
        </a:p>
      </dgm:t>
    </dgm:pt>
    <dgm:pt modelId="{803CCE34-3E63-4C3E-B52E-97AB2285825B}">
      <dgm:prSet phldrT="[Text]" custT="1"/>
      <dgm:spPr>
        <a:solidFill>
          <a:schemeClr val="accent6">
            <a:lumMod val="75000"/>
          </a:schemeClr>
        </a:solidFill>
      </dgm:spPr>
      <dgm:t>
        <a:bodyPr/>
        <a:lstStyle/>
        <a:p>
          <a:r>
            <a:rPr lang="en-IN" sz="1200" b="1"/>
            <a:t>Screetime across weekdays</a:t>
          </a:r>
        </a:p>
      </dgm:t>
    </dgm:pt>
    <dgm:pt modelId="{F8CFFE21-5D1E-4940-ADB0-B619E6241E3F}" type="parTrans" cxnId="{01D3EA0F-C98D-4886-BE31-3E1D2693AD90}">
      <dgm:prSet/>
      <dgm:spPr/>
      <dgm:t>
        <a:bodyPr/>
        <a:lstStyle/>
        <a:p>
          <a:endParaRPr lang="en-IN" sz="1600"/>
        </a:p>
      </dgm:t>
    </dgm:pt>
    <dgm:pt modelId="{80C1603E-8AD7-4F49-8240-C6BC345F3723}" type="sibTrans" cxnId="{01D3EA0F-C98D-4886-BE31-3E1D2693AD90}">
      <dgm:prSet/>
      <dgm:spPr/>
      <dgm:t>
        <a:bodyPr/>
        <a:lstStyle/>
        <a:p>
          <a:endParaRPr lang="en-IN" sz="1600"/>
        </a:p>
      </dgm:t>
    </dgm:pt>
    <dgm:pt modelId="{ED219CE0-FC55-481D-8A53-5345AB4C14F2}">
      <dgm:prSet phldrT="[Text]" custT="1"/>
      <dgm:spPr/>
      <dgm:t>
        <a:bodyPr/>
        <a:lstStyle/>
        <a:p>
          <a:r>
            <a:rPr lang="en-IN" sz="1600"/>
            <a:t> </a:t>
          </a:r>
        </a:p>
      </dgm:t>
    </dgm:pt>
    <dgm:pt modelId="{55181EAB-9593-4840-8D75-4D6FD3928A70}" type="parTrans" cxnId="{5BCAE36A-C9FB-427A-8F8F-D78F697A98D1}">
      <dgm:prSet/>
      <dgm:spPr/>
      <dgm:t>
        <a:bodyPr/>
        <a:lstStyle/>
        <a:p>
          <a:endParaRPr lang="en-IN" sz="1600"/>
        </a:p>
      </dgm:t>
    </dgm:pt>
    <dgm:pt modelId="{569A1875-91A7-4DDF-8F52-7537E7E402A1}" type="sibTrans" cxnId="{5BCAE36A-C9FB-427A-8F8F-D78F697A98D1}">
      <dgm:prSet/>
      <dgm:spPr/>
      <dgm:t>
        <a:bodyPr/>
        <a:lstStyle/>
        <a:p>
          <a:endParaRPr lang="en-IN" sz="1600"/>
        </a:p>
      </dgm:t>
    </dgm:pt>
    <dgm:pt modelId="{015D3B6F-15D3-4A88-A536-1EE9BE87B7E7}">
      <dgm:prSet phldrT="[Text]" custT="1"/>
      <dgm:spPr/>
      <dgm:t>
        <a:bodyPr/>
        <a:lstStyle/>
        <a:p>
          <a:r>
            <a:rPr lang="en-IN" sz="1100"/>
            <a:t>Overall, engagement in screen seems to increase especially for Sundays and Thursdays. Highest decrease in screentime was seen on Monday, Tuesday and Saturday.</a:t>
          </a:r>
        </a:p>
      </dgm:t>
    </dgm:pt>
    <dgm:pt modelId="{D6AB1FE3-A5DE-4555-AA2A-B8F1CBA470F6}" type="parTrans" cxnId="{C2992C34-9EAE-4320-AE69-7E4B083E9E6F}">
      <dgm:prSet/>
      <dgm:spPr/>
      <dgm:t>
        <a:bodyPr/>
        <a:lstStyle/>
        <a:p>
          <a:endParaRPr lang="en-IN" sz="1600"/>
        </a:p>
      </dgm:t>
    </dgm:pt>
    <dgm:pt modelId="{0573D207-F720-4718-B516-EB551CDAE5A3}" type="sibTrans" cxnId="{C2992C34-9EAE-4320-AE69-7E4B083E9E6F}">
      <dgm:prSet/>
      <dgm:spPr/>
      <dgm:t>
        <a:bodyPr/>
        <a:lstStyle/>
        <a:p>
          <a:endParaRPr lang="en-IN" sz="1600"/>
        </a:p>
      </dgm:t>
    </dgm:pt>
    <dgm:pt modelId="{6CF5A735-F96C-476E-8709-0592B986D8B4}">
      <dgm:prSet phldrT="[Text]" custT="1"/>
      <dgm:spPr/>
      <dgm:t>
        <a:bodyPr/>
        <a:lstStyle/>
        <a:p>
          <a:r>
            <a:rPr lang="en-IN" sz="1200"/>
            <a:t>From the scatterplot, we can see that the distrubtion of minutes spent on screen reduces after the individual adopts Yoga.</a:t>
          </a:r>
        </a:p>
      </dgm:t>
    </dgm:pt>
    <dgm:pt modelId="{551E4481-93EC-48A6-B7CA-080F11E5F2A4}" type="parTrans" cxnId="{A56BFD1F-AE4D-4CCC-BFF6-D253A2E9295E}">
      <dgm:prSet/>
      <dgm:spPr/>
      <dgm:t>
        <a:bodyPr/>
        <a:lstStyle/>
        <a:p>
          <a:endParaRPr lang="en-IN" sz="1600"/>
        </a:p>
      </dgm:t>
    </dgm:pt>
    <dgm:pt modelId="{E7800A2A-06F6-420B-AA6D-B3F1D4395F0A}" type="sibTrans" cxnId="{A56BFD1F-AE4D-4CCC-BFF6-D253A2E9295E}">
      <dgm:prSet/>
      <dgm:spPr/>
      <dgm:t>
        <a:bodyPr/>
        <a:lstStyle/>
        <a:p>
          <a:endParaRPr lang="en-IN" sz="1600"/>
        </a:p>
      </dgm:t>
    </dgm:pt>
    <dgm:pt modelId="{C8382676-2719-409D-9D0A-63E9FC142B65}">
      <dgm:prSet phldrT="[Text]" custT="1"/>
      <dgm:spPr/>
      <dgm:t>
        <a:bodyPr/>
        <a:lstStyle/>
        <a:p>
          <a:r>
            <a:rPr lang="en-IN" sz="1600"/>
            <a:t> </a:t>
          </a:r>
        </a:p>
      </dgm:t>
    </dgm:pt>
    <dgm:pt modelId="{CEDB31CD-1A39-4070-94DA-0F56EBE8597F}" type="parTrans" cxnId="{DD9BDE24-5A93-4E05-96CF-E8C36A5C7FF4}">
      <dgm:prSet/>
      <dgm:spPr/>
      <dgm:t>
        <a:bodyPr/>
        <a:lstStyle/>
        <a:p>
          <a:endParaRPr lang="en-IN" sz="1600"/>
        </a:p>
      </dgm:t>
    </dgm:pt>
    <dgm:pt modelId="{9FAA2A06-1E04-418F-A311-3037BB9BEBFC}" type="sibTrans" cxnId="{DD9BDE24-5A93-4E05-96CF-E8C36A5C7FF4}">
      <dgm:prSet/>
      <dgm:spPr/>
      <dgm:t>
        <a:bodyPr/>
        <a:lstStyle/>
        <a:p>
          <a:endParaRPr lang="en-IN" sz="1600"/>
        </a:p>
      </dgm:t>
    </dgm:pt>
    <dgm:pt modelId="{19755A93-3AC4-430D-BBF5-014CEA4DB4DE}">
      <dgm:prSet phldrT="[Text]" custT="1"/>
      <dgm:spPr/>
      <dgm:t>
        <a:bodyPr/>
        <a:lstStyle/>
        <a:p>
          <a:r>
            <a:rPr lang="en-IN" sz="1200"/>
            <a:t>Despite the results from scatterplot, the analysis of total minutes spent suggest that overall much more time was spent on screen after an individual started to do Yoga.</a:t>
          </a:r>
        </a:p>
      </dgm:t>
    </dgm:pt>
    <dgm:pt modelId="{C986D0FC-2AB9-42E6-B77C-AB4598EB8FA0}" type="parTrans" cxnId="{B299B0AC-28E0-4051-AC88-3D6403F90784}">
      <dgm:prSet/>
      <dgm:spPr/>
      <dgm:t>
        <a:bodyPr/>
        <a:lstStyle/>
        <a:p>
          <a:endParaRPr lang="en-IN" sz="1600"/>
        </a:p>
      </dgm:t>
    </dgm:pt>
    <dgm:pt modelId="{898AC93B-00A9-4A02-AB96-14681A6E6648}" type="sibTrans" cxnId="{B299B0AC-28E0-4051-AC88-3D6403F90784}">
      <dgm:prSet/>
      <dgm:spPr/>
      <dgm:t>
        <a:bodyPr/>
        <a:lstStyle/>
        <a:p>
          <a:endParaRPr lang="en-IN" sz="1600"/>
        </a:p>
      </dgm:t>
    </dgm:pt>
    <dgm:pt modelId="{53D900F5-F858-443F-AF70-6DEB5EA42B13}">
      <dgm:prSet phldrT="[Text]" custT="1"/>
      <dgm:spPr/>
      <dgm:t>
        <a:bodyPr/>
        <a:lstStyle/>
        <a:p>
          <a:r>
            <a:rPr lang="en-IN" sz="1200"/>
            <a:t>However, the above results could be influenced by the imbalance between the number of days considered under 'Before Yoga' group and 'After Yoga' Group.</a:t>
          </a:r>
        </a:p>
      </dgm:t>
    </dgm:pt>
    <dgm:pt modelId="{05EAFF33-1AA8-4D59-B2A5-1806A3DED5EF}" type="parTrans" cxnId="{6978A094-7CEA-4CC7-A493-EF537670D054}">
      <dgm:prSet/>
      <dgm:spPr/>
      <dgm:t>
        <a:bodyPr/>
        <a:lstStyle/>
        <a:p>
          <a:endParaRPr lang="en-IN"/>
        </a:p>
      </dgm:t>
    </dgm:pt>
    <dgm:pt modelId="{1BF85819-33DD-453D-A6D1-6562C7C97A31}" type="sibTrans" cxnId="{6978A094-7CEA-4CC7-A493-EF537670D054}">
      <dgm:prSet/>
      <dgm:spPr/>
      <dgm:t>
        <a:bodyPr/>
        <a:lstStyle/>
        <a:p>
          <a:endParaRPr lang="en-IN"/>
        </a:p>
      </dgm:t>
    </dgm:pt>
    <dgm:pt modelId="{344EEBAE-B1CA-4466-9108-E3F80B941B55}">
      <dgm:prSet phldrT="[Text]" custT="1"/>
      <dgm:spPr/>
      <dgm:t>
        <a:bodyPr/>
        <a:lstStyle/>
        <a:p>
          <a:r>
            <a:rPr lang="en-IN" sz="1200"/>
            <a:t>Thus, looking at the average number of minutes spent in a day, we find that post Yoga, client really reduced the number of minutes spent per day. However, this reduction is not too high.</a:t>
          </a:r>
        </a:p>
      </dgm:t>
    </dgm:pt>
    <dgm:pt modelId="{DEC59818-39FD-4E47-8164-BE7B68438A13}" type="parTrans" cxnId="{CC0848BB-EF8A-4D36-A7B7-7D2E0F141951}">
      <dgm:prSet/>
      <dgm:spPr/>
      <dgm:t>
        <a:bodyPr/>
        <a:lstStyle/>
        <a:p>
          <a:endParaRPr lang="en-IN"/>
        </a:p>
      </dgm:t>
    </dgm:pt>
    <dgm:pt modelId="{B5B02508-7E99-45A1-B529-F29BEF7650B1}" type="sibTrans" cxnId="{CC0848BB-EF8A-4D36-A7B7-7D2E0F141951}">
      <dgm:prSet/>
      <dgm:spPr/>
      <dgm:t>
        <a:bodyPr/>
        <a:lstStyle/>
        <a:p>
          <a:endParaRPr lang="en-IN"/>
        </a:p>
      </dgm:t>
    </dgm:pt>
    <dgm:pt modelId="{F6601D3A-F92B-41B6-B9DD-33F90AD0166D}">
      <dgm:prSet phldrT="[Text]" custT="1"/>
      <dgm:spPr/>
      <dgm:t>
        <a:bodyPr/>
        <a:lstStyle/>
        <a:p>
          <a:r>
            <a:rPr lang="en-IN" sz="1200"/>
            <a:t>Entertainment: The number of minutes spent imensely decreased after Yoga.</a:t>
          </a:r>
        </a:p>
      </dgm:t>
    </dgm:pt>
    <dgm:pt modelId="{8AFE6BFA-DAF5-4D07-9D7C-FE231D88215A}" type="parTrans" cxnId="{F1B2C68D-589D-45F7-93B8-5148365A6541}">
      <dgm:prSet/>
      <dgm:spPr/>
      <dgm:t>
        <a:bodyPr/>
        <a:lstStyle/>
        <a:p>
          <a:endParaRPr lang="en-IN"/>
        </a:p>
      </dgm:t>
    </dgm:pt>
    <dgm:pt modelId="{C4092CF7-EC3C-4CB7-A726-3DF91EC982CE}" type="sibTrans" cxnId="{F1B2C68D-589D-45F7-93B8-5148365A6541}">
      <dgm:prSet/>
      <dgm:spPr/>
      <dgm:t>
        <a:bodyPr/>
        <a:lstStyle/>
        <a:p>
          <a:endParaRPr lang="en-IN"/>
        </a:p>
      </dgm:t>
    </dgm:pt>
    <dgm:pt modelId="{22B28864-7746-4A66-B8BA-FC2555F99F33}">
      <dgm:prSet phldrT="[Text]" custT="1"/>
      <dgm:spPr/>
      <dgm:t>
        <a:bodyPr/>
        <a:lstStyle/>
        <a:p>
          <a:r>
            <a:rPr lang="en-IN" sz="1200"/>
            <a:t>Health and Fitness: The number of minutes spent decreased after Yoga.</a:t>
          </a:r>
        </a:p>
      </dgm:t>
    </dgm:pt>
    <dgm:pt modelId="{A084585E-192B-4990-83DA-F829BD7393EA}" type="parTrans" cxnId="{15544C3E-1EE3-4781-A6BB-A72DF293EFFB}">
      <dgm:prSet/>
      <dgm:spPr/>
      <dgm:t>
        <a:bodyPr/>
        <a:lstStyle/>
        <a:p>
          <a:endParaRPr lang="en-IN"/>
        </a:p>
      </dgm:t>
    </dgm:pt>
    <dgm:pt modelId="{EC305346-CA83-44AA-9353-C95DA2721C01}" type="sibTrans" cxnId="{15544C3E-1EE3-4781-A6BB-A72DF293EFFB}">
      <dgm:prSet/>
      <dgm:spPr/>
      <dgm:t>
        <a:bodyPr/>
        <a:lstStyle/>
        <a:p>
          <a:endParaRPr lang="en-IN"/>
        </a:p>
      </dgm:t>
    </dgm:pt>
    <dgm:pt modelId="{16D0BC1F-947C-40DA-916F-EC1A1E344823}">
      <dgm:prSet phldrT="[Text]" custT="1"/>
      <dgm:spPr/>
      <dgm:t>
        <a:bodyPr/>
        <a:lstStyle/>
        <a:p>
          <a:r>
            <a:rPr lang="en-IN" sz="1200"/>
            <a:t>Productivity: Though total number of minutes spent increased after Yoga but the average amount of time spent per day decreased after Yoga.</a:t>
          </a:r>
        </a:p>
      </dgm:t>
    </dgm:pt>
    <dgm:pt modelId="{B7B8B0D1-4AAE-473D-937B-B712405B9CC1}" type="parTrans" cxnId="{46A9005A-8FD1-411B-9A6F-A1131860039C}">
      <dgm:prSet/>
      <dgm:spPr/>
      <dgm:t>
        <a:bodyPr/>
        <a:lstStyle/>
        <a:p>
          <a:endParaRPr lang="en-IN"/>
        </a:p>
      </dgm:t>
    </dgm:pt>
    <dgm:pt modelId="{9DBF3D2A-4159-4B21-9D61-59D95577C918}" type="sibTrans" cxnId="{46A9005A-8FD1-411B-9A6F-A1131860039C}">
      <dgm:prSet/>
      <dgm:spPr/>
      <dgm:t>
        <a:bodyPr/>
        <a:lstStyle/>
        <a:p>
          <a:endParaRPr lang="en-IN"/>
        </a:p>
      </dgm:t>
    </dgm:pt>
    <dgm:pt modelId="{DD65C324-A4EB-4A9F-B82D-1409249BD040}">
      <dgm:prSet phldrT="[Text]" custT="1"/>
      <dgm:spPr/>
      <dgm:t>
        <a:bodyPr/>
        <a:lstStyle/>
        <a:p>
          <a:r>
            <a:rPr lang="en-IN" sz="1200"/>
            <a:t>Reading and Reference: The screentime significantly reduces after Yoga.</a:t>
          </a:r>
        </a:p>
      </dgm:t>
    </dgm:pt>
    <dgm:pt modelId="{BB49B839-311C-444E-8816-0F6D7A246C1A}" type="parTrans" cxnId="{402F9A9E-213D-4AF9-9513-B0513048F3C7}">
      <dgm:prSet/>
      <dgm:spPr/>
      <dgm:t>
        <a:bodyPr/>
        <a:lstStyle/>
        <a:p>
          <a:endParaRPr lang="en-IN"/>
        </a:p>
      </dgm:t>
    </dgm:pt>
    <dgm:pt modelId="{662648E9-0578-443A-90D4-0E5D13E88A4D}" type="sibTrans" cxnId="{402F9A9E-213D-4AF9-9513-B0513048F3C7}">
      <dgm:prSet/>
      <dgm:spPr/>
      <dgm:t>
        <a:bodyPr/>
        <a:lstStyle/>
        <a:p>
          <a:endParaRPr lang="en-IN"/>
        </a:p>
      </dgm:t>
    </dgm:pt>
    <dgm:pt modelId="{6CED6A99-9709-47B3-93AD-8FF467DAF1B6}">
      <dgm:prSet phldrT="[Text]" custT="1"/>
      <dgm:spPr/>
      <dgm:t>
        <a:bodyPr/>
        <a:lstStyle/>
        <a:p>
          <a:r>
            <a:rPr lang="en-IN" sz="1200"/>
            <a:t>Social Networking: While total time spent seems to increase but the average time spent per day reduces significantly.</a:t>
          </a:r>
        </a:p>
      </dgm:t>
    </dgm:pt>
    <dgm:pt modelId="{D9D7BFF5-B441-4643-A8FA-73F483AB1B83}" type="parTrans" cxnId="{602F6F9D-3C02-493F-ADEB-20022DDD52BB}">
      <dgm:prSet/>
      <dgm:spPr/>
      <dgm:t>
        <a:bodyPr/>
        <a:lstStyle/>
        <a:p>
          <a:endParaRPr lang="en-IN"/>
        </a:p>
      </dgm:t>
    </dgm:pt>
    <dgm:pt modelId="{1BB43FF6-13A7-4491-8F03-CC73D699ADDC}" type="sibTrans" cxnId="{602F6F9D-3C02-493F-ADEB-20022DDD52BB}">
      <dgm:prSet/>
      <dgm:spPr/>
      <dgm:t>
        <a:bodyPr/>
        <a:lstStyle/>
        <a:p>
          <a:endParaRPr lang="en-IN"/>
        </a:p>
      </dgm:t>
    </dgm:pt>
    <dgm:pt modelId="{292F9E79-1C7F-4197-B1BD-0141CDD4BEA3}">
      <dgm:prSet phldrT="[Text]" custT="1"/>
      <dgm:spPr/>
      <dgm:t>
        <a:bodyPr/>
        <a:lstStyle/>
        <a:p>
          <a:r>
            <a:rPr lang="en-IN" sz="1200"/>
            <a:t>Other: The time spent overall significantly decreased after Yoga.</a:t>
          </a:r>
        </a:p>
      </dgm:t>
    </dgm:pt>
    <dgm:pt modelId="{8B330479-25F4-4A71-9129-0A3070CB3E68}" type="parTrans" cxnId="{44890FDD-EF1E-424C-814E-A81A28B920D4}">
      <dgm:prSet/>
      <dgm:spPr/>
      <dgm:t>
        <a:bodyPr/>
        <a:lstStyle/>
        <a:p>
          <a:endParaRPr lang="en-IN"/>
        </a:p>
      </dgm:t>
    </dgm:pt>
    <dgm:pt modelId="{335FB5B4-762B-4414-9478-5B4CE9EA3275}" type="sibTrans" cxnId="{44890FDD-EF1E-424C-814E-A81A28B920D4}">
      <dgm:prSet/>
      <dgm:spPr/>
      <dgm:t>
        <a:bodyPr/>
        <a:lstStyle/>
        <a:p>
          <a:endParaRPr lang="en-IN"/>
        </a:p>
      </dgm:t>
    </dgm:pt>
    <dgm:pt modelId="{EC877F8B-9DB0-4DB6-BD4F-978F1CCEA921}">
      <dgm:prSet phldrT="[Text]" custT="1"/>
      <dgm:spPr/>
      <dgm:t>
        <a:bodyPr/>
        <a:lstStyle/>
        <a:p>
          <a:r>
            <a:rPr lang="en-IN" sz="1200"/>
            <a:t>Most of the decrease in screetime seems to come from decrease in screentime for entertainment, reading and references, and other purposes which is offset by an increase in screentime for creativity and somewhat from productivity and social networking purposes.</a:t>
          </a:r>
        </a:p>
      </dgm:t>
    </dgm:pt>
    <dgm:pt modelId="{5CAA7A9C-BBB9-4765-8DA1-B23A52A2B843}" type="parTrans" cxnId="{E9CFB92E-04F8-414D-867D-6D873B38C3F0}">
      <dgm:prSet/>
      <dgm:spPr/>
      <dgm:t>
        <a:bodyPr/>
        <a:lstStyle/>
        <a:p>
          <a:endParaRPr lang="en-IN"/>
        </a:p>
      </dgm:t>
    </dgm:pt>
    <dgm:pt modelId="{21DEBA18-5FFF-422A-9242-C16524A7F533}" type="sibTrans" cxnId="{E9CFB92E-04F8-414D-867D-6D873B38C3F0}">
      <dgm:prSet/>
      <dgm:spPr/>
      <dgm:t>
        <a:bodyPr/>
        <a:lstStyle/>
        <a:p>
          <a:endParaRPr lang="en-IN"/>
        </a:p>
      </dgm:t>
    </dgm:pt>
    <dgm:pt modelId="{07DC41F5-A5AA-43FE-81F7-59DBFD0A3283}">
      <dgm:prSet phldrT="[Text]" custT="1"/>
      <dgm:spPr/>
      <dgm:t>
        <a:bodyPr/>
        <a:lstStyle/>
        <a:p>
          <a:endParaRPr lang="en-IN" sz="1200"/>
        </a:p>
      </dgm:t>
    </dgm:pt>
    <dgm:pt modelId="{75B47BA8-75F2-45C8-817A-4A80AC459A6E}" type="parTrans" cxnId="{C4761E86-7EBD-4482-9D18-F30B5AFEBC2B}">
      <dgm:prSet/>
      <dgm:spPr/>
      <dgm:t>
        <a:bodyPr/>
        <a:lstStyle/>
        <a:p>
          <a:endParaRPr lang="en-IN"/>
        </a:p>
      </dgm:t>
    </dgm:pt>
    <dgm:pt modelId="{A6931C40-6550-4ED1-8A91-4685178BAECE}" type="sibTrans" cxnId="{C4761E86-7EBD-4482-9D18-F30B5AFEBC2B}">
      <dgm:prSet/>
      <dgm:spPr/>
      <dgm:t>
        <a:bodyPr/>
        <a:lstStyle/>
        <a:p>
          <a:endParaRPr lang="en-IN"/>
        </a:p>
      </dgm:t>
    </dgm:pt>
    <dgm:pt modelId="{FFE58835-870B-45CB-83DD-F142ACE14F80}">
      <dgm:prSet phldrT="[Text]" custT="1"/>
      <dgm:spPr/>
      <dgm:t>
        <a:bodyPr/>
        <a:lstStyle/>
        <a:p>
          <a:r>
            <a:rPr lang="en-IN" sz="1100"/>
            <a:t>While before Yoga, the individual spent screentime for creativity purposes only on Sunday which, after Yoga, got extended to Friday-Sunday.</a:t>
          </a:r>
        </a:p>
      </dgm:t>
    </dgm:pt>
    <dgm:pt modelId="{A8066C6E-E5B2-488A-829A-A8EAD78BC36C}" type="parTrans" cxnId="{6F24E99B-B6EC-4D75-B945-7FCCC3DF89C8}">
      <dgm:prSet/>
      <dgm:spPr/>
      <dgm:t>
        <a:bodyPr/>
        <a:lstStyle/>
        <a:p>
          <a:endParaRPr lang="en-IN"/>
        </a:p>
      </dgm:t>
    </dgm:pt>
    <dgm:pt modelId="{A86C14FA-1E1C-4869-A53C-6F27BFEF52B1}" type="sibTrans" cxnId="{6F24E99B-B6EC-4D75-B945-7FCCC3DF89C8}">
      <dgm:prSet/>
      <dgm:spPr/>
      <dgm:t>
        <a:bodyPr/>
        <a:lstStyle/>
        <a:p>
          <a:endParaRPr lang="en-IN"/>
        </a:p>
      </dgm:t>
    </dgm:pt>
    <dgm:pt modelId="{5DD41871-863C-42DC-9E78-D7AD08E99F70}">
      <dgm:prSet phldrT="[Text]" custT="1"/>
      <dgm:spPr/>
      <dgm:t>
        <a:bodyPr/>
        <a:lstStyle/>
        <a:p>
          <a:r>
            <a:rPr lang="en-IN" sz="1100"/>
            <a:t>Across, entire week, after Yoga, screentime for productivity purposes seemed to have increased except for Wednesday and Saturday.</a:t>
          </a:r>
        </a:p>
      </dgm:t>
    </dgm:pt>
    <dgm:pt modelId="{3AC2540B-004D-43D0-8ECF-DB0237462A2D}" type="parTrans" cxnId="{098BB43A-F290-49BD-807B-FBBEC07180DE}">
      <dgm:prSet/>
      <dgm:spPr/>
      <dgm:t>
        <a:bodyPr/>
        <a:lstStyle/>
        <a:p>
          <a:endParaRPr lang="en-IN"/>
        </a:p>
      </dgm:t>
    </dgm:pt>
    <dgm:pt modelId="{D25CE498-4CC2-433B-A8A4-75A05CC18131}" type="sibTrans" cxnId="{098BB43A-F290-49BD-807B-FBBEC07180DE}">
      <dgm:prSet/>
      <dgm:spPr/>
      <dgm:t>
        <a:bodyPr/>
        <a:lstStyle/>
        <a:p>
          <a:endParaRPr lang="en-IN"/>
        </a:p>
      </dgm:t>
    </dgm:pt>
    <dgm:pt modelId="{5F46D234-1550-4451-81FE-D55DAF88A429}">
      <dgm:prSet phldrT="[Text]" custT="1"/>
      <dgm:spPr/>
      <dgm:t>
        <a:bodyPr/>
        <a:lstStyle/>
        <a:p>
          <a:r>
            <a:rPr lang="en-IN" sz="1100"/>
            <a:t>Screentime for Reading and References increased only for Monday and Wednesday.</a:t>
          </a:r>
        </a:p>
      </dgm:t>
    </dgm:pt>
    <dgm:pt modelId="{6E6A0431-ECF8-45E0-BABC-8D7004094B35}" type="parTrans" cxnId="{D5D084F0-F783-486B-BC5B-A4D58C00BA7F}">
      <dgm:prSet/>
      <dgm:spPr/>
      <dgm:t>
        <a:bodyPr/>
        <a:lstStyle/>
        <a:p>
          <a:endParaRPr lang="en-IN"/>
        </a:p>
      </dgm:t>
    </dgm:pt>
    <dgm:pt modelId="{7CEF75DF-0EEA-4D9A-A250-217A09FE0A65}" type="sibTrans" cxnId="{D5D084F0-F783-486B-BC5B-A4D58C00BA7F}">
      <dgm:prSet/>
      <dgm:spPr/>
      <dgm:t>
        <a:bodyPr/>
        <a:lstStyle/>
        <a:p>
          <a:endParaRPr lang="en-IN"/>
        </a:p>
      </dgm:t>
    </dgm:pt>
    <dgm:pt modelId="{D7050422-F833-439C-AC23-BC3D916EA63C}">
      <dgm:prSet phldrT="[Text]" custT="1"/>
      <dgm:spPr/>
      <dgm:t>
        <a:bodyPr/>
        <a:lstStyle/>
        <a:p>
          <a:r>
            <a:rPr lang="en-IN" sz="1100"/>
            <a:t>On Friday and Sunday, the time spent on social networking increased, but for Saturday it decreased quite a lot.</a:t>
          </a:r>
        </a:p>
      </dgm:t>
    </dgm:pt>
    <dgm:pt modelId="{1F143AF0-9669-4C69-895E-B0C6FD1370D7}" type="parTrans" cxnId="{A35FC8CE-0E46-40E1-B49B-D2E876781971}">
      <dgm:prSet/>
      <dgm:spPr/>
      <dgm:t>
        <a:bodyPr/>
        <a:lstStyle/>
        <a:p>
          <a:endParaRPr lang="en-IN"/>
        </a:p>
      </dgm:t>
    </dgm:pt>
    <dgm:pt modelId="{326528F1-3EDE-4163-AB46-314BF7AA1A01}" type="sibTrans" cxnId="{A35FC8CE-0E46-40E1-B49B-D2E876781971}">
      <dgm:prSet/>
      <dgm:spPr/>
      <dgm:t>
        <a:bodyPr/>
        <a:lstStyle/>
        <a:p>
          <a:endParaRPr lang="en-IN"/>
        </a:p>
      </dgm:t>
    </dgm:pt>
    <dgm:pt modelId="{3FB77C68-1ACA-4172-9DCE-973947871726}" type="pres">
      <dgm:prSet presAssocID="{6C3557BD-C560-4118-B020-0736847DDC30}" presName="Name0" presStyleCnt="0">
        <dgm:presLayoutVars>
          <dgm:chMax/>
          <dgm:chPref val="3"/>
          <dgm:dir/>
          <dgm:animOne val="branch"/>
          <dgm:animLvl val="lvl"/>
        </dgm:presLayoutVars>
      </dgm:prSet>
      <dgm:spPr/>
    </dgm:pt>
    <dgm:pt modelId="{042549E4-0632-4483-9CAC-E5D0A02695CD}" type="pres">
      <dgm:prSet presAssocID="{19C3F170-F9AA-46F5-BEC3-D09898847380}" presName="composite" presStyleCnt="0"/>
      <dgm:spPr/>
    </dgm:pt>
    <dgm:pt modelId="{AB2DA56C-B5E9-41D5-9D74-21E2DA7C20EC}" type="pres">
      <dgm:prSet presAssocID="{19C3F170-F9AA-46F5-BEC3-D09898847380}" presName="FirstChild" presStyleLbl="revTx" presStyleIdx="0" presStyleCnt="6">
        <dgm:presLayoutVars>
          <dgm:chMax val="0"/>
          <dgm:chPref val="0"/>
          <dgm:bulletEnabled val="1"/>
        </dgm:presLayoutVars>
      </dgm:prSet>
      <dgm:spPr/>
    </dgm:pt>
    <dgm:pt modelId="{DAAA5687-2F65-4007-9091-31261E91C842}" type="pres">
      <dgm:prSet presAssocID="{19C3F170-F9AA-46F5-BEC3-D09898847380}" presName="Parent" presStyleLbl="alignNode1" presStyleIdx="0" presStyleCnt="3" custScaleX="131929" custScaleY="97348" custLinFactNeighborX="2577" custLinFactNeighborY="5602">
        <dgm:presLayoutVars>
          <dgm:chMax val="3"/>
          <dgm:chPref val="3"/>
          <dgm:bulletEnabled val="1"/>
        </dgm:presLayoutVars>
      </dgm:prSet>
      <dgm:spPr/>
    </dgm:pt>
    <dgm:pt modelId="{11778DBD-B5BA-4C56-909D-EA09118562CA}" type="pres">
      <dgm:prSet presAssocID="{19C3F170-F9AA-46F5-BEC3-D09898847380}" presName="Accent" presStyleLbl="parChTrans1D1" presStyleIdx="0" presStyleCnt="3"/>
      <dgm:spPr/>
    </dgm:pt>
    <dgm:pt modelId="{4D5FAEEF-B58F-48C3-9D39-B7CBA6E3AF85}" type="pres">
      <dgm:prSet presAssocID="{19C3F170-F9AA-46F5-BEC3-D09898847380}" presName="Child" presStyleLbl="revTx" presStyleIdx="1" presStyleCnt="6" custScaleY="359338">
        <dgm:presLayoutVars>
          <dgm:chMax val="0"/>
          <dgm:chPref val="0"/>
          <dgm:bulletEnabled val="1"/>
        </dgm:presLayoutVars>
      </dgm:prSet>
      <dgm:spPr/>
    </dgm:pt>
    <dgm:pt modelId="{0861C536-9D46-43D8-8DF1-54BB8B2236AE}" type="pres">
      <dgm:prSet presAssocID="{F9140139-9FAF-4CF4-838A-9A448CEC14A9}" presName="sibTrans" presStyleCnt="0"/>
      <dgm:spPr/>
    </dgm:pt>
    <dgm:pt modelId="{01D7A254-4AB7-44B2-9BF0-CCBD025B1297}" type="pres">
      <dgm:prSet presAssocID="{B773FE2B-7EEA-4ACB-B9C4-ABE5A988352F}" presName="composite" presStyleCnt="0"/>
      <dgm:spPr/>
    </dgm:pt>
    <dgm:pt modelId="{6A1C8937-0241-445D-A6C3-ABA5B912A802}" type="pres">
      <dgm:prSet presAssocID="{B773FE2B-7EEA-4ACB-B9C4-ABE5A988352F}" presName="FirstChild" presStyleLbl="revTx" presStyleIdx="2" presStyleCnt="6">
        <dgm:presLayoutVars>
          <dgm:chMax val="0"/>
          <dgm:chPref val="0"/>
          <dgm:bulletEnabled val="1"/>
        </dgm:presLayoutVars>
      </dgm:prSet>
      <dgm:spPr/>
    </dgm:pt>
    <dgm:pt modelId="{CB108E7C-20B1-4C56-A18A-1BBBFB3368CA}" type="pres">
      <dgm:prSet presAssocID="{B773FE2B-7EEA-4ACB-B9C4-ABE5A988352F}" presName="Parent" presStyleLbl="alignNode1" presStyleIdx="1" presStyleCnt="3" custScaleX="184392" custScaleY="123066" custLinFactNeighborX="16107" custLinFactNeighborY="-4340">
        <dgm:presLayoutVars>
          <dgm:chMax val="3"/>
          <dgm:chPref val="3"/>
          <dgm:bulletEnabled val="1"/>
        </dgm:presLayoutVars>
      </dgm:prSet>
      <dgm:spPr/>
    </dgm:pt>
    <dgm:pt modelId="{18CE9F8F-9B1B-4CCB-B17A-08AC21B833F1}" type="pres">
      <dgm:prSet presAssocID="{B773FE2B-7EEA-4ACB-B9C4-ABE5A988352F}" presName="Accent" presStyleLbl="parChTrans1D1" presStyleIdx="1" presStyleCnt="3"/>
      <dgm:spPr/>
    </dgm:pt>
    <dgm:pt modelId="{65F77950-5927-4EAB-BFA5-A66AE5FFEF84}" type="pres">
      <dgm:prSet presAssocID="{B773FE2B-7EEA-4ACB-B9C4-ABE5A988352F}" presName="Child" presStyleLbl="revTx" presStyleIdx="3" presStyleCnt="6" custScaleY="602674" custLinFactY="799" custLinFactNeighborX="-335" custLinFactNeighborY="100000">
        <dgm:presLayoutVars>
          <dgm:chMax val="0"/>
          <dgm:chPref val="0"/>
          <dgm:bulletEnabled val="1"/>
        </dgm:presLayoutVars>
      </dgm:prSet>
      <dgm:spPr/>
    </dgm:pt>
    <dgm:pt modelId="{DAFBAC03-8916-4E68-88B3-0B356A7D706B}" type="pres">
      <dgm:prSet presAssocID="{A16A959D-1FE3-473A-BDA4-9E137FEFF028}" presName="sibTrans" presStyleCnt="0"/>
      <dgm:spPr/>
    </dgm:pt>
    <dgm:pt modelId="{BFBB20D6-006C-4E62-9203-63ACC73836D2}" type="pres">
      <dgm:prSet presAssocID="{803CCE34-3E63-4C3E-B52E-97AB2285825B}" presName="composite" presStyleCnt="0"/>
      <dgm:spPr/>
    </dgm:pt>
    <dgm:pt modelId="{4B5C7BF9-0A99-4BB4-BCB1-093818E2A48F}" type="pres">
      <dgm:prSet presAssocID="{803CCE34-3E63-4C3E-B52E-97AB2285825B}" presName="FirstChild" presStyleLbl="revTx" presStyleIdx="4" presStyleCnt="6">
        <dgm:presLayoutVars>
          <dgm:chMax val="0"/>
          <dgm:chPref val="0"/>
          <dgm:bulletEnabled val="1"/>
        </dgm:presLayoutVars>
      </dgm:prSet>
      <dgm:spPr/>
    </dgm:pt>
    <dgm:pt modelId="{850C5FCA-EECF-432D-9D24-1CEDAF9FB9B1}" type="pres">
      <dgm:prSet presAssocID="{803CCE34-3E63-4C3E-B52E-97AB2285825B}" presName="Parent" presStyleLbl="alignNode1" presStyleIdx="2" presStyleCnt="3" custScaleX="146377" custScaleY="124187" custLinFactNeighborX="6689">
        <dgm:presLayoutVars>
          <dgm:chMax val="3"/>
          <dgm:chPref val="3"/>
          <dgm:bulletEnabled val="1"/>
        </dgm:presLayoutVars>
      </dgm:prSet>
      <dgm:spPr/>
    </dgm:pt>
    <dgm:pt modelId="{83C6B70C-7BD2-4B58-9373-1419804B6E06}" type="pres">
      <dgm:prSet presAssocID="{803CCE34-3E63-4C3E-B52E-97AB2285825B}" presName="Accent" presStyleLbl="parChTrans1D1" presStyleIdx="2" presStyleCnt="3"/>
      <dgm:spPr/>
    </dgm:pt>
    <dgm:pt modelId="{80EF70A5-11E1-45E4-80F6-DAB85696D065}" type="pres">
      <dgm:prSet presAssocID="{803CCE34-3E63-4C3E-B52E-97AB2285825B}" presName="Child" presStyleLbl="revTx" presStyleIdx="5" presStyleCnt="6" custScaleY="312664">
        <dgm:presLayoutVars>
          <dgm:chMax val="0"/>
          <dgm:chPref val="0"/>
          <dgm:bulletEnabled val="1"/>
        </dgm:presLayoutVars>
      </dgm:prSet>
      <dgm:spPr/>
    </dgm:pt>
  </dgm:ptLst>
  <dgm:cxnLst>
    <dgm:cxn modelId="{9303CD02-ACA0-4B7C-9531-76AC84A68475}" type="presOf" srcId="{D7050422-F833-439C-AC23-BC3D916EA63C}" destId="{80EF70A5-11E1-45E4-80F6-DAB85696D065}" srcOrd="0" destOrd="4" presId="urn:microsoft.com/office/officeart/2011/layout/TabList"/>
    <dgm:cxn modelId="{02219105-E02B-44E6-971E-FAB268B348C2}" type="presOf" srcId="{292F9E79-1C7F-4197-B1BD-0141CDD4BEA3}" destId="{65F77950-5927-4EAB-BFA5-A66AE5FFEF84}" srcOrd="0" destOrd="6" presId="urn:microsoft.com/office/officeart/2011/layout/TabList"/>
    <dgm:cxn modelId="{68BD5707-A6FA-4B8E-98DB-281235076C8F}" srcId="{6C3557BD-C560-4118-B020-0736847DDC30}" destId="{B773FE2B-7EEA-4ACB-B9C4-ABE5A988352F}" srcOrd="1" destOrd="0" parTransId="{F9653DFA-0CD3-46FB-A5C2-C3F4E69FB68A}" sibTransId="{A16A959D-1FE3-473A-BDA4-9E137FEFF028}"/>
    <dgm:cxn modelId="{C0E39C09-DA06-4EEE-81D7-4F265ED8B6C2}" type="presOf" srcId="{344EEBAE-B1CA-4466-9108-E3F80B941B55}" destId="{4D5FAEEF-B58F-48C3-9D39-B7CBA6E3AF85}" srcOrd="0" destOrd="3" presId="urn:microsoft.com/office/officeart/2011/layout/TabList"/>
    <dgm:cxn modelId="{01D3EA0F-C98D-4886-BE31-3E1D2693AD90}" srcId="{6C3557BD-C560-4118-B020-0736847DDC30}" destId="{803CCE34-3E63-4C3E-B52E-97AB2285825B}" srcOrd="2" destOrd="0" parTransId="{F8CFFE21-5D1E-4940-ADB0-B619E6241E3F}" sibTransId="{80C1603E-8AD7-4F49-8240-C6BC345F3723}"/>
    <dgm:cxn modelId="{4E745E12-D6DB-4D74-B422-2DED96D674B0}" type="presOf" srcId="{FFE58835-870B-45CB-83DD-F142ACE14F80}" destId="{80EF70A5-11E1-45E4-80F6-DAB85696D065}" srcOrd="0" destOrd="1" presId="urn:microsoft.com/office/officeart/2011/layout/TabList"/>
    <dgm:cxn modelId="{6F3E5F1C-99A6-477B-859D-F57A72846AEC}" srcId="{6C3557BD-C560-4118-B020-0736847DDC30}" destId="{19C3F170-F9AA-46F5-BEC3-D09898847380}" srcOrd="0" destOrd="0" parTransId="{FCC6BF74-D2C3-4784-A56F-AC8DCF336A42}" sibTransId="{F9140139-9FAF-4CF4-838A-9A448CEC14A9}"/>
    <dgm:cxn modelId="{A56BFD1F-AE4D-4CCC-BFF6-D253A2E9295E}" srcId="{19C3F170-F9AA-46F5-BEC3-D09898847380}" destId="{6CF5A735-F96C-476E-8709-0592B986D8B4}" srcOrd="1" destOrd="0" parTransId="{551E4481-93EC-48A6-B7CA-080F11E5F2A4}" sibTransId="{E7800A2A-06F6-420B-AA6D-B3F1D4395F0A}"/>
    <dgm:cxn modelId="{DD9BDE24-5A93-4E05-96CF-E8C36A5C7FF4}" srcId="{19C3F170-F9AA-46F5-BEC3-D09898847380}" destId="{C8382676-2719-409D-9D0A-63E9FC142B65}" srcOrd="0" destOrd="0" parTransId="{CEDB31CD-1A39-4070-94DA-0F56EBE8597F}" sibTransId="{9FAA2A06-1E04-418F-A311-3037BB9BEBFC}"/>
    <dgm:cxn modelId="{E9CFB92E-04F8-414D-867D-6D873B38C3F0}" srcId="{B773FE2B-7EEA-4ACB-B9C4-ABE5A988352F}" destId="{EC877F8B-9DB0-4DB6-BD4F-978F1CCEA921}" srcOrd="9" destOrd="0" parTransId="{5CAA7A9C-BBB9-4765-8DA1-B23A52A2B843}" sibTransId="{21DEBA18-5FFF-422A-9242-C16524A7F533}"/>
    <dgm:cxn modelId="{C2992C34-9EAE-4320-AE69-7E4B083E9E6F}" srcId="{803CCE34-3E63-4C3E-B52E-97AB2285825B}" destId="{015D3B6F-15D3-4A88-A536-1EE9BE87B7E7}" srcOrd="1" destOrd="0" parTransId="{D6AB1FE3-A5DE-4555-AA2A-B8F1CBA470F6}" sibTransId="{0573D207-F720-4718-B516-EB551CDAE5A3}"/>
    <dgm:cxn modelId="{92B20236-0DE4-4588-BBC5-E4D22D554A88}" srcId="{B773FE2B-7EEA-4ACB-B9C4-ABE5A988352F}" destId="{61764C65-C61F-4053-8A4C-00BCF8B6D60C}" srcOrd="1" destOrd="0" parTransId="{D2844AF6-F050-4616-94BE-FBD3264ED6CB}" sibTransId="{689881F3-DBCB-41DD-B793-A19A2E16907D}"/>
    <dgm:cxn modelId="{97F5753A-2B3D-4C6F-9383-0D2D164324E2}" srcId="{B773FE2B-7EEA-4ACB-B9C4-ABE5A988352F}" destId="{4092E50B-FBA1-4FB1-85D7-54A25F9C72D8}" srcOrd="0" destOrd="0" parTransId="{A2F3CA47-E163-40A8-BFEC-E551C6417B3A}" sibTransId="{9BCED4CB-6C6C-4DB6-A04E-19292D99CD52}"/>
    <dgm:cxn modelId="{098BB43A-F290-49BD-807B-FBBEC07180DE}" srcId="{803CCE34-3E63-4C3E-B52E-97AB2285825B}" destId="{5DD41871-863C-42DC-9E78-D7AD08E99F70}" srcOrd="3" destOrd="0" parTransId="{3AC2540B-004D-43D0-8ECF-DB0237462A2D}" sibTransId="{D25CE498-4CC2-433B-A8A4-75A05CC18131}"/>
    <dgm:cxn modelId="{975DE63C-B81F-413E-8BB4-6804D7683C2A}" type="presOf" srcId="{C8382676-2719-409D-9D0A-63E9FC142B65}" destId="{AB2DA56C-B5E9-41D5-9D74-21E2DA7C20EC}" srcOrd="0" destOrd="0" presId="urn:microsoft.com/office/officeart/2011/layout/TabList"/>
    <dgm:cxn modelId="{15544C3E-1EE3-4781-A6BB-A72DF293EFFB}" srcId="{B773FE2B-7EEA-4ACB-B9C4-ABE5A988352F}" destId="{22B28864-7746-4A66-B8BA-FC2555F99F33}" srcOrd="3" destOrd="0" parTransId="{A084585E-192B-4990-83DA-F829BD7393EA}" sibTransId="{EC305346-CA83-44AA-9353-C95DA2721C01}"/>
    <dgm:cxn modelId="{8DEE5B5F-C301-4CEA-A7C8-62B114F32F1A}" type="presOf" srcId="{53D900F5-F858-443F-AF70-6DEB5EA42B13}" destId="{4D5FAEEF-B58F-48C3-9D39-B7CBA6E3AF85}" srcOrd="0" destOrd="2" presId="urn:microsoft.com/office/officeart/2011/layout/TabList"/>
    <dgm:cxn modelId="{04B9356A-4D02-47B0-B3F1-D53F3F602E03}" type="presOf" srcId="{4092E50B-FBA1-4FB1-85D7-54A25F9C72D8}" destId="{6A1C8937-0241-445D-A6C3-ABA5B912A802}" srcOrd="0" destOrd="0" presId="urn:microsoft.com/office/officeart/2011/layout/TabList"/>
    <dgm:cxn modelId="{5BCAE36A-C9FB-427A-8F8F-D78F697A98D1}" srcId="{803CCE34-3E63-4C3E-B52E-97AB2285825B}" destId="{ED219CE0-FC55-481D-8A53-5345AB4C14F2}" srcOrd="0" destOrd="0" parTransId="{55181EAB-9593-4840-8D75-4D6FD3928A70}" sibTransId="{569A1875-91A7-4DDF-8F52-7537E7E402A1}"/>
    <dgm:cxn modelId="{B70D4E6D-B4DA-4231-AAE0-785567D74866}" type="presOf" srcId="{015D3B6F-15D3-4A88-A536-1EE9BE87B7E7}" destId="{80EF70A5-11E1-45E4-80F6-DAB85696D065}" srcOrd="0" destOrd="0" presId="urn:microsoft.com/office/officeart/2011/layout/TabList"/>
    <dgm:cxn modelId="{F04FA954-25EF-4922-B204-133DD2416864}" type="presOf" srcId="{6C3557BD-C560-4118-B020-0736847DDC30}" destId="{3FB77C68-1ACA-4172-9DCE-973947871726}" srcOrd="0" destOrd="0" presId="urn:microsoft.com/office/officeart/2011/layout/TabList"/>
    <dgm:cxn modelId="{A2231B59-49D5-47BF-AE12-AB0A2111E2E7}" type="presOf" srcId="{07DC41F5-A5AA-43FE-81F7-59DBFD0A3283}" destId="{65F77950-5927-4EAB-BFA5-A66AE5FFEF84}" srcOrd="0" destOrd="7" presId="urn:microsoft.com/office/officeart/2011/layout/TabList"/>
    <dgm:cxn modelId="{46A9005A-8FD1-411B-9A6F-A1131860039C}" srcId="{B773FE2B-7EEA-4ACB-B9C4-ABE5A988352F}" destId="{16D0BC1F-947C-40DA-916F-EC1A1E344823}" srcOrd="4" destOrd="0" parTransId="{B7B8B0D1-4AAE-473D-937B-B712405B9CC1}" sibTransId="{9DBF3D2A-4159-4B21-9D61-59D95577C918}"/>
    <dgm:cxn modelId="{16DB647C-363E-4B9A-833C-2E9E32EB6F60}" type="presOf" srcId="{ED219CE0-FC55-481D-8A53-5345AB4C14F2}" destId="{4B5C7BF9-0A99-4BB4-BCB1-093818E2A48F}" srcOrd="0" destOrd="0" presId="urn:microsoft.com/office/officeart/2011/layout/TabList"/>
    <dgm:cxn modelId="{C4761E86-7EBD-4482-9D18-F30B5AFEBC2B}" srcId="{B773FE2B-7EEA-4ACB-B9C4-ABE5A988352F}" destId="{07DC41F5-A5AA-43FE-81F7-59DBFD0A3283}" srcOrd="8" destOrd="0" parTransId="{75B47BA8-75F2-45C8-817A-4A80AC459A6E}" sibTransId="{A6931C40-6550-4ED1-8A91-4685178BAECE}"/>
    <dgm:cxn modelId="{9FAB8787-C1F9-4E2F-8768-C9940906CAF9}" type="presOf" srcId="{19C3F170-F9AA-46F5-BEC3-D09898847380}" destId="{DAAA5687-2F65-4007-9091-31261E91C842}" srcOrd="0" destOrd="0" presId="urn:microsoft.com/office/officeart/2011/layout/TabList"/>
    <dgm:cxn modelId="{F1B2C68D-589D-45F7-93B8-5148365A6541}" srcId="{B773FE2B-7EEA-4ACB-B9C4-ABE5A988352F}" destId="{F6601D3A-F92B-41B6-B9DD-33F90AD0166D}" srcOrd="2" destOrd="0" parTransId="{8AFE6BFA-DAF5-4D07-9D7C-FE231D88215A}" sibTransId="{C4092CF7-EC3C-4CB7-A726-3DF91EC982CE}"/>
    <dgm:cxn modelId="{6978A094-7CEA-4CC7-A493-EF537670D054}" srcId="{19C3F170-F9AA-46F5-BEC3-D09898847380}" destId="{53D900F5-F858-443F-AF70-6DEB5EA42B13}" srcOrd="3" destOrd="0" parTransId="{05EAFF33-1AA8-4D59-B2A5-1806A3DED5EF}" sibTransId="{1BF85819-33DD-453D-A6D1-6562C7C97A31}"/>
    <dgm:cxn modelId="{6F24E99B-B6EC-4D75-B945-7FCCC3DF89C8}" srcId="{803CCE34-3E63-4C3E-B52E-97AB2285825B}" destId="{FFE58835-870B-45CB-83DD-F142ACE14F80}" srcOrd="2" destOrd="0" parTransId="{A8066C6E-E5B2-488A-829A-A8EAD78BC36C}" sibTransId="{A86C14FA-1E1C-4869-A53C-6F27BFEF52B1}"/>
    <dgm:cxn modelId="{A6077B9C-E5FE-46C3-9A9F-EF4D08B12C1D}" type="presOf" srcId="{DD65C324-A4EB-4A9F-B82D-1409249BD040}" destId="{65F77950-5927-4EAB-BFA5-A66AE5FFEF84}" srcOrd="0" destOrd="4" presId="urn:microsoft.com/office/officeart/2011/layout/TabList"/>
    <dgm:cxn modelId="{602F6F9D-3C02-493F-ADEB-20022DDD52BB}" srcId="{B773FE2B-7EEA-4ACB-B9C4-ABE5A988352F}" destId="{6CED6A99-9709-47B3-93AD-8FF467DAF1B6}" srcOrd="6" destOrd="0" parTransId="{D9D7BFF5-B441-4643-A8FA-73F483AB1B83}" sibTransId="{1BB43FF6-13A7-4491-8F03-CC73D699ADDC}"/>
    <dgm:cxn modelId="{402F9A9E-213D-4AF9-9513-B0513048F3C7}" srcId="{B773FE2B-7EEA-4ACB-B9C4-ABE5A988352F}" destId="{DD65C324-A4EB-4A9F-B82D-1409249BD040}" srcOrd="5" destOrd="0" parTransId="{BB49B839-311C-444E-8816-0F6D7A246C1A}" sibTransId="{662648E9-0578-443A-90D4-0E5D13E88A4D}"/>
    <dgm:cxn modelId="{C046A3A5-4E48-4D76-86A5-9EFD20A61B19}" type="presOf" srcId="{6CED6A99-9709-47B3-93AD-8FF467DAF1B6}" destId="{65F77950-5927-4EAB-BFA5-A66AE5FFEF84}" srcOrd="0" destOrd="5" presId="urn:microsoft.com/office/officeart/2011/layout/TabList"/>
    <dgm:cxn modelId="{B299B0AC-28E0-4051-AC88-3D6403F90784}" srcId="{19C3F170-F9AA-46F5-BEC3-D09898847380}" destId="{19755A93-3AC4-430D-BBF5-014CEA4DB4DE}" srcOrd="2" destOrd="0" parTransId="{C986D0FC-2AB9-42E6-B77C-AB4598EB8FA0}" sibTransId="{898AC93B-00A9-4A02-AB96-14681A6E6648}"/>
    <dgm:cxn modelId="{610B1BB7-292D-48E5-B3FF-AB66B816CD8F}" type="presOf" srcId="{61764C65-C61F-4053-8A4C-00BCF8B6D60C}" destId="{65F77950-5927-4EAB-BFA5-A66AE5FFEF84}" srcOrd="0" destOrd="0" presId="urn:microsoft.com/office/officeart/2011/layout/TabList"/>
    <dgm:cxn modelId="{CC0848BB-EF8A-4D36-A7B7-7D2E0F141951}" srcId="{19C3F170-F9AA-46F5-BEC3-D09898847380}" destId="{344EEBAE-B1CA-4466-9108-E3F80B941B55}" srcOrd="4" destOrd="0" parTransId="{DEC59818-39FD-4E47-8164-BE7B68438A13}" sibTransId="{B5B02508-7E99-45A1-B529-F29BEF7650B1}"/>
    <dgm:cxn modelId="{538C43C6-C8E9-41B6-AE2F-6C86DDBA16FB}" type="presOf" srcId="{803CCE34-3E63-4C3E-B52E-97AB2285825B}" destId="{850C5FCA-EECF-432D-9D24-1CEDAF9FB9B1}" srcOrd="0" destOrd="0" presId="urn:microsoft.com/office/officeart/2011/layout/TabList"/>
    <dgm:cxn modelId="{BBD99AC7-6154-4331-A3B6-B57C9C1FBF66}" type="presOf" srcId="{B773FE2B-7EEA-4ACB-B9C4-ABE5A988352F}" destId="{CB108E7C-20B1-4C56-A18A-1BBBFB3368CA}" srcOrd="0" destOrd="0" presId="urn:microsoft.com/office/officeart/2011/layout/TabList"/>
    <dgm:cxn modelId="{C4444CC8-9E1E-4EB0-9FCE-262A599585B6}" type="presOf" srcId="{16D0BC1F-947C-40DA-916F-EC1A1E344823}" destId="{65F77950-5927-4EAB-BFA5-A66AE5FFEF84}" srcOrd="0" destOrd="3" presId="urn:microsoft.com/office/officeart/2011/layout/TabList"/>
    <dgm:cxn modelId="{CC5F4BC9-9675-4822-B40B-5BCF611EF7FC}" type="presOf" srcId="{EC877F8B-9DB0-4DB6-BD4F-978F1CCEA921}" destId="{65F77950-5927-4EAB-BFA5-A66AE5FFEF84}" srcOrd="0" destOrd="8" presId="urn:microsoft.com/office/officeart/2011/layout/TabList"/>
    <dgm:cxn modelId="{60B5F7CD-A416-4513-A71F-31F149196085}" type="presOf" srcId="{F6601D3A-F92B-41B6-B9DD-33F90AD0166D}" destId="{65F77950-5927-4EAB-BFA5-A66AE5FFEF84}" srcOrd="0" destOrd="1" presId="urn:microsoft.com/office/officeart/2011/layout/TabList"/>
    <dgm:cxn modelId="{A35FC8CE-0E46-40E1-B49B-D2E876781971}" srcId="{803CCE34-3E63-4C3E-B52E-97AB2285825B}" destId="{D7050422-F833-439C-AC23-BC3D916EA63C}" srcOrd="5" destOrd="0" parTransId="{1F143AF0-9669-4C69-895E-B0C6FD1370D7}" sibTransId="{326528F1-3EDE-4163-AB46-314BF7AA1A01}"/>
    <dgm:cxn modelId="{CB8256D9-9F6D-45C9-A89E-5C4EBCA7CEB6}" type="presOf" srcId="{5F46D234-1550-4451-81FE-D55DAF88A429}" destId="{80EF70A5-11E1-45E4-80F6-DAB85696D065}" srcOrd="0" destOrd="3" presId="urn:microsoft.com/office/officeart/2011/layout/TabList"/>
    <dgm:cxn modelId="{44890FDD-EF1E-424C-814E-A81A28B920D4}" srcId="{B773FE2B-7EEA-4ACB-B9C4-ABE5A988352F}" destId="{292F9E79-1C7F-4197-B1BD-0141CDD4BEA3}" srcOrd="7" destOrd="0" parTransId="{8B330479-25F4-4A71-9129-0A3070CB3E68}" sibTransId="{335FB5B4-762B-4414-9478-5B4CE9EA3275}"/>
    <dgm:cxn modelId="{37118BE5-09FC-40AF-9ED6-A812EA164B2A}" type="presOf" srcId="{5DD41871-863C-42DC-9E78-D7AD08E99F70}" destId="{80EF70A5-11E1-45E4-80F6-DAB85696D065}" srcOrd="0" destOrd="2" presId="urn:microsoft.com/office/officeart/2011/layout/TabList"/>
    <dgm:cxn modelId="{365628E7-6CC1-47A3-9A87-B5CD176FBC4B}" type="presOf" srcId="{6CF5A735-F96C-476E-8709-0592B986D8B4}" destId="{4D5FAEEF-B58F-48C3-9D39-B7CBA6E3AF85}" srcOrd="0" destOrd="0" presId="urn:microsoft.com/office/officeart/2011/layout/TabList"/>
    <dgm:cxn modelId="{286B36EF-5B31-4079-8CDF-3153701F4D8D}" type="presOf" srcId="{22B28864-7746-4A66-B8BA-FC2555F99F33}" destId="{65F77950-5927-4EAB-BFA5-A66AE5FFEF84}" srcOrd="0" destOrd="2" presId="urn:microsoft.com/office/officeart/2011/layout/TabList"/>
    <dgm:cxn modelId="{D5D084F0-F783-486B-BC5B-A4D58C00BA7F}" srcId="{803CCE34-3E63-4C3E-B52E-97AB2285825B}" destId="{5F46D234-1550-4451-81FE-D55DAF88A429}" srcOrd="4" destOrd="0" parTransId="{6E6A0431-ECF8-45E0-BABC-8D7004094B35}" sibTransId="{7CEF75DF-0EEA-4D9A-A250-217A09FE0A65}"/>
    <dgm:cxn modelId="{07658EFF-9D5A-48C9-AE66-B7D71C531A64}" type="presOf" srcId="{19755A93-3AC4-430D-BBF5-014CEA4DB4DE}" destId="{4D5FAEEF-B58F-48C3-9D39-B7CBA6E3AF85}" srcOrd="0" destOrd="1" presId="urn:microsoft.com/office/officeart/2011/layout/TabList"/>
    <dgm:cxn modelId="{7B37AE5E-B17B-40F9-B175-58E81994B33C}" type="presParOf" srcId="{3FB77C68-1ACA-4172-9DCE-973947871726}" destId="{042549E4-0632-4483-9CAC-E5D0A02695CD}" srcOrd="0" destOrd="0" presId="urn:microsoft.com/office/officeart/2011/layout/TabList"/>
    <dgm:cxn modelId="{BAA47D2E-463B-4B86-BE11-6169BBF71CF2}" type="presParOf" srcId="{042549E4-0632-4483-9CAC-E5D0A02695CD}" destId="{AB2DA56C-B5E9-41D5-9D74-21E2DA7C20EC}" srcOrd="0" destOrd="0" presId="urn:microsoft.com/office/officeart/2011/layout/TabList"/>
    <dgm:cxn modelId="{4AB92B1F-8881-43BF-A730-2E7A76FC4DB1}" type="presParOf" srcId="{042549E4-0632-4483-9CAC-E5D0A02695CD}" destId="{DAAA5687-2F65-4007-9091-31261E91C842}" srcOrd="1" destOrd="0" presId="urn:microsoft.com/office/officeart/2011/layout/TabList"/>
    <dgm:cxn modelId="{B3390CAD-2F65-4723-93E1-A89C0C159BB8}" type="presParOf" srcId="{042549E4-0632-4483-9CAC-E5D0A02695CD}" destId="{11778DBD-B5BA-4C56-909D-EA09118562CA}" srcOrd="2" destOrd="0" presId="urn:microsoft.com/office/officeart/2011/layout/TabList"/>
    <dgm:cxn modelId="{3B4CBC6E-D608-4BAE-9BBC-E8A61D4D663E}" type="presParOf" srcId="{3FB77C68-1ACA-4172-9DCE-973947871726}" destId="{4D5FAEEF-B58F-48C3-9D39-B7CBA6E3AF85}" srcOrd="1" destOrd="0" presId="urn:microsoft.com/office/officeart/2011/layout/TabList"/>
    <dgm:cxn modelId="{DC27AC78-5C18-4C80-A6CC-1A12B87C356A}" type="presParOf" srcId="{3FB77C68-1ACA-4172-9DCE-973947871726}" destId="{0861C536-9D46-43D8-8DF1-54BB8B2236AE}" srcOrd="2" destOrd="0" presId="urn:microsoft.com/office/officeart/2011/layout/TabList"/>
    <dgm:cxn modelId="{766F67FD-636F-492E-846D-A035708155CB}" type="presParOf" srcId="{3FB77C68-1ACA-4172-9DCE-973947871726}" destId="{01D7A254-4AB7-44B2-9BF0-CCBD025B1297}" srcOrd="3" destOrd="0" presId="urn:microsoft.com/office/officeart/2011/layout/TabList"/>
    <dgm:cxn modelId="{717E02A3-7CF1-464B-93F9-0E39B446D1DE}" type="presParOf" srcId="{01D7A254-4AB7-44B2-9BF0-CCBD025B1297}" destId="{6A1C8937-0241-445D-A6C3-ABA5B912A802}" srcOrd="0" destOrd="0" presId="urn:microsoft.com/office/officeart/2011/layout/TabList"/>
    <dgm:cxn modelId="{2F179A8C-B89E-4B1C-B424-464DF409272F}" type="presParOf" srcId="{01D7A254-4AB7-44B2-9BF0-CCBD025B1297}" destId="{CB108E7C-20B1-4C56-A18A-1BBBFB3368CA}" srcOrd="1" destOrd="0" presId="urn:microsoft.com/office/officeart/2011/layout/TabList"/>
    <dgm:cxn modelId="{67055E1F-96A4-448D-B07B-921CBA1D81F5}" type="presParOf" srcId="{01D7A254-4AB7-44B2-9BF0-CCBD025B1297}" destId="{18CE9F8F-9B1B-4CCB-B17A-08AC21B833F1}" srcOrd="2" destOrd="0" presId="urn:microsoft.com/office/officeart/2011/layout/TabList"/>
    <dgm:cxn modelId="{B3BB3457-DD5B-454A-89B7-33DB9CBABB76}" type="presParOf" srcId="{3FB77C68-1ACA-4172-9DCE-973947871726}" destId="{65F77950-5927-4EAB-BFA5-A66AE5FFEF84}" srcOrd="4" destOrd="0" presId="urn:microsoft.com/office/officeart/2011/layout/TabList"/>
    <dgm:cxn modelId="{BA682C0A-108A-45A7-AD7A-DEDB49C215E4}" type="presParOf" srcId="{3FB77C68-1ACA-4172-9DCE-973947871726}" destId="{DAFBAC03-8916-4E68-88B3-0B356A7D706B}" srcOrd="5" destOrd="0" presId="urn:microsoft.com/office/officeart/2011/layout/TabList"/>
    <dgm:cxn modelId="{C0107C9B-CFD5-4A18-8BCF-027D61E65324}" type="presParOf" srcId="{3FB77C68-1ACA-4172-9DCE-973947871726}" destId="{BFBB20D6-006C-4E62-9203-63ACC73836D2}" srcOrd="6" destOrd="0" presId="urn:microsoft.com/office/officeart/2011/layout/TabList"/>
    <dgm:cxn modelId="{86433D75-9622-4A4B-972E-9CB5DC681316}" type="presParOf" srcId="{BFBB20D6-006C-4E62-9203-63ACC73836D2}" destId="{4B5C7BF9-0A99-4BB4-BCB1-093818E2A48F}" srcOrd="0" destOrd="0" presId="urn:microsoft.com/office/officeart/2011/layout/TabList"/>
    <dgm:cxn modelId="{90A1A7E8-8407-48D8-AE89-A6C98297880D}" type="presParOf" srcId="{BFBB20D6-006C-4E62-9203-63ACC73836D2}" destId="{850C5FCA-EECF-432D-9D24-1CEDAF9FB9B1}" srcOrd="1" destOrd="0" presId="urn:microsoft.com/office/officeart/2011/layout/TabList"/>
    <dgm:cxn modelId="{6079BD3F-CA70-4FD0-B0CB-32F234489BAD}" type="presParOf" srcId="{BFBB20D6-006C-4E62-9203-63ACC73836D2}" destId="{83C6B70C-7BD2-4B58-9373-1419804B6E06}" srcOrd="2" destOrd="0" presId="urn:microsoft.com/office/officeart/2011/layout/TabList"/>
    <dgm:cxn modelId="{0746001B-1922-4B30-A599-319C12EC9ED0}" type="presParOf" srcId="{3FB77C68-1ACA-4172-9DCE-973947871726}" destId="{80EF70A5-11E1-45E4-80F6-DAB85696D065}" srcOrd="7" destOrd="0" presId="urn:microsoft.com/office/officeart/2011/layout/TabList"/>
  </dgm:cxnLst>
  <dgm:bg/>
  <dgm:whole/>
  <dgm:extLst>
    <a:ext uri="http://schemas.microsoft.com/office/drawing/2008/diagram">
      <dsp:dataModelExt xmlns:dsp="http://schemas.microsoft.com/office/drawing/2008/diagram" relId="rId23"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5E19DEDD-CC3C-4821-AE9D-4D06523E757D}" type="doc">
      <dgm:prSet loTypeId="urn:microsoft.com/office/officeart/2005/8/layout/vList5" loCatId="list" qsTypeId="urn:microsoft.com/office/officeart/2005/8/quickstyle/simple1" qsCatId="simple" csTypeId="urn:microsoft.com/office/officeart/2005/8/colors/accent0_3" csCatId="mainScheme" phldr="1"/>
      <dgm:spPr/>
      <dgm:t>
        <a:bodyPr/>
        <a:lstStyle/>
        <a:p>
          <a:endParaRPr lang="en-IN"/>
        </a:p>
      </dgm:t>
    </dgm:pt>
    <dgm:pt modelId="{2B98A162-2C0A-4B1A-9CEC-7A8E49455B48}">
      <dgm:prSet phldrT="[Text]" custT="1"/>
      <dgm:spPr>
        <a:solidFill>
          <a:schemeClr val="accent6">
            <a:lumMod val="75000"/>
          </a:schemeClr>
        </a:solidFill>
      </dgm:spPr>
      <dgm:t>
        <a:bodyPr/>
        <a:lstStyle/>
        <a:p>
          <a:r>
            <a:rPr lang="en-IN" sz="1400" b="1"/>
            <a:t>Descriptive Analysis</a:t>
          </a:r>
        </a:p>
      </dgm:t>
    </dgm:pt>
    <dgm:pt modelId="{34611BD7-4187-4BB5-BF5A-9836707F6995}" type="parTrans" cxnId="{3DC5C56D-E66F-4892-89E8-8B07B723712E}">
      <dgm:prSet/>
      <dgm:spPr/>
      <dgm:t>
        <a:bodyPr/>
        <a:lstStyle/>
        <a:p>
          <a:endParaRPr lang="en-IN"/>
        </a:p>
      </dgm:t>
    </dgm:pt>
    <dgm:pt modelId="{AA95E457-4DF8-4C43-A5A2-ACADCA8CD994}" type="sibTrans" cxnId="{3DC5C56D-E66F-4892-89E8-8B07B723712E}">
      <dgm:prSet/>
      <dgm:spPr/>
      <dgm:t>
        <a:bodyPr/>
        <a:lstStyle/>
        <a:p>
          <a:endParaRPr lang="en-IN"/>
        </a:p>
      </dgm:t>
    </dgm:pt>
    <dgm:pt modelId="{3F83A457-AFC1-4F4F-BBEC-D83226E19FBC}">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After Yoga, mean and median screentime decreased.</a:t>
          </a:r>
        </a:p>
      </dgm:t>
    </dgm:pt>
    <dgm:pt modelId="{FB79D55B-A55B-4554-8288-3675D7900DC1}" type="parTrans" cxnId="{B9D16938-61DD-4821-8277-40171EFACC26}">
      <dgm:prSet/>
      <dgm:spPr/>
      <dgm:t>
        <a:bodyPr/>
        <a:lstStyle/>
        <a:p>
          <a:endParaRPr lang="en-IN"/>
        </a:p>
      </dgm:t>
    </dgm:pt>
    <dgm:pt modelId="{9CE3D26F-82B5-4C72-9EC3-DF4D3F742504}" type="sibTrans" cxnId="{B9D16938-61DD-4821-8277-40171EFACC26}">
      <dgm:prSet/>
      <dgm:spPr/>
      <dgm:t>
        <a:bodyPr/>
        <a:lstStyle/>
        <a:p>
          <a:endParaRPr lang="en-IN"/>
        </a:p>
      </dgm:t>
    </dgm:pt>
    <dgm:pt modelId="{6214F555-6D13-47EE-8458-77D37F95F6FA}">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Standard deviation and variance too decreased indicating that the difference in screentime each day reduced. This indiactes more consistent amount of time spent on screentime.</a:t>
          </a:r>
        </a:p>
      </dgm:t>
    </dgm:pt>
    <dgm:pt modelId="{F3DBE20C-7C43-4C59-8FCF-98530FABA1E6}" type="parTrans" cxnId="{0F947ED5-B201-4177-84C6-2D2DB4D8A81B}">
      <dgm:prSet/>
      <dgm:spPr/>
      <dgm:t>
        <a:bodyPr/>
        <a:lstStyle/>
        <a:p>
          <a:endParaRPr lang="en-IN"/>
        </a:p>
      </dgm:t>
    </dgm:pt>
    <dgm:pt modelId="{DD21D7DE-4398-41F3-A5B9-EA0A538CF252}" type="sibTrans" cxnId="{0F947ED5-B201-4177-84C6-2D2DB4D8A81B}">
      <dgm:prSet/>
      <dgm:spPr/>
      <dgm:t>
        <a:bodyPr/>
        <a:lstStyle/>
        <a:p>
          <a:endParaRPr lang="en-IN"/>
        </a:p>
      </dgm:t>
    </dgm:pt>
    <dgm:pt modelId="{D6964ED3-37E8-46DC-A4D0-9087B1ACB072}">
      <dgm:prSet phldrT="[Text]" custT="1"/>
      <dgm:spPr>
        <a:solidFill>
          <a:schemeClr val="accent6">
            <a:lumMod val="75000"/>
          </a:schemeClr>
        </a:solidFill>
      </dgm:spPr>
      <dgm:t>
        <a:bodyPr/>
        <a:lstStyle/>
        <a:p>
          <a:r>
            <a:rPr lang="en-IN" sz="1400" b="1"/>
            <a:t>Covariance Analysis</a:t>
          </a:r>
        </a:p>
      </dgm:t>
    </dgm:pt>
    <dgm:pt modelId="{C2076E94-22BA-4845-9EAA-0AABDD00BF82}" type="parTrans" cxnId="{00FF1D5B-7EFA-47DD-8FAB-1364B69F5F67}">
      <dgm:prSet/>
      <dgm:spPr/>
      <dgm:t>
        <a:bodyPr/>
        <a:lstStyle/>
        <a:p>
          <a:endParaRPr lang="en-IN"/>
        </a:p>
      </dgm:t>
    </dgm:pt>
    <dgm:pt modelId="{175FEA1C-5CBA-4F21-8BA8-D888BAE91DA1}" type="sibTrans" cxnId="{00FF1D5B-7EFA-47DD-8FAB-1364B69F5F67}">
      <dgm:prSet/>
      <dgm:spPr/>
      <dgm:t>
        <a:bodyPr/>
        <a:lstStyle/>
        <a:p>
          <a:endParaRPr lang="en-IN"/>
        </a:p>
      </dgm:t>
    </dgm:pt>
    <dgm:pt modelId="{1CAF57EF-D740-403B-9989-FA6AEB0B9713}">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Coviance between Yoga/ No Yoga and the total screentime is -5.46.</a:t>
          </a:r>
        </a:p>
      </dgm:t>
    </dgm:pt>
    <dgm:pt modelId="{F969B9AD-3DE5-42D4-BA2B-CB56AFE450FC}" type="parTrans" cxnId="{760A5D49-971A-40D9-9058-15EB4E7E38A4}">
      <dgm:prSet/>
      <dgm:spPr/>
      <dgm:t>
        <a:bodyPr/>
        <a:lstStyle/>
        <a:p>
          <a:endParaRPr lang="en-IN"/>
        </a:p>
      </dgm:t>
    </dgm:pt>
    <dgm:pt modelId="{B35B7C9D-3BC7-46F5-AA5B-74891BD4444C}" type="sibTrans" cxnId="{760A5D49-971A-40D9-9058-15EB4E7E38A4}">
      <dgm:prSet/>
      <dgm:spPr/>
      <dgm:t>
        <a:bodyPr/>
        <a:lstStyle/>
        <a:p>
          <a:endParaRPr lang="en-IN"/>
        </a:p>
      </dgm:t>
    </dgm:pt>
    <dgm:pt modelId="{B91BED54-5B49-40B8-BCE9-E256B2DD57B8}">
      <dgm:prSet phldrT="[Text]" custT="1"/>
      <dgm:spPr>
        <a:solidFill>
          <a:schemeClr val="accent6">
            <a:lumMod val="75000"/>
          </a:schemeClr>
        </a:solidFill>
      </dgm:spPr>
      <dgm:t>
        <a:bodyPr/>
        <a:lstStyle/>
        <a:p>
          <a:r>
            <a:rPr lang="en-IN" sz="1400" b="1"/>
            <a:t>Correlation Analysis</a:t>
          </a:r>
        </a:p>
      </dgm:t>
    </dgm:pt>
    <dgm:pt modelId="{FB8F578B-C566-4072-B0CD-028D187FDE4B}" type="parTrans" cxnId="{3E0BBD98-B403-48DE-9396-4A65CB607529}">
      <dgm:prSet/>
      <dgm:spPr/>
      <dgm:t>
        <a:bodyPr/>
        <a:lstStyle/>
        <a:p>
          <a:endParaRPr lang="en-IN"/>
        </a:p>
      </dgm:t>
    </dgm:pt>
    <dgm:pt modelId="{241CADDE-13A6-4F73-A6D4-6934CD3803AE}" type="sibTrans" cxnId="{3E0BBD98-B403-48DE-9396-4A65CB607529}">
      <dgm:prSet/>
      <dgm:spPr/>
      <dgm:t>
        <a:bodyPr/>
        <a:lstStyle/>
        <a:p>
          <a:endParaRPr lang="en-IN"/>
        </a:p>
      </dgm:t>
    </dgm:pt>
    <dgm:pt modelId="{BCFE8A68-6FEB-4EEC-A30F-E972F578223D}">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Correlation between Yoga/ No Yoga and the total screentime is -0.26.</a:t>
          </a:r>
        </a:p>
      </dgm:t>
    </dgm:pt>
    <dgm:pt modelId="{D06D544F-E9CC-4B4F-934A-7B20EA002EC1}" type="parTrans" cxnId="{B6CDF0B7-FA5B-43CE-88CD-AB7815CD554F}">
      <dgm:prSet/>
      <dgm:spPr/>
      <dgm:t>
        <a:bodyPr/>
        <a:lstStyle/>
        <a:p>
          <a:endParaRPr lang="en-IN"/>
        </a:p>
      </dgm:t>
    </dgm:pt>
    <dgm:pt modelId="{DB146C3E-310E-4B5D-88E7-67A15E606B6B}" type="sibTrans" cxnId="{B6CDF0B7-FA5B-43CE-88CD-AB7815CD554F}">
      <dgm:prSet/>
      <dgm:spPr/>
      <dgm:t>
        <a:bodyPr/>
        <a:lstStyle/>
        <a:p>
          <a:endParaRPr lang="en-IN"/>
        </a:p>
      </dgm:t>
    </dgm:pt>
    <dgm:pt modelId="{9954F059-9281-4CB2-A935-6F9729189C29}">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Since correlation is much less than 0.6, so we can say that the relation between doing Yoga and total screentime is weak.</a:t>
          </a:r>
        </a:p>
      </dgm:t>
    </dgm:pt>
    <dgm:pt modelId="{AECB2CF4-E0CB-4E5E-89D3-D0EF12B4AB36}" type="parTrans" cxnId="{E1AF6AE5-1971-4679-A281-9D0142A4FE0D}">
      <dgm:prSet/>
      <dgm:spPr/>
      <dgm:t>
        <a:bodyPr/>
        <a:lstStyle/>
        <a:p>
          <a:endParaRPr lang="en-IN"/>
        </a:p>
      </dgm:t>
    </dgm:pt>
    <dgm:pt modelId="{E9BDEC43-2A66-4B77-B16D-A71FF9F0542D}" type="sibTrans" cxnId="{E1AF6AE5-1971-4679-A281-9D0142A4FE0D}">
      <dgm:prSet/>
      <dgm:spPr/>
      <dgm:t>
        <a:bodyPr/>
        <a:lstStyle/>
        <a:p>
          <a:endParaRPr lang="en-IN"/>
        </a:p>
      </dgm:t>
    </dgm:pt>
    <dgm:pt modelId="{F49D1471-72FE-4B9C-80FC-889AFE71168C}">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However, total screentime increased after Yoga.</a:t>
          </a:r>
        </a:p>
      </dgm:t>
    </dgm:pt>
    <dgm:pt modelId="{02745C98-2835-44FF-A1D1-30D210DA93CC}" type="parTrans" cxnId="{500AA394-06C1-4589-B9F3-32A0BD1D568B}">
      <dgm:prSet/>
      <dgm:spPr/>
      <dgm:t>
        <a:bodyPr/>
        <a:lstStyle/>
        <a:p>
          <a:endParaRPr lang="en-IN"/>
        </a:p>
      </dgm:t>
    </dgm:pt>
    <dgm:pt modelId="{F2D8F8FD-376E-4CE9-9647-C2705DF4521A}" type="sibTrans" cxnId="{500AA394-06C1-4589-B9F3-32A0BD1D568B}">
      <dgm:prSet/>
      <dgm:spPr/>
      <dgm:t>
        <a:bodyPr/>
        <a:lstStyle/>
        <a:p>
          <a:endParaRPr lang="en-IN"/>
        </a:p>
      </dgm:t>
    </dgm:pt>
    <dgm:pt modelId="{6AE225CA-B9DE-41B8-87B4-5711744B54AA}">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While, minimum across both groups remained same, but maximum reduced thus resulting in lower range post Yoga.</a:t>
          </a:r>
        </a:p>
      </dgm:t>
    </dgm:pt>
    <dgm:pt modelId="{BF2E55D9-238A-4964-83E4-A200A74C6283}" type="parTrans" cxnId="{130E4B3B-02D6-4E64-8ADA-77B31EA73D66}">
      <dgm:prSet/>
      <dgm:spPr/>
      <dgm:t>
        <a:bodyPr/>
        <a:lstStyle/>
        <a:p>
          <a:endParaRPr lang="en-IN"/>
        </a:p>
      </dgm:t>
    </dgm:pt>
    <dgm:pt modelId="{47938F82-67C5-41C5-ABE9-334E9FF1ACB4}" type="sibTrans" cxnId="{130E4B3B-02D6-4E64-8ADA-77B31EA73D66}">
      <dgm:prSet/>
      <dgm:spPr/>
      <dgm:t>
        <a:bodyPr/>
        <a:lstStyle/>
        <a:p>
          <a:endParaRPr lang="en-IN"/>
        </a:p>
      </dgm:t>
    </dgm:pt>
    <dgm:pt modelId="{681906B6-8B9D-44E9-92F4-B31C56E5A43E}">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Since covariance is negative hence we can say that there is negative relation. This implies that doing Yoga leads to decrease in total screentime.</a:t>
          </a:r>
        </a:p>
      </dgm:t>
    </dgm:pt>
    <dgm:pt modelId="{6F211949-7C72-4DEF-894E-27258A462C63}" type="parTrans" cxnId="{8C783490-0E4C-42B0-9B46-A899037A4E94}">
      <dgm:prSet/>
      <dgm:spPr/>
      <dgm:t>
        <a:bodyPr/>
        <a:lstStyle/>
        <a:p>
          <a:endParaRPr lang="en-IN"/>
        </a:p>
      </dgm:t>
    </dgm:pt>
    <dgm:pt modelId="{13142310-FB52-4013-AB31-90720202163A}" type="sibTrans" cxnId="{8C783490-0E4C-42B0-9B46-A899037A4E94}">
      <dgm:prSet/>
      <dgm:spPr/>
      <dgm:t>
        <a:bodyPr/>
        <a:lstStyle/>
        <a:p>
          <a:endParaRPr lang="en-IN"/>
        </a:p>
      </dgm:t>
    </dgm:pt>
    <dgm:pt modelId="{26D0F83F-BCF6-4EC4-97C9-531E93333E73}">
      <dgm:prSet custT="1"/>
      <dgm:spPr>
        <a:solidFill>
          <a:schemeClr val="accent6">
            <a:lumMod val="40000"/>
            <a:lumOff val="60000"/>
            <a:alpha val="90000"/>
          </a:schemeClr>
        </a:solidFill>
        <a:ln>
          <a:solidFill>
            <a:schemeClr val="accent6">
              <a:lumMod val="75000"/>
              <a:alpha val="90000"/>
            </a:schemeClr>
          </a:solidFill>
        </a:ln>
      </dgm:spPr>
      <dgm:t>
        <a:bodyPr/>
        <a:lstStyle/>
        <a:p>
          <a:r>
            <a:rPr lang="en-IN" sz="1100"/>
            <a:t>Since covariance is negative hence we can say that there is negative relation. This implies that doing Yoga leads to decrease in total screentime.</a:t>
          </a:r>
        </a:p>
      </dgm:t>
    </dgm:pt>
    <dgm:pt modelId="{DD08CE79-FE90-44AD-815C-B0E2E8A8DDD9}" type="parTrans" cxnId="{3351F500-B61D-4111-B82C-A84DA14E12C9}">
      <dgm:prSet/>
      <dgm:spPr/>
      <dgm:t>
        <a:bodyPr/>
        <a:lstStyle/>
        <a:p>
          <a:endParaRPr lang="en-IN"/>
        </a:p>
      </dgm:t>
    </dgm:pt>
    <dgm:pt modelId="{5C452010-3581-4984-B4B5-3A9D1D6186F9}" type="sibTrans" cxnId="{3351F500-B61D-4111-B82C-A84DA14E12C9}">
      <dgm:prSet/>
      <dgm:spPr/>
      <dgm:t>
        <a:bodyPr/>
        <a:lstStyle/>
        <a:p>
          <a:endParaRPr lang="en-IN"/>
        </a:p>
      </dgm:t>
    </dgm:pt>
    <dgm:pt modelId="{9A335870-F6FD-43F1-8944-FA7B7AF33F38}">
      <dgm:prSet phldrT="[Text]" custT="1"/>
      <dgm:spPr>
        <a:solidFill>
          <a:schemeClr val="accent6">
            <a:lumMod val="75000"/>
          </a:schemeClr>
        </a:solidFill>
      </dgm:spPr>
      <dgm:t>
        <a:bodyPr/>
        <a:lstStyle/>
        <a:p>
          <a:r>
            <a:rPr lang="en-IN" sz="1400" b="1"/>
            <a:t>Hypothesis Testing</a:t>
          </a:r>
        </a:p>
      </dgm:t>
    </dgm:pt>
    <dgm:pt modelId="{11C259F8-0303-4C46-BBEB-A3353679DB3E}" type="parTrans" cxnId="{741C3A00-BE14-4CAE-863A-E8669A03AA9C}">
      <dgm:prSet/>
      <dgm:spPr/>
      <dgm:t>
        <a:bodyPr/>
        <a:lstStyle/>
        <a:p>
          <a:endParaRPr lang="en-IN"/>
        </a:p>
      </dgm:t>
    </dgm:pt>
    <dgm:pt modelId="{F586E770-4E65-4D1C-8DF2-96C59C414D23}" type="sibTrans" cxnId="{741C3A00-BE14-4CAE-863A-E8669A03AA9C}">
      <dgm:prSet/>
      <dgm:spPr/>
      <dgm:t>
        <a:bodyPr/>
        <a:lstStyle/>
        <a:p>
          <a:endParaRPr lang="en-IN"/>
        </a:p>
      </dgm:t>
    </dgm:pt>
    <dgm:pt modelId="{35453BE1-8885-4F90-AA61-549B5902AFB4}">
      <dgm:prSet phldrT="[Text]" custT="1"/>
      <dgm:spPr>
        <a:solidFill>
          <a:schemeClr val="accent6">
            <a:lumMod val="75000"/>
          </a:schemeClr>
        </a:solidFill>
      </dgm:spPr>
      <dgm:t>
        <a:bodyPr/>
        <a:lstStyle/>
        <a:p>
          <a:r>
            <a:rPr lang="en-IN" sz="1400" b="1"/>
            <a:t>Regression Analysis</a:t>
          </a:r>
        </a:p>
      </dgm:t>
    </dgm:pt>
    <dgm:pt modelId="{FD44A2B6-1B5B-43EA-A962-6B41528113DE}" type="parTrans" cxnId="{5BFAEDB4-7909-41AF-B195-A708911B67B2}">
      <dgm:prSet/>
      <dgm:spPr/>
      <dgm:t>
        <a:bodyPr/>
        <a:lstStyle/>
        <a:p>
          <a:endParaRPr lang="en-IN"/>
        </a:p>
      </dgm:t>
    </dgm:pt>
    <dgm:pt modelId="{4752BBA8-9C3B-49DE-BDD6-9A0A1D9747EA}" type="sibTrans" cxnId="{5BFAEDB4-7909-41AF-B195-A708911B67B2}">
      <dgm:prSet/>
      <dgm:spPr/>
      <dgm:t>
        <a:bodyPr/>
        <a:lstStyle/>
        <a:p>
          <a:endParaRPr lang="en-IN"/>
        </a:p>
      </dgm:t>
    </dgm:pt>
    <dgm:pt modelId="{5EE5C2A9-BA9F-4661-9B50-F0055E3507DA}">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In this case, we will consider a two-tail test.</a:t>
          </a:r>
        </a:p>
      </dgm:t>
    </dgm:pt>
    <dgm:pt modelId="{FF8AFAB0-CECA-4AA5-BB56-3F1FF94DDA43}" type="parTrans" cxnId="{10111879-BC8D-4B25-A7C4-973EABF35A8F}">
      <dgm:prSet/>
      <dgm:spPr/>
      <dgm:t>
        <a:bodyPr/>
        <a:lstStyle/>
        <a:p>
          <a:endParaRPr lang="en-IN"/>
        </a:p>
      </dgm:t>
    </dgm:pt>
    <dgm:pt modelId="{E529F1D8-06A9-42FC-B111-4F6A83C0A231}" type="sibTrans" cxnId="{10111879-BC8D-4B25-A7C4-973EABF35A8F}">
      <dgm:prSet/>
      <dgm:spPr/>
      <dgm:t>
        <a:bodyPr/>
        <a:lstStyle/>
        <a:p>
          <a:endParaRPr lang="en-IN"/>
        </a:p>
      </dgm:t>
    </dgm:pt>
    <dgm:pt modelId="{628440FF-6C8D-45A8-8B74-6E4D06EB9D89}">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R Square is too low, which implies that only a 7% change in total screen time is explained by doing/ not doing Yoga.</a:t>
          </a:r>
        </a:p>
      </dgm:t>
    </dgm:pt>
    <dgm:pt modelId="{A91A5E8D-1E78-4A85-9FA0-099B3546C679}" type="parTrans" cxnId="{06CB1B9D-8AE9-4B12-A748-1F808616917C}">
      <dgm:prSet/>
      <dgm:spPr/>
      <dgm:t>
        <a:bodyPr/>
        <a:lstStyle/>
        <a:p>
          <a:endParaRPr lang="en-IN"/>
        </a:p>
      </dgm:t>
    </dgm:pt>
    <dgm:pt modelId="{91CB1E9D-1B87-406E-B2A3-1C96BCAFBD9B}" type="sibTrans" cxnId="{06CB1B9D-8AE9-4B12-A748-1F808616917C}">
      <dgm:prSet/>
      <dgm:spPr/>
      <dgm:t>
        <a:bodyPr/>
        <a:lstStyle/>
        <a:p>
          <a:endParaRPr lang="en-IN"/>
        </a:p>
      </dgm:t>
    </dgm:pt>
    <dgm:pt modelId="{7B2D22B0-1A6C-45AE-A328-F73C9EADF91E}">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 Since p-value is more than 0.025, so the null hypothesis is accepted. This implies that doing Yoga or not does not makes any significant difference to the total time spent on screen.</a:t>
          </a:r>
        </a:p>
      </dgm:t>
    </dgm:pt>
    <dgm:pt modelId="{02E48DFE-8174-483C-B052-9EB908E3849A}" type="parTrans" cxnId="{66F8B790-D805-4B1F-A850-1D30F76EA629}">
      <dgm:prSet/>
      <dgm:spPr/>
      <dgm:t>
        <a:bodyPr/>
        <a:lstStyle/>
        <a:p>
          <a:endParaRPr lang="en-IN"/>
        </a:p>
      </dgm:t>
    </dgm:pt>
    <dgm:pt modelId="{B794568A-5604-4A81-9A3E-25E31EFACCCD}" type="sibTrans" cxnId="{66F8B790-D805-4B1F-A850-1D30F76EA629}">
      <dgm:prSet/>
      <dgm:spPr/>
      <dgm:t>
        <a:bodyPr/>
        <a:lstStyle/>
        <a:p>
          <a:endParaRPr lang="en-IN"/>
        </a:p>
      </dgm:t>
    </dgm:pt>
    <dgm:pt modelId="{5A76ED8C-806B-4AFB-ADB9-FF4EE402C85D}">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Consider the alpha value to be 0.05.</a:t>
          </a:r>
        </a:p>
      </dgm:t>
    </dgm:pt>
    <dgm:pt modelId="{8014C889-39C9-4177-8A5D-18F50D4C39CA}" type="parTrans" cxnId="{6194651E-DB34-4A74-ACC6-EDA2D6F13D9A}">
      <dgm:prSet/>
      <dgm:spPr/>
      <dgm:t>
        <a:bodyPr/>
        <a:lstStyle/>
        <a:p>
          <a:endParaRPr lang="en-IN"/>
        </a:p>
      </dgm:t>
    </dgm:pt>
    <dgm:pt modelId="{DC5A7B3C-E128-4D45-87CE-34196B92C410}" type="sibTrans" cxnId="{6194651E-DB34-4A74-ACC6-EDA2D6F13D9A}">
      <dgm:prSet/>
      <dgm:spPr/>
      <dgm:t>
        <a:bodyPr/>
        <a:lstStyle/>
        <a:p>
          <a:endParaRPr lang="en-IN"/>
        </a:p>
      </dgm:t>
    </dgm:pt>
    <dgm:pt modelId="{BF854770-C758-4971-BEE1-246A0D38BE98}">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Further coefficient of -22.31 indicates that when an individual starts doing Yoga, total screen time decreases by 22%.</a:t>
          </a:r>
        </a:p>
      </dgm:t>
    </dgm:pt>
    <dgm:pt modelId="{2622B5C9-3F0F-4861-99BE-173149BAA68E}" type="parTrans" cxnId="{BCC91960-5E76-48F9-BC3A-B91D87EA58FB}">
      <dgm:prSet/>
      <dgm:spPr/>
      <dgm:t>
        <a:bodyPr/>
        <a:lstStyle/>
        <a:p>
          <a:endParaRPr lang="en-IN"/>
        </a:p>
      </dgm:t>
    </dgm:pt>
    <dgm:pt modelId="{8E7EFEEB-7FDA-4782-BB89-6BBCD3EBD3EE}" type="sibTrans" cxnId="{BCC91960-5E76-48F9-BC3A-B91D87EA58FB}">
      <dgm:prSet/>
      <dgm:spPr/>
      <dgm:t>
        <a:bodyPr/>
        <a:lstStyle/>
        <a:p>
          <a:endParaRPr lang="en-IN"/>
        </a:p>
      </dgm:t>
    </dgm:pt>
    <dgm:pt modelId="{0799FB65-981A-473D-9238-09CE7C172C8A}">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Besides, p-value of Yoga/ No Yoga is more than 0.025, which implies that variable is insignificant.</a:t>
          </a:r>
        </a:p>
      </dgm:t>
    </dgm:pt>
    <dgm:pt modelId="{25812798-F8BF-4853-99AC-10C15050804F}" type="parTrans" cxnId="{C4D63ECD-9854-4085-AEC3-9E189BA890A0}">
      <dgm:prSet/>
      <dgm:spPr/>
      <dgm:t>
        <a:bodyPr/>
        <a:lstStyle/>
        <a:p>
          <a:endParaRPr lang="en-IN"/>
        </a:p>
      </dgm:t>
    </dgm:pt>
    <dgm:pt modelId="{7D31E556-9671-478B-A6FE-7C3612951B69}" type="sibTrans" cxnId="{C4D63ECD-9854-4085-AEC3-9E189BA890A0}">
      <dgm:prSet/>
      <dgm:spPr/>
      <dgm:t>
        <a:bodyPr/>
        <a:lstStyle/>
        <a:p>
          <a:endParaRPr lang="en-IN"/>
        </a:p>
      </dgm:t>
    </dgm:pt>
    <dgm:pt modelId="{CAA20507-AF32-4584-A4F9-BA0278771140}">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In case of F-test, the significance F is more than 0.025, hence the model is not significant.</a:t>
          </a:r>
        </a:p>
      </dgm:t>
    </dgm:pt>
    <dgm:pt modelId="{8ECCF75C-A07F-491D-A5AB-FDCF586C2DA0}" type="parTrans" cxnId="{68FC1881-8697-4692-8E7B-36EC492F0EE3}">
      <dgm:prSet/>
      <dgm:spPr/>
      <dgm:t>
        <a:bodyPr/>
        <a:lstStyle/>
        <a:p>
          <a:endParaRPr lang="en-IN"/>
        </a:p>
      </dgm:t>
    </dgm:pt>
    <dgm:pt modelId="{679BBB19-F60C-4B05-A851-760EC939DEC7}" type="sibTrans" cxnId="{68FC1881-8697-4692-8E7B-36EC492F0EE3}">
      <dgm:prSet/>
      <dgm:spPr/>
      <dgm:t>
        <a:bodyPr/>
        <a:lstStyle/>
        <a:p>
          <a:endParaRPr lang="en-IN"/>
        </a:p>
      </dgm:t>
    </dgm:pt>
    <dgm:pt modelId="{25C78171-1159-4DF3-BE6C-A9DDAD053C2F}">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However, the intercept seems significant since p-value is almost 0.</a:t>
          </a:r>
        </a:p>
      </dgm:t>
    </dgm:pt>
    <dgm:pt modelId="{63A3CA0A-1F87-43B2-84FA-9B946102F981}" type="parTrans" cxnId="{D4EE3254-C541-4BED-8390-39F175E0469D}">
      <dgm:prSet/>
      <dgm:spPr/>
      <dgm:t>
        <a:bodyPr/>
        <a:lstStyle/>
        <a:p>
          <a:endParaRPr lang="en-IN"/>
        </a:p>
      </dgm:t>
    </dgm:pt>
    <dgm:pt modelId="{F84FDCEA-7FE9-404E-AE4E-7CA2D1179950}" type="sibTrans" cxnId="{D4EE3254-C541-4BED-8390-39F175E0469D}">
      <dgm:prSet/>
      <dgm:spPr/>
      <dgm:t>
        <a:bodyPr/>
        <a:lstStyle/>
        <a:p>
          <a:endParaRPr lang="en-IN"/>
        </a:p>
      </dgm:t>
    </dgm:pt>
    <dgm:pt modelId="{BF05E72C-F59E-4E83-ABAA-A83F2C5BB189}">
      <dgm:prSet phldrT="[Text]" custT="1"/>
      <dgm:spPr>
        <a:solidFill>
          <a:schemeClr val="accent6">
            <a:lumMod val="75000"/>
            <a:alpha val="90000"/>
          </a:schemeClr>
        </a:solidFill>
        <a:ln>
          <a:solidFill>
            <a:schemeClr val="accent6">
              <a:lumMod val="75000"/>
              <a:alpha val="90000"/>
            </a:schemeClr>
          </a:solidFill>
        </a:ln>
      </dgm:spPr>
      <dgm:t>
        <a:bodyPr/>
        <a:lstStyle/>
        <a:p>
          <a:r>
            <a:rPr lang="en-IN" sz="1500" b="1"/>
            <a:t>Conclusions</a:t>
          </a:r>
        </a:p>
      </dgm:t>
    </dgm:pt>
    <dgm:pt modelId="{188691F4-8600-48C5-A85E-DA51544CF19B}" type="parTrans" cxnId="{4DF2CB77-3771-4874-9A13-0EF1EC685994}">
      <dgm:prSet/>
      <dgm:spPr/>
      <dgm:t>
        <a:bodyPr/>
        <a:lstStyle/>
        <a:p>
          <a:endParaRPr lang="en-IN"/>
        </a:p>
      </dgm:t>
    </dgm:pt>
    <dgm:pt modelId="{D4346502-EA58-4869-8444-AE258F5C2093}" type="sibTrans" cxnId="{4DF2CB77-3771-4874-9A13-0EF1EC685994}">
      <dgm:prSet/>
      <dgm:spPr/>
      <dgm:t>
        <a:bodyPr/>
        <a:lstStyle/>
        <a:p>
          <a:endParaRPr lang="en-IN"/>
        </a:p>
      </dgm:t>
    </dgm:pt>
    <dgm:pt modelId="{00AECCDD-A34E-4492-9B60-3557A3E23A06}">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There is sufficient evidence to prove that doing Yoga has no impact on total screen time.</a:t>
          </a:r>
        </a:p>
      </dgm:t>
    </dgm:pt>
    <dgm:pt modelId="{7A59977B-3BAD-46DB-A602-39B47115B5AF}" type="parTrans" cxnId="{10509178-D5ED-426B-8830-27A2EAEBF1D7}">
      <dgm:prSet/>
      <dgm:spPr/>
      <dgm:t>
        <a:bodyPr/>
        <a:lstStyle/>
        <a:p>
          <a:endParaRPr lang="en-IN"/>
        </a:p>
      </dgm:t>
    </dgm:pt>
    <dgm:pt modelId="{0AFEEECC-76D2-4600-8137-8EB38A67DDF4}" type="sibTrans" cxnId="{10509178-D5ED-426B-8830-27A2EAEBF1D7}">
      <dgm:prSet/>
      <dgm:spPr/>
      <dgm:t>
        <a:bodyPr/>
        <a:lstStyle/>
        <a:p>
          <a:endParaRPr lang="en-IN"/>
        </a:p>
      </dgm:t>
    </dgm:pt>
    <dgm:pt modelId="{CE978824-83B2-4856-BB7F-062BF320621C}" type="pres">
      <dgm:prSet presAssocID="{5E19DEDD-CC3C-4821-AE9D-4D06523E757D}" presName="Name0" presStyleCnt="0">
        <dgm:presLayoutVars>
          <dgm:dir/>
          <dgm:animLvl val="lvl"/>
          <dgm:resizeHandles val="exact"/>
        </dgm:presLayoutVars>
      </dgm:prSet>
      <dgm:spPr/>
    </dgm:pt>
    <dgm:pt modelId="{49A383E4-0C3B-415E-A633-B5B575986794}" type="pres">
      <dgm:prSet presAssocID="{2B98A162-2C0A-4B1A-9CEC-7A8E49455B48}" presName="linNode" presStyleCnt="0"/>
      <dgm:spPr/>
    </dgm:pt>
    <dgm:pt modelId="{867381EA-C6D5-4CCF-A0A2-D9C6F68AF983}" type="pres">
      <dgm:prSet presAssocID="{2B98A162-2C0A-4B1A-9CEC-7A8E49455B48}" presName="parentText" presStyleLbl="node1" presStyleIdx="0" presStyleCnt="6" custScaleY="78219">
        <dgm:presLayoutVars>
          <dgm:chMax val="1"/>
          <dgm:bulletEnabled val="1"/>
        </dgm:presLayoutVars>
      </dgm:prSet>
      <dgm:spPr/>
    </dgm:pt>
    <dgm:pt modelId="{0D716A8C-7195-4B55-9170-D5807EBB34BF}" type="pres">
      <dgm:prSet presAssocID="{2B98A162-2C0A-4B1A-9CEC-7A8E49455B48}" presName="descendantText" presStyleLbl="alignAccFollowNode1" presStyleIdx="0" presStyleCnt="6" custScaleY="93784">
        <dgm:presLayoutVars>
          <dgm:bulletEnabled val="1"/>
        </dgm:presLayoutVars>
      </dgm:prSet>
      <dgm:spPr/>
    </dgm:pt>
    <dgm:pt modelId="{81C241C4-D9C4-4759-AE03-37EA569EC087}" type="pres">
      <dgm:prSet presAssocID="{AA95E457-4DF8-4C43-A5A2-ACADCA8CD994}" presName="sp" presStyleCnt="0"/>
      <dgm:spPr/>
    </dgm:pt>
    <dgm:pt modelId="{648C58B9-04EE-4A5F-8315-FD56999EBB63}" type="pres">
      <dgm:prSet presAssocID="{D6964ED3-37E8-46DC-A4D0-9087B1ACB072}" presName="linNode" presStyleCnt="0"/>
      <dgm:spPr/>
    </dgm:pt>
    <dgm:pt modelId="{FFE6FCDE-0E4E-4BDA-80D0-5D5FD151B7D4}" type="pres">
      <dgm:prSet presAssocID="{D6964ED3-37E8-46DC-A4D0-9087B1ACB072}" presName="parentText" presStyleLbl="node1" presStyleIdx="1" presStyleCnt="6" custScaleY="71803">
        <dgm:presLayoutVars>
          <dgm:chMax val="1"/>
          <dgm:bulletEnabled val="1"/>
        </dgm:presLayoutVars>
      </dgm:prSet>
      <dgm:spPr/>
    </dgm:pt>
    <dgm:pt modelId="{95FE0089-978B-4A17-80CA-67BA08C1F6CC}" type="pres">
      <dgm:prSet presAssocID="{D6964ED3-37E8-46DC-A4D0-9087B1ACB072}" presName="descendantText" presStyleLbl="alignAccFollowNode1" presStyleIdx="1" presStyleCnt="6" custScaleY="59112">
        <dgm:presLayoutVars>
          <dgm:bulletEnabled val="1"/>
        </dgm:presLayoutVars>
      </dgm:prSet>
      <dgm:spPr/>
    </dgm:pt>
    <dgm:pt modelId="{7BF1CED1-3A5E-4E4A-B0F2-1E73CE484DF9}" type="pres">
      <dgm:prSet presAssocID="{175FEA1C-5CBA-4F21-8BA8-D888BAE91DA1}" presName="sp" presStyleCnt="0"/>
      <dgm:spPr/>
    </dgm:pt>
    <dgm:pt modelId="{51BF7DD7-A6AE-4B9D-BC8A-475024A6D400}" type="pres">
      <dgm:prSet presAssocID="{B91BED54-5B49-40B8-BCE9-E256B2DD57B8}" presName="linNode" presStyleCnt="0"/>
      <dgm:spPr/>
    </dgm:pt>
    <dgm:pt modelId="{082699CC-799A-4FA2-880D-2D6B824AD1AF}" type="pres">
      <dgm:prSet presAssocID="{B91BED54-5B49-40B8-BCE9-E256B2DD57B8}" presName="parentText" presStyleLbl="node1" presStyleIdx="2" presStyleCnt="6" custScaleY="74862">
        <dgm:presLayoutVars>
          <dgm:chMax val="1"/>
          <dgm:bulletEnabled val="1"/>
        </dgm:presLayoutVars>
      </dgm:prSet>
      <dgm:spPr/>
    </dgm:pt>
    <dgm:pt modelId="{C9618287-BC0B-4A9C-B033-93A1865DBA0A}" type="pres">
      <dgm:prSet presAssocID="{B91BED54-5B49-40B8-BCE9-E256B2DD57B8}" presName="descendantText" presStyleLbl="alignAccFollowNode1" presStyleIdx="2" presStyleCnt="6" custScaleY="85100">
        <dgm:presLayoutVars>
          <dgm:bulletEnabled val="1"/>
        </dgm:presLayoutVars>
      </dgm:prSet>
      <dgm:spPr/>
    </dgm:pt>
    <dgm:pt modelId="{75E32888-82AD-4506-B1A8-257B95AF7DA6}" type="pres">
      <dgm:prSet presAssocID="{241CADDE-13A6-4F73-A6D4-6934CD3803AE}" presName="sp" presStyleCnt="0"/>
      <dgm:spPr/>
    </dgm:pt>
    <dgm:pt modelId="{4249C8E0-8630-4D37-ABB1-E33009C6B134}" type="pres">
      <dgm:prSet presAssocID="{9A335870-F6FD-43F1-8944-FA7B7AF33F38}" presName="linNode" presStyleCnt="0"/>
      <dgm:spPr/>
    </dgm:pt>
    <dgm:pt modelId="{FD2F8111-F0C0-45F5-B47A-EFF4D9780E77}" type="pres">
      <dgm:prSet presAssocID="{9A335870-F6FD-43F1-8944-FA7B7AF33F38}" presName="parentText" presStyleLbl="node1" presStyleIdx="3" presStyleCnt="6" custScaleY="68913">
        <dgm:presLayoutVars>
          <dgm:chMax val="1"/>
          <dgm:bulletEnabled val="1"/>
        </dgm:presLayoutVars>
      </dgm:prSet>
      <dgm:spPr/>
    </dgm:pt>
    <dgm:pt modelId="{C4194572-872A-4915-A6A9-9585A2B2052A}" type="pres">
      <dgm:prSet presAssocID="{9A335870-F6FD-43F1-8944-FA7B7AF33F38}" presName="descendantText" presStyleLbl="alignAccFollowNode1" presStyleIdx="3" presStyleCnt="6" custScaleY="73624">
        <dgm:presLayoutVars>
          <dgm:bulletEnabled val="1"/>
        </dgm:presLayoutVars>
      </dgm:prSet>
      <dgm:spPr/>
    </dgm:pt>
    <dgm:pt modelId="{8771CB11-A14E-48D9-875D-CD811E110750}" type="pres">
      <dgm:prSet presAssocID="{F586E770-4E65-4D1C-8DF2-96C59C414D23}" presName="sp" presStyleCnt="0"/>
      <dgm:spPr/>
    </dgm:pt>
    <dgm:pt modelId="{05B14727-33E5-4260-9732-B06166B10CBB}" type="pres">
      <dgm:prSet presAssocID="{35453BE1-8885-4F90-AA61-549B5902AFB4}" presName="linNode" presStyleCnt="0"/>
      <dgm:spPr/>
    </dgm:pt>
    <dgm:pt modelId="{C0470FE9-F56B-495F-A11A-3B6D8C29C930}" type="pres">
      <dgm:prSet presAssocID="{35453BE1-8885-4F90-AA61-549B5902AFB4}" presName="parentText" presStyleLbl="node1" presStyleIdx="4" presStyleCnt="6">
        <dgm:presLayoutVars>
          <dgm:chMax val="1"/>
          <dgm:bulletEnabled val="1"/>
        </dgm:presLayoutVars>
      </dgm:prSet>
      <dgm:spPr/>
    </dgm:pt>
    <dgm:pt modelId="{1E6A0505-0DA9-4188-90C3-DE2B358EF3E7}" type="pres">
      <dgm:prSet presAssocID="{35453BE1-8885-4F90-AA61-549B5902AFB4}" presName="descendantText" presStyleLbl="alignAccFollowNode1" presStyleIdx="4" presStyleCnt="6" custScaleY="116377">
        <dgm:presLayoutVars>
          <dgm:bulletEnabled val="1"/>
        </dgm:presLayoutVars>
      </dgm:prSet>
      <dgm:spPr/>
    </dgm:pt>
    <dgm:pt modelId="{4171A576-18B2-44A3-8D22-1C693CE5DAD9}" type="pres">
      <dgm:prSet presAssocID="{4752BBA8-9C3B-49DE-BDD6-9A0A1D9747EA}" presName="sp" presStyleCnt="0"/>
      <dgm:spPr/>
    </dgm:pt>
    <dgm:pt modelId="{8EC39272-6776-4CD8-A254-CB54AE225B6A}" type="pres">
      <dgm:prSet presAssocID="{BF05E72C-F59E-4E83-ABAA-A83F2C5BB189}" presName="linNode" presStyleCnt="0"/>
      <dgm:spPr/>
    </dgm:pt>
    <dgm:pt modelId="{ADB4EB8B-0FBB-43FE-AF40-89CAA7E3A1A0}" type="pres">
      <dgm:prSet presAssocID="{BF05E72C-F59E-4E83-ABAA-A83F2C5BB189}" presName="parentText" presStyleLbl="node1" presStyleIdx="5" presStyleCnt="6" custScaleY="56250">
        <dgm:presLayoutVars>
          <dgm:chMax val="1"/>
          <dgm:bulletEnabled val="1"/>
        </dgm:presLayoutVars>
      </dgm:prSet>
      <dgm:spPr/>
    </dgm:pt>
    <dgm:pt modelId="{E4E08DA9-0495-4A6E-B3E7-BF79961C6373}" type="pres">
      <dgm:prSet presAssocID="{BF05E72C-F59E-4E83-ABAA-A83F2C5BB189}" presName="descendantText" presStyleLbl="alignAccFollowNode1" presStyleIdx="5" presStyleCnt="6" custScaleY="63284">
        <dgm:presLayoutVars>
          <dgm:bulletEnabled val="1"/>
        </dgm:presLayoutVars>
      </dgm:prSet>
      <dgm:spPr/>
    </dgm:pt>
  </dgm:ptLst>
  <dgm:cxnLst>
    <dgm:cxn modelId="{741C3A00-BE14-4CAE-863A-E8669A03AA9C}" srcId="{5E19DEDD-CC3C-4821-AE9D-4D06523E757D}" destId="{9A335870-F6FD-43F1-8944-FA7B7AF33F38}" srcOrd="3" destOrd="0" parTransId="{11C259F8-0303-4C46-BBEB-A3353679DB3E}" sibTransId="{F586E770-4E65-4D1C-8DF2-96C59C414D23}"/>
    <dgm:cxn modelId="{3351F500-B61D-4111-B82C-A84DA14E12C9}" srcId="{B91BED54-5B49-40B8-BCE9-E256B2DD57B8}" destId="{26D0F83F-BCF6-4EC4-97C9-531E93333E73}" srcOrd="1" destOrd="0" parTransId="{DD08CE79-FE90-44AD-815C-B0E2E8A8DDD9}" sibTransId="{5C452010-3581-4984-B4B5-3A9D1D6186F9}"/>
    <dgm:cxn modelId="{21A49203-252C-4733-A1FD-4C540714971F}" type="presOf" srcId="{9A335870-F6FD-43F1-8944-FA7B7AF33F38}" destId="{FD2F8111-F0C0-45F5-B47A-EFF4D9780E77}" srcOrd="0" destOrd="0" presId="urn:microsoft.com/office/officeart/2005/8/layout/vList5"/>
    <dgm:cxn modelId="{2772B40E-D1FC-41E5-997B-0D70D3A825A3}" type="presOf" srcId="{6AE225CA-B9DE-41B8-87B4-5711744B54AA}" destId="{0D716A8C-7195-4B55-9170-D5807EBB34BF}" srcOrd="0" destOrd="3" presId="urn:microsoft.com/office/officeart/2005/8/layout/vList5"/>
    <dgm:cxn modelId="{C81DBD1B-34C7-4F2A-8FA0-016677350389}" type="presOf" srcId="{1CAF57EF-D740-403B-9989-FA6AEB0B9713}" destId="{95FE0089-978B-4A17-80CA-67BA08C1F6CC}" srcOrd="0" destOrd="0" presId="urn:microsoft.com/office/officeart/2005/8/layout/vList5"/>
    <dgm:cxn modelId="{6194651E-DB34-4A74-ACC6-EDA2D6F13D9A}" srcId="{9A335870-F6FD-43F1-8944-FA7B7AF33F38}" destId="{5A76ED8C-806B-4AFB-ADB9-FF4EE402C85D}" srcOrd="1" destOrd="0" parTransId="{8014C889-39C9-4177-8A5D-18F50D4C39CA}" sibTransId="{DC5A7B3C-E128-4D45-87CE-34196B92C410}"/>
    <dgm:cxn modelId="{BDA51D24-2F3E-4A91-8316-0424EFB4F181}" type="presOf" srcId="{CAA20507-AF32-4584-A4F9-BA0278771140}" destId="{1E6A0505-0DA9-4188-90C3-DE2B358EF3E7}" srcOrd="0" destOrd="1" presId="urn:microsoft.com/office/officeart/2005/8/layout/vList5"/>
    <dgm:cxn modelId="{B296902E-17F2-452F-8DF5-54B419A9B01D}" type="presOf" srcId="{26D0F83F-BCF6-4EC4-97C9-531E93333E73}" destId="{C9618287-BC0B-4A9C-B033-93A1865DBA0A}" srcOrd="0" destOrd="1" presId="urn:microsoft.com/office/officeart/2005/8/layout/vList5"/>
    <dgm:cxn modelId="{B9D16938-61DD-4821-8277-40171EFACC26}" srcId="{2B98A162-2C0A-4B1A-9CEC-7A8E49455B48}" destId="{3F83A457-AFC1-4F4F-BBEC-D83226E19FBC}" srcOrd="0" destOrd="0" parTransId="{FB79D55B-A55B-4554-8288-3675D7900DC1}" sibTransId="{9CE3D26F-82B5-4C72-9EC3-DF4D3F742504}"/>
    <dgm:cxn modelId="{130E4B3B-02D6-4E64-8ADA-77B31EA73D66}" srcId="{2B98A162-2C0A-4B1A-9CEC-7A8E49455B48}" destId="{6AE225CA-B9DE-41B8-87B4-5711744B54AA}" srcOrd="3" destOrd="0" parTransId="{BF2E55D9-238A-4964-83E4-A200A74C6283}" sibTransId="{47938F82-67C5-41C5-ABE9-334E9FF1ACB4}"/>
    <dgm:cxn modelId="{00FF1D5B-7EFA-47DD-8FAB-1364B69F5F67}" srcId="{5E19DEDD-CC3C-4821-AE9D-4D06523E757D}" destId="{D6964ED3-37E8-46DC-A4D0-9087B1ACB072}" srcOrd="1" destOrd="0" parTransId="{C2076E94-22BA-4845-9EAA-0AABDD00BF82}" sibTransId="{175FEA1C-5CBA-4F21-8BA8-D888BAE91DA1}"/>
    <dgm:cxn modelId="{BCC91960-5E76-48F9-BC3A-B91D87EA58FB}" srcId="{35453BE1-8885-4F90-AA61-549B5902AFB4}" destId="{BF854770-C758-4971-BEE1-246A0D38BE98}" srcOrd="2" destOrd="0" parTransId="{2622B5C9-3F0F-4861-99BE-173149BAA68E}" sibTransId="{8E7EFEEB-7FDA-4782-BB89-6BBCD3EBD3EE}"/>
    <dgm:cxn modelId="{48A58242-8F82-441E-B1C7-D991D8D03540}" type="presOf" srcId="{B91BED54-5B49-40B8-BCE9-E256B2DD57B8}" destId="{082699CC-799A-4FA2-880D-2D6B824AD1AF}" srcOrd="0" destOrd="0" presId="urn:microsoft.com/office/officeart/2005/8/layout/vList5"/>
    <dgm:cxn modelId="{10A3F848-4F02-4E58-B5D0-9A39FB9084E0}" type="presOf" srcId="{681906B6-8B9D-44E9-92F4-B31C56E5A43E}" destId="{95FE0089-978B-4A17-80CA-67BA08C1F6CC}" srcOrd="0" destOrd="1" presId="urn:microsoft.com/office/officeart/2005/8/layout/vList5"/>
    <dgm:cxn modelId="{760A5D49-971A-40D9-9058-15EB4E7E38A4}" srcId="{D6964ED3-37E8-46DC-A4D0-9087B1ACB072}" destId="{1CAF57EF-D740-403B-9989-FA6AEB0B9713}" srcOrd="0" destOrd="0" parTransId="{F969B9AD-3DE5-42D4-BA2B-CB56AFE450FC}" sibTransId="{B35B7C9D-3BC7-46F5-AA5B-74891BD4444C}"/>
    <dgm:cxn modelId="{55A3F36A-0B26-4DDB-B9DF-A9B940BE026C}" type="presOf" srcId="{2B98A162-2C0A-4B1A-9CEC-7A8E49455B48}" destId="{867381EA-C6D5-4CCF-A0A2-D9C6F68AF983}" srcOrd="0" destOrd="0" presId="urn:microsoft.com/office/officeart/2005/8/layout/vList5"/>
    <dgm:cxn modelId="{3DC5C56D-E66F-4892-89E8-8B07B723712E}" srcId="{5E19DEDD-CC3C-4821-AE9D-4D06523E757D}" destId="{2B98A162-2C0A-4B1A-9CEC-7A8E49455B48}" srcOrd="0" destOrd="0" parTransId="{34611BD7-4187-4BB5-BF5A-9836707F6995}" sibTransId="{AA95E457-4DF8-4C43-A5A2-ACADCA8CD994}"/>
    <dgm:cxn modelId="{54D3574E-4827-48A6-81D1-26FAEFE15B19}" type="presOf" srcId="{6214F555-6D13-47EE-8458-77D37F95F6FA}" destId="{0D716A8C-7195-4B55-9170-D5807EBB34BF}" srcOrd="0" destOrd="1" presId="urn:microsoft.com/office/officeart/2005/8/layout/vList5"/>
    <dgm:cxn modelId="{D4EE3254-C541-4BED-8390-39F175E0469D}" srcId="{35453BE1-8885-4F90-AA61-549B5902AFB4}" destId="{25C78171-1159-4DF3-BE6C-A9DDAD053C2F}" srcOrd="4" destOrd="0" parTransId="{63A3CA0A-1F87-43B2-84FA-9B946102F981}" sibTransId="{F84FDCEA-7FE9-404E-AE4E-7CA2D1179950}"/>
    <dgm:cxn modelId="{4DF2CB77-3771-4874-9A13-0EF1EC685994}" srcId="{5E19DEDD-CC3C-4821-AE9D-4D06523E757D}" destId="{BF05E72C-F59E-4E83-ABAA-A83F2C5BB189}" srcOrd="5" destOrd="0" parTransId="{188691F4-8600-48C5-A85E-DA51544CF19B}" sibTransId="{D4346502-EA58-4869-8444-AE258F5C2093}"/>
    <dgm:cxn modelId="{10509178-D5ED-426B-8830-27A2EAEBF1D7}" srcId="{BF05E72C-F59E-4E83-ABAA-A83F2C5BB189}" destId="{00AECCDD-A34E-4492-9B60-3557A3E23A06}" srcOrd="0" destOrd="0" parTransId="{7A59977B-3BAD-46DB-A602-39B47115B5AF}" sibTransId="{0AFEEECC-76D2-4600-8137-8EB38A67DDF4}"/>
    <dgm:cxn modelId="{10111879-BC8D-4B25-A7C4-973EABF35A8F}" srcId="{9A335870-F6FD-43F1-8944-FA7B7AF33F38}" destId="{5EE5C2A9-BA9F-4661-9B50-F0055E3507DA}" srcOrd="0" destOrd="0" parTransId="{FF8AFAB0-CECA-4AA5-BB56-3F1FF94DDA43}" sibTransId="{E529F1D8-06A9-42FC-B111-4F6A83C0A231}"/>
    <dgm:cxn modelId="{493DB17D-D5A5-4389-9E7E-572481853E49}" type="presOf" srcId="{7B2D22B0-1A6C-45AE-A328-F73C9EADF91E}" destId="{C4194572-872A-4915-A6A9-9585A2B2052A}" srcOrd="0" destOrd="2" presId="urn:microsoft.com/office/officeart/2005/8/layout/vList5"/>
    <dgm:cxn modelId="{974D097F-3D34-4CF6-BC2F-5F6B8DCE7A19}" type="presOf" srcId="{BF05E72C-F59E-4E83-ABAA-A83F2C5BB189}" destId="{ADB4EB8B-0FBB-43FE-AF40-89CAA7E3A1A0}" srcOrd="0" destOrd="0" presId="urn:microsoft.com/office/officeart/2005/8/layout/vList5"/>
    <dgm:cxn modelId="{68FC1881-8697-4692-8E7B-36EC492F0EE3}" srcId="{35453BE1-8885-4F90-AA61-549B5902AFB4}" destId="{CAA20507-AF32-4584-A4F9-BA0278771140}" srcOrd="1" destOrd="0" parTransId="{8ECCF75C-A07F-491D-A5AB-FDCF586C2DA0}" sibTransId="{679BBB19-F60C-4B05-A851-760EC939DEC7}"/>
    <dgm:cxn modelId="{407FB38D-92E1-4C6B-86EA-B7E7B7783BCA}" type="presOf" srcId="{00AECCDD-A34E-4492-9B60-3557A3E23A06}" destId="{E4E08DA9-0495-4A6E-B3E7-BF79961C6373}" srcOrd="0" destOrd="0" presId="urn:microsoft.com/office/officeart/2005/8/layout/vList5"/>
    <dgm:cxn modelId="{8C783490-0E4C-42B0-9B46-A899037A4E94}" srcId="{D6964ED3-37E8-46DC-A4D0-9087B1ACB072}" destId="{681906B6-8B9D-44E9-92F4-B31C56E5A43E}" srcOrd="1" destOrd="0" parTransId="{6F211949-7C72-4DEF-894E-27258A462C63}" sibTransId="{13142310-FB52-4013-AB31-90720202163A}"/>
    <dgm:cxn modelId="{66F8B790-D805-4B1F-A850-1D30F76EA629}" srcId="{9A335870-F6FD-43F1-8944-FA7B7AF33F38}" destId="{7B2D22B0-1A6C-45AE-A328-F73C9EADF91E}" srcOrd="2" destOrd="0" parTransId="{02E48DFE-8174-483C-B052-9EB908E3849A}" sibTransId="{B794568A-5604-4A81-9A3E-25E31EFACCCD}"/>
    <dgm:cxn modelId="{54C86094-788E-4E17-9CAD-77B70D8BA10D}" type="presOf" srcId="{0799FB65-981A-473D-9238-09CE7C172C8A}" destId="{1E6A0505-0DA9-4188-90C3-DE2B358EF3E7}" srcOrd="0" destOrd="3" presId="urn:microsoft.com/office/officeart/2005/8/layout/vList5"/>
    <dgm:cxn modelId="{500AA394-06C1-4589-B9F3-32A0BD1D568B}" srcId="{2B98A162-2C0A-4B1A-9CEC-7A8E49455B48}" destId="{F49D1471-72FE-4B9C-80FC-889AFE71168C}" srcOrd="2" destOrd="0" parTransId="{02745C98-2835-44FF-A1D1-30D210DA93CC}" sibTransId="{F2D8F8FD-376E-4CE9-9647-C2705DF4521A}"/>
    <dgm:cxn modelId="{3E0BBD98-B403-48DE-9396-4A65CB607529}" srcId="{5E19DEDD-CC3C-4821-AE9D-4D06523E757D}" destId="{B91BED54-5B49-40B8-BCE9-E256B2DD57B8}" srcOrd="2" destOrd="0" parTransId="{FB8F578B-C566-4072-B0CD-028D187FDE4B}" sibTransId="{241CADDE-13A6-4F73-A6D4-6934CD3803AE}"/>
    <dgm:cxn modelId="{06CB1B9D-8AE9-4B12-A748-1F808616917C}" srcId="{35453BE1-8885-4F90-AA61-549B5902AFB4}" destId="{628440FF-6C8D-45A8-8B74-6E4D06EB9D89}" srcOrd="0" destOrd="0" parTransId="{A91A5E8D-1E78-4A85-9FA0-099B3546C679}" sibTransId="{91CB1E9D-1B87-406E-B2A3-1C96BCAFBD9B}"/>
    <dgm:cxn modelId="{ABC0D5A7-783C-4CAF-B205-4E0CC42BB67A}" type="presOf" srcId="{5EE5C2A9-BA9F-4661-9B50-F0055E3507DA}" destId="{C4194572-872A-4915-A6A9-9585A2B2052A}" srcOrd="0" destOrd="0" presId="urn:microsoft.com/office/officeart/2005/8/layout/vList5"/>
    <dgm:cxn modelId="{8F69D2A8-3BEF-4B37-9816-7F08450FEF11}" type="presOf" srcId="{BF854770-C758-4971-BEE1-246A0D38BE98}" destId="{1E6A0505-0DA9-4188-90C3-DE2B358EF3E7}" srcOrd="0" destOrd="2" presId="urn:microsoft.com/office/officeart/2005/8/layout/vList5"/>
    <dgm:cxn modelId="{21287FAA-5088-41F9-9A75-18FA8CA75182}" type="presOf" srcId="{35453BE1-8885-4F90-AA61-549B5902AFB4}" destId="{C0470FE9-F56B-495F-A11A-3B6D8C29C930}" srcOrd="0" destOrd="0" presId="urn:microsoft.com/office/officeart/2005/8/layout/vList5"/>
    <dgm:cxn modelId="{FAF9C8AF-D980-46ED-ACE2-F3587F4CFF51}" type="presOf" srcId="{BCFE8A68-6FEB-4EEC-A30F-E972F578223D}" destId="{C9618287-BC0B-4A9C-B033-93A1865DBA0A}" srcOrd="0" destOrd="0" presId="urn:microsoft.com/office/officeart/2005/8/layout/vList5"/>
    <dgm:cxn modelId="{5BFAEDB4-7909-41AF-B195-A708911B67B2}" srcId="{5E19DEDD-CC3C-4821-AE9D-4D06523E757D}" destId="{35453BE1-8885-4F90-AA61-549B5902AFB4}" srcOrd="4" destOrd="0" parTransId="{FD44A2B6-1B5B-43EA-A962-6B41528113DE}" sibTransId="{4752BBA8-9C3B-49DE-BDD6-9A0A1D9747EA}"/>
    <dgm:cxn modelId="{B6CDF0B7-FA5B-43CE-88CD-AB7815CD554F}" srcId="{B91BED54-5B49-40B8-BCE9-E256B2DD57B8}" destId="{BCFE8A68-6FEB-4EEC-A30F-E972F578223D}" srcOrd="0" destOrd="0" parTransId="{D06D544F-E9CC-4B4F-934A-7B20EA002EC1}" sibTransId="{DB146C3E-310E-4B5D-88E7-67A15E606B6B}"/>
    <dgm:cxn modelId="{B92B66C9-51FC-4978-B818-E2DC729F6F08}" type="presOf" srcId="{5E19DEDD-CC3C-4821-AE9D-4D06523E757D}" destId="{CE978824-83B2-4856-BB7F-062BF320621C}" srcOrd="0" destOrd="0" presId="urn:microsoft.com/office/officeart/2005/8/layout/vList5"/>
    <dgm:cxn modelId="{C4D63ECD-9854-4085-AEC3-9E189BA890A0}" srcId="{35453BE1-8885-4F90-AA61-549B5902AFB4}" destId="{0799FB65-981A-473D-9238-09CE7C172C8A}" srcOrd="3" destOrd="0" parTransId="{25812798-F8BF-4853-99AC-10C15050804F}" sibTransId="{7D31E556-9671-478B-A6FE-7C3612951B69}"/>
    <dgm:cxn modelId="{97F5D4CF-62EE-4C08-845C-E68364FF5630}" type="presOf" srcId="{D6964ED3-37E8-46DC-A4D0-9087B1ACB072}" destId="{FFE6FCDE-0E4E-4BDA-80D0-5D5FD151B7D4}" srcOrd="0" destOrd="0" presId="urn:microsoft.com/office/officeart/2005/8/layout/vList5"/>
    <dgm:cxn modelId="{0F947ED5-B201-4177-84C6-2D2DB4D8A81B}" srcId="{2B98A162-2C0A-4B1A-9CEC-7A8E49455B48}" destId="{6214F555-6D13-47EE-8458-77D37F95F6FA}" srcOrd="1" destOrd="0" parTransId="{F3DBE20C-7C43-4C59-8FCF-98530FABA1E6}" sibTransId="{DD21D7DE-4398-41F3-A5B9-EA0A538CF252}"/>
    <dgm:cxn modelId="{74404DDD-84CD-4972-8ECD-FC3084D8F97D}" type="presOf" srcId="{9954F059-9281-4CB2-A935-6F9729189C29}" destId="{C9618287-BC0B-4A9C-B033-93A1865DBA0A}" srcOrd="0" destOrd="2" presId="urn:microsoft.com/office/officeart/2005/8/layout/vList5"/>
    <dgm:cxn modelId="{E1AF6AE5-1971-4679-A281-9D0142A4FE0D}" srcId="{B91BED54-5B49-40B8-BCE9-E256B2DD57B8}" destId="{9954F059-9281-4CB2-A935-6F9729189C29}" srcOrd="2" destOrd="0" parTransId="{AECB2CF4-E0CB-4E5E-89D3-D0EF12B4AB36}" sibTransId="{E9BDEC43-2A66-4B77-B16D-A71FF9F0542D}"/>
    <dgm:cxn modelId="{64520DE7-7A6C-4A5D-A6D2-55BDF46BAAFC}" type="presOf" srcId="{3F83A457-AFC1-4F4F-BBEC-D83226E19FBC}" destId="{0D716A8C-7195-4B55-9170-D5807EBB34BF}" srcOrd="0" destOrd="0" presId="urn:microsoft.com/office/officeart/2005/8/layout/vList5"/>
    <dgm:cxn modelId="{744130E8-4407-4715-82E1-0954E4043385}" type="presOf" srcId="{F49D1471-72FE-4B9C-80FC-889AFE71168C}" destId="{0D716A8C-7195-4B55-9170-D5807EBB34BF}" srcOrd="0" destOrd="2" presId="urn:microsoft.com/office/officeart/2005/8/layout/vList5"/>
    <dgm:cxn modelId="{717ABAED-1EA8-41E8-9FC6-3CC5C395EDC0}" type="presOf" srcId="{5A76ED8C-806B-4AFB-ADB9-FF4EE402C85D}" destId="{C4194572-872A-4915-A6A9-9585A2B2052A}" srcOrd="0" destOrd="1" presId="urn:microsoft.com/office/officeart/2005/8/layout/vList5"/>
    <dgm:cxn modelId="{B06573EE-A0E7-429E-8618-539F808F5AA4}" type="presOf" srcId="{25C78171-1159-4DF3-BE6C-A9DDAD053C2F}" destId="{1E6A0505-0DA9-4188-90C3-DE2B358EF3E7}" srcOrd="0" destOrd="4" presId="urn:microsoft.com/office/officeart/2005/8/layout/vList5"/>
    <dgm:cxn modelId="{495CDCF6-81C0-46E1-98B3-1030302B80F4}" type="presOf" srcId="{628440FF-6C8D-45A8-8B74-6E4D06EB9D89}" destId="{1E6A0505-0DA9-4188-90C3-DE2B358EF3E7}" srcOrd="0" destOrd="0" presId="urn:microsoft.com/office/officeart/2005/8/layout/vList5"/>
    <dgm:cxn modelId="{7CB88929-C184-4BCC-91EF-5FC37CC50A20}" type="presParOf" srcId="{CE978824-83B2-4856-BB7F-062BF320621C}" destId="{49A383E4-0C3B-415E-A633-B5B575986794}" srcOrd="0" destOrd="0" presId="urn:microsoft.com/office/officeart/2005/8/layout/vList5"/>
    <dgm:cxn modelId="{38E0AC58-7E42-452B-9F20-6C5C2F93F829}" type="presParOf" srcId="{49A383E4-0C3B-415E-A633-B5B575986794}" destId="{867381EA-C6D5-4CCF-A0A2-D9C6F68AF983}" srcOrd="0" destOrd="0" presId="urn:microsoft.com/office/officeart/2005/8/layout/vList5"/>
    <dgm:cxn modelId="{A3BA0BF8-3EB5-4198-9551-422B13F5D43A}" type="presParOf" srcId="{49A383E4-0C3B-415E-A633-B5B575986794}" destId="{0D716A8C-7195-4B55-9170-D5807EBB34BF}" srcOrd="1" destOrd="0" presId="urn:microsoft.com/office/officeart/2005/8/layout/vList5"/>
    <dgm:cxn modelId="{80DED190-0222-455C-9D5A-1E05908B3357}" type="presParOf" srcId="{CE978824-83B2-4856-BB7F-062BF320621C}" destId="{81C241C4-D9C4-4759-AE03-37EA569EC087}" srcOrd="1" destOrd="0" presId="urn:microsoft.com/office/officeart/2005/8/layout/vList5"/>
    <dgm:cxn modelId="{E2499056-97C9-445C-B156-E446AE2A131E}" type="presParOf" srcId="{CE978824-83B2-4856-BB7F-062BF320621C}" destId="{648C58B9-04EE-4A5F-8315-FD56999EBB63}" srcOrd="2" destOrd="0" presId="urn:microsoft.com/office/officeart/2005/8/layout/vList5"/>
    <dgm:cxn modelId="{A5AE966B-3E17-47FF-9C5C-F91637CA96F2}" type="presParOf" srcId="{648C58B9-04EE-4A5F-8315-FD56999EBB63}" destId="{FFE6FCDE-0E4E-4BDA-80D0-5D5FD151B7D4}" srcOrd="0" destOrd="0" presId="urn:microsoft.com/office/officeart/2005/8/layout/vList5"/>
    <dgm:cxn modelId="{D7FA54EF-947D-4F23-AD7A-88980F43CC90}" type="presParOf" srcId="{648C58B9-04EE-4A5F-8315-FD56999EBB63}" destId="{95FE0089-978B-4A17-80CA-67BA08C1F6CC}" srcOrd="1" destOrd="0" presId="urn:microsoft.com/office/officeart/2005/8/layout/vList5"/>
    <dgm:cxn modelId="{B4471FA9-C08B-4957-A296-5352B55EA0AE}" type="presParOf" srcId="{CE978824-83B2-4856-BB7F-062BF320621C}" destId="{7BF1CED1-3A5E-4E4A-B0F2-1E73CE484DF9}" srcOrd="3" destOrd="0" presId="urn:microsoft.com/office/officeart/2005/8/layout/vList5"/>
    <dgm:cxn modelId="{3E7A029C-B69D-4034-89BF-5087F0FF10F2}" type="presParOf" srcId="{CE978824-83B2-4856-BB7F-062BF320621C}" destId="{51BF7DD7-A6AE-4B9D-BC8A-475024A6D400}" srcOrd="4" destOrd="0" presId="urn:microsoft.com/office/officeart/2005/8/layout/vList5"/>
    <dgm:cxn modelId="{E3749F85-4583-4706-8931-7DE4BEFB2179}" type="presParOf" srcId="{51BF7DD7-A6AE-4B9D-BC8A-475024A6D400}" destId="{082699CC-799A-4FA2-880D-2D6B824AD1AF}" srcOrd="0" destOrd="0" presId="urn:microsoft.com/office/officeart/2005/8/layout/vList5"/>
    <dgm:cxn modelId="{36DBDB49-D998-4792-9DA8-BA61226F1DE4}" type="presParOf" srcId="{51BF7DD7-A6AE-4B9D-BC8A-475024A6D400}" destId="{C9618287-BC0B-4A9C-B033-93A1865DBA0A}" srcOrd="1" destOrd="0" presId="urn:microsoft.com/office/officeart/2005/8/layout/vList5"/>
    <dgm:cxn modelId="{1C415093-0D9D-4E5E-9F63-59406C7CBC77}" type="presParOf" srcId="{CE978824-83B2-4856-BB7F-062BF320621C}" destId="{75E32888-82AD-4506-B1A8-257B95AF7DA6}" srcOrd="5" destOrd="0" presId="urn:microsoft.com/office/officeart/2005/8/layout/vList5"/>
    <dgm:cxn modelId="{7885B964-E514-471C-9336-BF59A8FFDBBC}" type="presParOf" srcId="{CE978824-83B2-4856-BB7F-062BF320621C}" destId="{4249C8E0-8630-4D37-ABB1-E33009C6B134}" srcOrd="6" destOrd="0" presId="urn:microsoft.com/office/officeart/2005/8/layout/vList5"/>
    <dgm:cxn modelId="{76905DA0-973E-4FFB-A83B-5D51AC09B080}" type="presParOf" srcId="{4249C8E0-8630-4D37-ABB1-E33009C6B134}" destId="{FD2F8111-F0C0-45F5-B47A-EFF4D9780E77}" srcOrd="0" destOrd="0" presId="urn:microsoft.com/office/officeart/2005/8/layout/vList5"/>
    <dgm:cxn modelId="{315F4958-60EF-44E9-A808-6D484EF86F39}" type="presParOf" srcId="{4249C8E0-8630-4D37-ABB1-E33009C6B134}" destId="{C4194572-872A-4915-A6A9-9585A2B2052A}" srcOrd="1" destOrd="0" presId="urn:microsoft.com/office/officeart/2005/8/layout/vList5"/>
    <dgm:cxn modelId="{E60A1491-B538-480F-B1DE-AA4D8FD4C426}" type="presParOf" srcId="{CE978824-83B2-4856-BB7F-062BF320621C}" destId="{8771CB11-A14E-48D9-875D-CD811E110750}" srcOrd="7" destOrd="0" presId="urn:microsoft.com/office/officeart/2005/8/layout/vList5"/>
    <dgm:cxn modelId="{9719B042-B2C1-46BB-A23A-79E4F3526DFD}" type="presParOf" srcId="{CE978824-83B2-4856-BB7F-062BF320621C}" destId="{05B14727-33E5-4260-9732-B06166B10CBB}" srcOrd="8" destOrd="0" presId="urn:microsoft.com/office/officeart/2005/8/layout/vList5"/>
    <dgm:cxn modelId="{5EF65672-44A5-4A9B-85A2-97721E48B425}" type="presParOf" srcId="{05B14727-33E5-4260-9732-B06166B10CBB}" destId="{C0470FE9-F56B-495F-A11A-3B6D8C29C930}" srcOrd="0" destOrd="0" presId="urn:microsoft.com/office/officeart/2005/8/layout/vList5"/>
    <dgm:cxn modelId="{600A1DBC-59E6-40CE-92C4-B9474A644F30}" type="presParOf" srcId="{05B14727-33E5-4260-9732-B06166B10CBB}" destId="{1E6A0505-0DA9-4188-90C3-DE2B358EF3E7}" srcOrd="1" destOrd="0" presId="urn:microsoft.com/office/officeart/2005/8/layout/vList5"/>
    <dgm:cxn modelId="{E81DF9EC-96B7-46F5-AE2B-E7B18779130F}" type="presParOf" srcId="{CE978824-83B2-4856-BB7F-062BF320621C}" destId="{4171A576-18B2-44A3-8D22-1C693CE5DAD9}" srcOrd="9" destOrd="0" presId="urn:microsoft.com/office/officeart/2005/8/layout/vList5"/>
    <dgm:cxn modelId="{15D2AE11-86FE-48D0-A601-1FA442B8CC14}" type="presParOf" srcId="{CE978824-83B2-4856-BB7F-062BF320621C}" destId="{8EC39272-6776-4CD8-A254-CB54AE225B6A}" srcOrd="10" destOrd="0" presId="urn:microsoft.com/office/officeart/2005/8/layout/vList5"/>
    <dgm:cxn modelId="{95ED8699-7A16-4CD1-B432-33CA0584C931}" type="presParOf" srcId="{8EC39272-6776-4CD8-A254-CB54AE225B6A}" destId="{ADB4EB8B-0FBB-43FE-AF40-89CAA7E3A1A0}" srcOrd="0" destOrd="0" presId="urn:microsoft.com/office/officeart/2005/8/layout/vList5"/>
    <dgm:cxn modelId="{E1F653AB-0459-4C17-8C25-2B482D736D8E}" type="presParOf" srcId="{8EC39272-6776-4CD8-A254-CB54AE225B6A}" destId="{E4E08DA9-0495-4A6E-B3E7-BF79961C6373}" srcOrd="1" destOrd="0" presId="urn:microsoft.com/office/officeart/2005/8/layout/vList5"/>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83C6B70C-7BD2-4B58-9373-1419804B6E06}">
      <dsp:nvSpPr>
        <dsp:cNvPr id="0" name=""/>
        <dsp:cNvSpPr/>
      </dsp:nvSpPr>
      <dsp:spPr>
        <a:xfrm>
          <a:off x="167356" y="5662301"/>
          <a:ext cx="5551718" cy="0"/>
        </a:xfrm>
        <a:prstGeom prst="line">
          <a:avLst/>
        </a:prstGeom>
        <a:noFill/>
        <a:ln w="12700" cap="flat" cmpd="sng" algn="ctr">
          <a:solidFill>
            <a:schemeClr val="dk2">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8CE9F8F-9B1B-4CCB-B17A-08AC21B833F1}">
      <dsp:nvSpPr>
        <dsp:cNvPr id="0" name=""/>
        <dsp:cNvSpPr/>
      </dsp:nvSpPr>
      <dsp:spPr>
        <a:xfrm>
          <a:off x="304538" y="2334852"/>
          <a:ext cx="5551718" cy="0"/>
        </a:xfrm>
        <a:prstGeom prst="line">
          <a:avLst/>
        </a:prstGeom>
        <a:noFill/>
        <a:ln w="12700" cap="flat" cmpd="sng" algn="ctr">
          <a:solidFill>
            <a:schemeClr val="dk2">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1778DBD-B5BA-4C56-909D-EA09118562CA}">
      <dsp:nvSpPr>
        <dsp:cNvPr id="0" name=""/>
        <dsp:cNvSpPr/>
      </dsp:nvSpPr>
      <dsp:spPr>
        <a:xfrm>
          <a:off x="115219" y="251532"/>
          <a:ext cx="5551718" cy="0"/>
        </a:xfrm>
        <a:prstGeom prst="line">
          <a:avLst/>
        </a:prstGeom>
        <a:noFill/>
        <a:ln w="12700" cap="flat" cmpd="sng" algn="ctr">
          <a:solidFill>
            <a:schemeClr val="dk2">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AB2DA56C-B5E9-41D5-9D74-21E2DA7C20EC}">
      <dsp:nvSpPr>
        <dsp:cNvPr id="0" name=""/>
        <dsp:cNvSpPr/>
      </dsp:nvSpPr>
      <dsp:spPr>
        <a:xfrm>
          <a:off x="1558666" y="2127"/>
          <a:ext cx="4108271" cy="2494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0480" tIns="30480" rIns="30480" bIns="30480" numCol="1" spcCol="1270" anchor="b" anchorCtr="0">
          <a:noAutofit/>
        </a:bodyPr>
        <a:lstStyle/>
        <a:p>
          <a:pPr marL="0" lvl="0" indent="0" algn="l" defTabSz="711200">
            <a:lnSpc>
              <a:spcPct val="90000"/>
            </a:lnSpc>
            <a:spcBef>
              <a:spcPct val="0"/>
            </a:spcBef>
            <a:spcAft>
              <a:spcPct val="35000"/>
            </a:spcAft>
            <a:buNone/>
          </a:pPr>
          <a:r>
            <a:rPr lang="en-IN" sz="1600" kern="1200"/>
            <a:t> </a:t>
          </a:r>
        </a:p>
      </dsp:txBody>
      <dsp:txXfrm>
        <a:off x="1558666" y="2127"/>
        <a:ext cx="4108271" cy="249404"/>
      </dsp:txXfrm>
    </dsp:sp>
    <dsp:sp modelId="{DAAA5687-2F65-4007-9091-31261E91C842}">
      <dsp:nvSpPr>
        <dsp:cNvPr id="0" name=""/>
        <dsp:cNvSpPr/>
      </dsp:nvSpPr>
      <dsp:spPr>
        <a:xfrm>
          <a:off x="-78021" y="19405"/>
          <a:ext cx="1904324" cy="242790"/>
        </a:xfrm>
        <a:prstGeom prst="round2SameRect">
          <a:avLst>
            <a:gd name="adj1" fmla="val 16670"/>
            <a:gd name="adj2" fmla="val 0"/>
          </a:avLst>
        </a:prstGeom>
        <a:solidFill>
          <a:schemeClr val="accent6">
            <a:lumMod val="75000"/>
          </a:schemeClr>
        </a:solidFill>
        <a:ln w="9525" cap="flat" cmpd="sng" algn="ctr">
          <a:solidFill>
            <a:schemeClr val="dk2">
              <a:hueOff val="0"/>
              <a:satOff val="0"/>
              <a:lumOff val="0"/>
              <a:alphaOff val="0"/>
            </a:schemeClr>
          </a:solidFill>
          <a:prstDash val="solid"/>
        </a:ln>
        <a:effectLst/>
      </dsp:spPr>
      <dsp:style>
        <a:lnRef idx="1">
          <a:scrgbClr r="0" g="0" b="0"/>
        </a:lnRef>
        <a:fillRef idx="2">
          <a:scrgbClr r="0" g="0" b="0"/>
        </a:fillRef>
        <a:effectRef idx="1">
          <a:scrgbClr r="0" g="0" b="0"/>
        </a:effectRef>
        <a:fontRef idx="minor">
          <a:schemeClr val="dk1"/>
        </a:fontRef>
      </dsp:style>
      <dsp:txBody>
        <a:bodyPr spcFirstLastPara="0" vert="horz" wrap="square" lIns="22860" tIns="22860" rIns="22860" bIns="22860" numCol="1" spcCol="1270" anchor="ctr" anchorCtr="0">
          <a:noAutofit/>
        </a:bodyPr>
        <a:lstStyle/>
        <a:p>
          <a:pPr marL="0" lvl="0" indent="0" algn="ctr" defTabSz="533400">
            <a:lnSpc>
              <a:spcPct val="90000"/>
            </a:lnSpc>
            <a:spcBef>
              <a:spcPct val="0"/>
            </a:spcBef>
            <a:spcAft>
              <a:spcPct val="35000"/>
            </a:spcAft>
            <a:buNone/>
          </a:pPr>
          <a:r>
            <a:rPr lang="en-IN" sz="1200" b="1" kern="1200"/>
            <a:t>Total Screen Time</a:t>
          </a:r>
        </a:p>
      </dsp:txBody>
      <dsp:txXfrm>
        <a:off x="-66167" y="31259"/>
        <a:ext cx="1880616" cy="230936"/>
      </dsp:txXfrm>
    </dsp:sp>
    <dsp:sp modelId="{4D5FAEEF-B58F-48C3-9D39-B7CBA6E3AF85}">
      <dsp:nvSpPr>
        <dsp:cNvPr id="0" name=""/>
        <dsp:cNvSpPr/>
      </dsp:nvSpPr>
      <dsp:spPr>
        <a:xfrm>
          <a:off x="0" y="251532"/>
          <a:ext cx="5551718" cy="17926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2860" tIns="22860" rIns="22860" bIns="22860" numCol="1" spcCol="1270" anchor="t" anchorCtr="0">
          <a:noAutofit/>
        </a:bodyPr>
        <a:lstStyle/>
        <a:p>
          <a:pPr marL="114300" lvl="1" indent="-114300" algn="l" defTabSz="533400">
            <a:lnSpc>
              <a:spcPct val="90000"/>
            </a:lnSpc>
            <a:spcBef>
              <a:spcPct val="0"/>
            </a:spcBef>
            <a:spcAft>
              <a:spcPct val="15000"/>
            </a:spcAft>
            <a:buChar char="•"/>
          </a:pPr>
          <a:r>
            <a:rPr lang="en-IN" sz="1200" kern="1200"/>
            <a:t>From the scatterplot, we can see that the distrubtion of minutes spent on screen reduces after the individual adopts Yoga.</a:t>
          </a:r>
        </a:p>
        <a:p>
          <a:pPr marL="114300" lvl="1" indent="-114300" algn="l" defTabSz="533400">
            <a:lnSpc>
              <a:spcPct val="90000"/>
            </a:lnSpc>
            <a:spcBef>
              <a:spcPct val="0"/>
            </a:spcBef>
            <a:spcAft>
              <a:spcPct val="15000"/>
            </a:spcAft>
            <a:buChar char="•"/>
          </a:pPr>
          <a:r>
            <a:rPr lang="en-IN" sz="1200" kern="1200"/>
            <a:t>Despite the results from scatterplot, the analysis of total minutes spent suggest that overall much more time was spent on screen after an individual started to do Yoga.</a:t>
          </a:r>
        </a:p>
        <a:p>
          <a:pPr marL="114300" lvl="1" indent="-114300" algn="l" defTabSz="533400">
            <a:lnSpc>
              <a:spcPct val="90000"/>
            </a:lnSpc>
            <a:spcBef>
              <a:spcPct val="0"/>
            </a:spcBef>
            <a:spcAft>
              <a:spcPct val="15000"/>
            </a:spcAft>
            <a:buChar char="•"/>
          </a:pPr>
          <a:r>
            <a:rPr lang="en-IN" sz="1200" kern="1200"/>
            <a:t>However, the above results could be influenced by the imbalance between the number of days considered under 'Before Yoga' group and 'After Yoga' Group.</a:t>
          </a:r>
        </a:p>
        <a:p>
          <a:pPr marL="114300" lvl="1" indent="-114300" algn="l" defTabSz="533400">
            <a:lnSpc>
              <a:spcPct val="90000"/>
            </a:lnSpc>
            <a:spcBef>
              <a:spcPct val="0"/>
            </a:spcBef>
            <a:spcAft>
              <a:spcPct val="15000"/>
            </a:spcAft>
            <a:buChar char="•"/>
          </a:pPr>
          <a:r>
            <a:rPr lang="en-IN" sz="1200" kern="1200"/>
            <a:t>Thus, looking at the average number of minutes spent in a day, we find that post Yoga, client really reduced the number of minutes spent per day. However, this reduction is not too high.</a:t>
          </a:r>
        </a:p>
      </dsp:txBody>
      <dsp:txXfrm>
        <a:off x="0" y="251532"/>
        <a:ext cx="5551718" cy="1792681"/>
      </dsp:txXfrm>
    </dsp:sp>
    <dsp:sp modelId="{6A1C8937-0241-445D-A6C3-ABA5B912A802}">
      <dsp:nvSpPr>
        <dsp:cNvPr id="0" name=""/>
        <dsp:cNvSpPr/>
      </dsp:nvSpPr>
      <dsp:spPr>
        <a:xfrm>
          <a:off x="1747985" y="2085448"/>
          <a:ext cx="4108271" cy="2494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0480" tIns="30480" rIns="30480" bIns="30480" numCol="1" spcCol="1270" anchor="b" anchorCtr="0">
          <a:noAutofit/>
        </a:bodyPr>
        <a:lstStyle/>
        <a:p>
          <a:pPr marL="0" lvl="0" indent="0" algn="l" defTabSz="711200">
            <a:lnSpc>
              <a:spcPct val="90000"/>
            </a:lnSpc>
            <a:spcBef>
              <a:spcPct val="0"/>
            </a:spcBef>
            <a:spcAft>
              <a:spcPct val="35000"/>
            </a:spcAft>
            <a:buNone/>
          </a:pPr>
          <a:r>
            <a:rPr lang="en-IN" sz="1600" kern="1200"/>
            <a:t> </a:t>
          </a:r>
        </a:p>
      </dsp:txBody>
      <dsp:txXfrm>
        <a:off x="1747985" y="2085448"/>
        <a:ext cx="4108271" cy="249404"/>
      </dsp:txXfrm>
    </dsp:sp>
    <dsp:sp modelId="{CB108E7C-20B1-4C56-A18A-1BBBFB3368CA}">
      <dsp:nvSpPr>
        <dsp:cNvPr id="0" name=""/>
        <dsp:cNvSpPr/>
      </dsp:nvSpPr>
      <dsp:spPr>
        <a:xfrm>
          <a:off x="-72042" y="2045860"/>
          <a:ext cx="2661600" cy="306932"/>
        </a:xfrm>
        <a:prstGeom prst="round2SameRect">
          <a:avLst>
            <a:gd name="adj1" fmla="val 16670"/>
            <a:gd name="adj2" fmla="val 0"/>
          </a:avLst>
        </a:prstGeom>
        <a:solidFill>
          <a:schemeClr val="accent6">
            <a:lumMod val="75000"/>
          </a:schemeClr>
        </a:solidFill>
        <a:ln w="9525" cap="flat" cmpd="sng" algn="ctr">
          <a:solidFill>
            <a:schemeClr val="dk2">
              <a:hueOff val="0"/>
              <a:satOff val="0"/>
              <a:lumOff val="0"/>
              <a:alphaOff val="0"/>
            </a:schemeClr>
          </a:solidFill>
          <a:prstDash val="solid"/>
        </a:ln>
        <a:effectLst/>
      </dsp:spPr>
      <dsp:style>
        <a:lnRef idx="1">
          <a:scrgbClr r="0" g="0" b="0"/>
        </a:lnRef>
        <a:fillRef idx="2">
          <a:scrgbClr r="0" g="0" b="0"/>
        </a:fillRef>
        <a:effectRef idx="1">
          <a:scrgbClr r="0" g="0" b="0"/>
        </a:effectRef>
        <a:fontRef idx="minor">
          <a:schemeClr val="dk1"/>
        </a:fontRef>
      </dsp:style>
      <dsp:txBody>
        <a:bodyPr spcFirstLastPara="0" vert="horz" wrap="square" lIns="22860" tIns="22860" rIns="22860" bIns="22860" numCol="1" spcCol="1270" anchor="ctr" anchorCtr="0">
          <a:noAutofit/>
        </a:bodyPr>
        <a:lstStyle/>
        <a:p>
          <a:pPr marL="0" lvl="0" indent="0" algn="ctr" defTabSz="533400">
            <a:lnSpc>
              <a:spcPct val="90000"/>
            </a:lnSpc>
            <a:spcBef>
              <a:spcPct val="0"/>
            </a:spcBef>
            <a:spcAft>
              <a:spcPct val="35000"/>
            </a:spcAft>
            <a:buNone/>
          </a:pPr>
          <a:r>
            <a:rPr lang="en-IN" sz="1200" b="1" kern="1200"/>
            <a:t>Screentime across different attributes</a:t>
          </a:r>
        </a:p>
      </dsp:txBody>
      <dsp:txXfrm>
        <a:off x="-57056" y="2060846"/>
        <a:ext cx="2631628" cy="291946"/>
      </dsp:txXfrm>
    </dsp:sp>
    <dsp:sp modelId="{65F77950-5927-4EAB-BFA5-A66AE5FFEF84}">
      <dsp:nvSpPr>
        <dsp:cNvPr id="0" name=""/>
        <dsp:cNvSpPr/>
      </dsp:nvSpPr>
      <dsp:spPr>
        <a:xfrm>
          <a:off x="0" y="2380073"/>
          <a:ext cx="5551718" cy="30066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2860" tIns="22860" rIns="22860" bIns="22860" numCol="1" spcCol="1270" anchor="t" anchorCtr="0">
          <a:noAutofit/>
        </a:bodyPr>
        <a:lstStyle/>
        <a:p>
          <a:pPr marL="114300" lvl="1" indent="-114300" algn="l" defTabSz="533400">
            <a:lnSpc>
              <a:spcPct val="90000"/>
            </a:lnSpc>
            <a:spcBef>
              <a:spcPct val="0"/>
            </a:spcBef>
            <a:spcAft>
              <a:spcPct val="15000"/>
            </a:spcAft>
            <a:buChar char="•"/>
          </a:pPr>
          <a:r>
            <a:rPr lang="en-IN" sz="1200" kern="1200"/>
            <a:t>Creativity: The amount of minutes spent increased after Yoga.</a:t>
          </a:r>
        </a:p>
        <a:p>
          <a:pPr marL="114300" lvl="1" indent="-114300" algn="l" defTabSz="533400">
            <a:lnSpc>
              <a:spcPct val="90000"/>
            </a:lnSpc>
            <a:spcBef>
              <a:spcPct val="0"/>
            </a:spcBef>
            <a:spcAft>
              <a:spcPct val="15000"/>
            </a:spcAft>
            <a:buChar char="•"/>
          </a:pPr>
          <a:r>
            <a:rPr lang="en-IN" sz="1200" kern="1200"/>
            <a:t>Entertainment: The number of minutes spent imensely decreased after Yoga.</a:t>
          </a:r>
        </a:p>
        <a:p>
          <a:pPr marL="114300" lvl="1" indent="-114300" algn="l" defTabSz="533400">
            <a:lnSpc>
              <a:spcPct val="90000"/>
            </a:lnSpc>
            <a:spcBef>
              <a:spcPct val="0"/>
            </a:spcBef>
            <a:spcAft>
              <a:spcPct val="15000"/>
            </a:spcAft>
            <a:buChar char="•"/>
          </a:pPr>
          <a:r>
            <a:rPr lang="en-IN" sz="1200" kern="1200"/>
            <a:t>Health and Fitness: The number of minutes spent decreased after Yoga.</a:t>
          </a:r>
        </a:p>
        <a:p>
          <a:pPr marL="114300" lvl="1" indent="-114300" algn="l" defTabSz="533400">
            <a:lnSpc>
              <a:spcPct val="90000"/>
            </a:lnSpc>
            <a:spcBef>
              <a:spcPct val="0"/>
            </a:spcBef>
            <a:spcAft>
              <a:spcPct val="15000"/>
            </a:spcAft>
            <a:buChar char="•"/>
          </a:pPr>
          <a:r>
            <a:rPr lang="en-IN" sz="1200" kern="1200"/>
            <a:t>Productivity: Though total number of minutes spent increased after Yoga but the average amount of time spent per day decreased after Yoga.</a:t>
          </a:r>
        </a:p>
        <a:p>
          <a:pPr marL="114300" lvl="1" indent="-114300" algn="l" defTabSz="533400">
            <a:lnSpc>
              <a:spcPct val="90000"/>
            </a:lnSpc>
            <a:spcBef>
              <a:spcPct val="0"/>
            </a:spcBef>
            <a:spcAft>
              <a:spcPct val="15000"/>
            </a:spcAft>
            <a:buChar char="•"/>
          </a:pPr>
          <a:r>
            <a:rPr lang="en-IN" sz="1200" kern="1200"/>
            <a:t>Reading and Reference: The screentime significantly reduces after Yoga.</a:t>
          </a:r>
        </a:p>
        <a:p>
          <a:pPr marL="114300" lvl="1" indent="-114300" algn="l" defTabSz="533400">
            <a:lnSpc>
              <a:spcPct val="90000"/>
            </a:lnSpc>
            <a:spcBef>
              <a:spcPct val="0"/>
            </a:spcBef>
            <a:spcAft>
              <a:spcPct val="15000"/>
            </a:spcAft>
            <a:buChar char="•"/>
          </a:pPr>
          <a:r>
            <a:rPr lang="en-IN" sz="1200" kern="1200"/>
            <a:t>Social Networking: While total time spent seems to increase but the average time spent per day reduces significantly.</a:t>
          </a:r>
        </a:p>
        <a:p>
          <a:pPr marL="114300" lvl="1" indent="-114300" algn="l" defTabSz="533400">
            <a:lnSpc>
              <a:spcPct val="90000"/>
            </a:lnSpc>
            <a:spcBef>
              <a:spcPct val="0"/>
            </a:spcBef>
            <a:spcAft>
              <a:spcPct val="15000"/>
            </a:spcAft>
            <a:buChar char="•"/>
          </a:pPr>
          <a:r>
            <a:rPr lang="en-IN" sz="1200" kern="1200"/>
            <a:t>Other: The time spent overall significantly decreased after Yoga.</a:t>
          </a:r>
        </a:p>
        <a:p>
          <a:pPr marL="114300" lvl="1" indent="-114300" algn="l" defTabSz="533400">
            <a:lnSpc>
              <a:spcPct val="90000"/>
            </a:lnSpc>
            <a:spcBef>
              <a:spcPct val="0"/>
            </a:spcBef>
            <a:spcAft>
              <a:spcPct val="15000"/>
            </a:spcAft>
            <a:buChar char="•"/>
          </a:pPr>
          <a:endParaRPr lang="en-IN" sz="1200" kern="1200"/>
        </a:p>
        <a:p>
          <a:pPr marL="114300" lvl="1" indent="-114300" algn="l" defTabSz="533400">
            <a:lnSpc>
              <a:spcPct val="90000"/>
            </a:lnSpc>
            <a:spcBef>
              <a:spcPct val="0"/>
            </a:spcBef>
            <a:spcAft>
              <a:spcPct val="15000"/>
            </a:spcAft>
            <a:buChar char="•"/>
          </a:pPr>
          <a:r>
            <a:rPr lang="en-IN" sz="1200" kern="1200"/>
            <a:t>Most of the decrease in screetime seems to come from decrease in screentime for entertainment, reading and references, and other purposes which is offset by an increase in screentime for creativity and somewhat from productivity and social networking purposes.</a:t>
          </a:r>
        </a:p>
      </dsp:txBody>
      <dsp:txXfrm>
        <a:off x="0" y="2380073"/>
        <a:ext cx="5551718" cy="3006647"/>
      </dsp:txXfrm>
    </dsp:sp>
    <dsp:sp modelId="{4B5C7BF9-0A99-4BB4-BCB1-093818E2A48F}">
      <dsp:nvSpPr>
        <dsp:cNvPr id="0" name=""/>
        <dsp:cNvSpPr/>
      </dsp:nvSpPr>
      <dsp:spPr>
        <a:xfrm>
          <a:off x="1610803" y="5412896"/>
          <a:ext cx="4108271" cy="2494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0480" tIns="30480" rIns="30480" bIns="30480" numCol="1" spcCol="1270" anchor="b" anchorCtr="0">
          <a:noAutofit/>
        </a:bodyPr>
        <a:lstStyle/>
        <a:p>
          <a:pPr marL="0" lvl="0" indent="0" algn="l" defTabSz="711200">
            <a:lnSpc>
              <a:spcPct val="90000"/>
            </a:lnSpc>
            <a:spcBef>
              <a:spcPct val="0"/>
            </a:spcBef>
            <a:spcAft>
              <a:spcPct val="35000"/>
            </a:spcAft>
            <a:buNone/>
          </a:pPr>
          <a:r>
            <a:rPr lang="en-IN" sz="1600" kern="1200"/>
            <a:t> </a:t>
          </a:r>
        </a:p>
      </dsp:txBody>
      <dsp:txXfrm>
        <a:off x="1610803" y="5412896"/>
        <a:ext cx="4108271" cy="249404"/>
      </dsp:txXfrm>
    </dsp:sp>
    <dsp:sp modelId="{850C5FCA-EECF-432D-9D24-1CEDAF9FB9B1}">
      <dsp:nvSpPr>
        <dsp:cNvPr id="0" name=""/>
        <dsp:cNvSpPr/>
      </dsp:nvSpPr>
      <dsp:spPr>
        <a:xfrm>
          <a:off x="-70804" y="5382734"/>
          <a:ext cx="2112873" cy="309728"/>
        </a:xfrm>
        <a:prstGeom prst="round2SameRect">
          <a:avLst>
            <a:gd name="adj1" fmla="val 16670"/>
            <a:gd name="adj2" fmla="val 0"/>
          </a:avLst>
        </a:prstGeom>
        <a:solidFill>
          <a:schemeClr val="accent6">
            <a:lumMod val="75000"/>
          </a:schemeClr>
        </a:solidFill>
        <a:ln w="9525" cap="flat" cmpd="sng" algn="ctr">
          <a:solidFill>
            <a:schemeClr val="dk2">
              <a:hueOff val="0"/>
              <a:satOff val="0"/>
              <a:lumOff val="0"/>
              <a:alphaOff val="0"/>
            </a:schemeClr>
          </a:solidFill>
          <a:prstDash val="solid"/>
        </a:ln>
        <a:effectLst/>
      </dsp:spPr>
      <dsp:style>
        <a:lnRef idx="1">
          <a:scrgbClr r="0" g="0" b="0"/>
        </a:lnRef>
        <a:fillRef idx="2">
          <a:scrgbClr r="0" g="0" b="0"/>
        </a:fillRef>
        <a:effectRef idx="1">
          <a:scrgbClr r="0" g="0" b="0"/>
        </a:effectRef>
        <a:fontRef idx="minor">
          <a:schemeClr val="dk1"/>
        </a:fontRef>
      </dsp:style>
      <dsp:txBody>
        <a:bodyPr spcFirstLastPara="0" vert="horz" wrap="square" lIns="22860" tIns="22860" rIns="22860" bIns="22860" numCol="1" spcCol="1270" anchor="ctr" anchorCtr="0">
          <a:noAutofit/>
        </a:bodyPr>
        <a:lstStyle/>
        <a:p>
          <a:pPr marL="0" lvl="0" indent="0" algn="ctr" defTabSz="533400">
            <a:lnSpc>
              <a:spcPct val="90000"/>
            </a:lnSpc>
            <a:spcBef>
              <a:spcPct val="0"/>
            </a:spcBef>
            <a:spcAft>
              <a:spcPct val="35000"/>
            </a:spcAft>
            <a:buNone/>
          </a:pPr>
          <a:r>
            <a:rPr lang="en-IN" sz="1200" b="1" kern="1200"/>
            <a:t>Screetime across weekdays</a:t>
          </a:r>
        </a:p>
      </dsp:txBody>
      <dsp:txXfrm>
        <a:off x="-55682" y="5397856"/>
        <a:ext cx="2082629" cy="294606"/>
      </dsp:txXfrm>
    </dsp:sp>
    <dsp:sp modelId="{80EF70A5-11E1-45E4-80F6-DAB85696D065}">
      <dsp:nvSpPr>
        <dsp:cNvPr id="0" name=""/>
        <dsp:cNvSpPr/>
      </dsp:nvSpPr>
      <dsp:spPr>
        <a:xfrm>
          <a:off x="0" y="5692463"/>
          <a:ext cx="5551718" cy="15598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0955" tIns="20955" rIns="20955" bIns="20955" numCol="1" spcCol="1270" anchor="t" anchorCtr="0">
          <a:noAutofit/>
        </a:bodyPr>
        <a:lstStyle/>
        <a:p>
          <a:pPr marL="57150" lvl="1" indent="-57150" algn="l" defTabSz="488950">
            <a:lnSpc>
              <a:spcPct val="90000"/>
            </a:lnSpc>
            <a:spcBef>
              <a:spcPct val="0"/>
            </a:spcBef>
            <a:spcAft>
              <a:spcPct val="15000"/>
            </a:spcAft>
            <a:buChar char="•"/>
          </a:pPr>
          <a:r>
            <a:rPr lang="en-IN" sz="1100" kern="1200"/>
            <a:t>Overall, engagement in screen seems to increase especially for Sundays and Thursdays. Highest decrease in screentime was seen on Monday, Tuesday and Saturday.</a:t>
          </a:r>
        </a:p>
        <a:p>
          <a:pPr marL="57150" lvl="1" indent="-57150" algn="l" defTabSz="488950">
            <a:lnSpc>
              <a:spcPct val="90000"/>
            </a:lnSpc>
            <a:spcBef>
              <a:spcPct val="0"/>
            </a:spcBef>
            <a:spcAft>
              <a:spcPct val="15000"/>
            </a:spcAft>
            <a:buChar char="•"/>
          </a:pPr>
          <a:r>
            <a:rPr lang="en-IN" sz="1100" kern="1200"/>
            <a:t>While before Yoga, the individual spent screentime for creativity purposes only on Sunday which, after Yoga, got extended to Friday-Sunday.</a:t>
          </a:r>
        </a:p>
        <a:p>
          <a:pPr marL="57150" lvl="1" indent="-57150" algn="l" defTabSz="488950">
            <a:lnSpc>
              <a:spcPct val="90000"/>
            </a:lnSpc>
            <a:spcBef>
              <a:spcPct val="0"/>
            </a:spcBef>
            <a:spcAft>
              <a:spcPct val="15000"/>
            </a:spcAft>
            <a:buChar char="•"/>
          </a:pPr>
          <a:r>
            <a:rPr lang="en-IN" sz="1100" kern="1200"/>
            <a:t>Across, entire week, after Yoga, screentime for productivity purposes seemed to have increased except for Wednesday and Saturday.</a:t>
          </a:r>
        </a:p>
        <a:p>
          <a:pPr marL="57150" lvl="1" indent="-57150" algn="l" defTabSz="488950">
            <a:lnSpc>
              <a:spcPct val="90000"/>
            </a:lnSpc>
            <a:spcBef>
              <a:spcPct val="0"/>
            </a:spcBef>
            <a:spcAft>
              <a:spcPct val="15000"/>
            </a:spcAft>
            <a:buChar char="•"/>
          </a:pPr>
          <a:r>
            <a:rPr lang="en-IN" sz="1100" kern="1200"/>
            <a:t>Screentime for Reading and References increased only for Monday and Wednesday.</a:t>
          </a:r>
        </a:p>
        <a:p>
          <a:pPr marL="57150" lvl="1" indent="-57150" algn="l" defTabSz="488950">
            <a:lnSpc>
              <a:spcPct val="90000"/>
            </a:lnSpc>
            <a:spcBef>
              <a:spcPct val="0"/>
            </a:spcBef>
            <a:spcAft>
              <a:spcPct val="15000"/>
            </a:spcAft>
            <a:buChar char="•"/>
          </a:pPr>
          <a:r>
            <a:rPr lang="en-IN" sz="1100" kern="1200"/>
            <a:t>On Friday and Sunday, the time spent on social networking increased, but for Saturday it decreased quite a lot.</a:t>
          </a:r>
        </a:p>
      </dsp:txBody>
      <dsp:txXfrm>
        <a:off x="0" y="5692463"/>
        <a:ext cx="5551718" cy="155983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0D716A8C-7195-4B55-9170-D5807EBB34BF}">
      <dsp:nvSpPr>
        <dsp:cNvPr id="0" name=""/>
        <dsp:cNvSpPr/>
      </dsp:nvSpPr>
      <dsp:spPr>
        <a:xfrm rot="5400000">
          <a:off x="3141963" y="-1007410"/>
          <a:ext cx="1642686" cy="3730171"/>
        </a:xfrm>
        <a:prstGeom prst="round2SameRect">
          <a:avLst/>
        </a:prstGeom>
        <a:solidFill>
          <a:schemeClr val="accent6">
            <a:lumMod val="40000"/>
            <a:lumOff val="60000"/>
            <a:alpha val="90000"/>
          </a:schemeClr>
        </a:solidFill>
        <a:ln w="12700" cap="flat" cmpd="sng" algn="ctr">
          <a:solidFill>
            <a:schemeClr val="accent6">
              <a:lumMod val="75000"/>
              <a:alpha val="9000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47650" tIns="123825" rIns="247650" bIns="123825" numCol="1" spcCol="1270" anchor="ctr" anchorCtr="0">
          <a:noAutofit/>
        </a:bodyPr>
        <a:lstStyle/>
        <a:p>
          <a:pPr marL="57150" lvl="1" indent="-57150" algn="l" defTabSz="488950">
            <a:lnSpc>
              <a:spcPct val="90000"/>
            </a:lnSpc>
            <a:spcBef>
              <a:spcPct val="0"/>
            </a:spcBef>
            <a:spcAft>
              <a:spcPct val="15000"/>
            </a:spcAft>
            <a:buChar char="•"/>
          </a:pPr>
          <a:r>
            <a:rPr lang="en-IN" sz="1100" kern="1200"/>
            <a:t>After Yoga, mean and median screentime decreased.</a:t>
          </a:r>
        </a:p>
        <a:p>
          <a:pPr marL="57150" lvl="1" indent="-57150" algn="l" defTabSz="488950">
            <a:lnSpc>
              <a:spcPct val="90000"/>
            </a:lnSpc>
            <a:spcBef>
              <a:spcPct val="0"/>
            </a:spcBef>
            <a:spcAft>
              <a:spcPct val="15000"/>
            </a:spcAft>
            <a:buChar char="•"/>
          </a:pPr>
          <a:r>
            <a:rPr lang="en-IN" sz="1100" kern="1200"/>
            <a:t>Standard deviation and variance too decreased indicating that the difference in screentime each day reduced. This indiactes more consistent amount of time spent on screentime.</a:t>
          </a:r>
        </a:p>
        <a:p>
          <a:pPr marL="57150" lvl="1" indent="-57150" algn="l" defTabSz="488950">
            <a:lnSpc>
              <a:spcPct val="90000"/>
            </a:lnSpc>
            <a:spcBef>
              <a:spcPct val="0"/>
            </a:spcBef>
            <a:spcAft>
              <a:spcPct val="15000"/>
            </a:spcAft>
            <a:buChar char="•"/>
          </a:pPr>
          <a:r>
            <a:rPr lang="en-IN" sz="1100" kern="1200"/>
            <a:t>However, total screentime increased after Yoga.</a:t>
          </a:r>
        </a:p>
        <a:p>
          <a:pPr marL="57150" lvl="1" indent="-57150" algn="l" defTabSz="488950">
            <a:lnSpc>
              <a:spcPct val="90000"/>
            </a:lnSpc>
            <a:spcBef>
              <a:spcPct val="0"/>
            </a:spcBef>
            <a:spcAft>
              <a:spcPct val="15000"/>
            </a:spcAft>
            <a:buChar char="•"/>
          </a:pPr>
          <a:r>
            <a:rPr lang="en-IN" sz="1100" kern="1200"/>
            <a:t>While, minimum across both groups remained same, but maximum reduced thus resulting in lower range post Yoga.</a:t>
          </a:r>
        </a:p>
      </dsp:txBody>
      <dsp:txXfrm rot="-5400000">
        <a:off x="2098221" y="116521"/>
        <a:ext cx="3649982" cy="1482308"/>
      </dsp:txXfrm>
    </dsp:sp>
    <dsp:sp modelId="{867381EA-C6D5-4CCF-A0A2-D9C6F68AF983}">
      <dsp:nvSpPr>
        <dsp:cNvPr id="0" name=""/>
        <dsp:cNvSpPr/>
      </dsp:nvSpPr>
      <dsp:spPr>
        <a:xfrm>
          <a:off x="0" y="1390"/>
          <a:ext cx="2098221" cy="1712569"/>
        </a:xfrm>
        <a:prstGeom prst="roundRect">
          <a:avLst/>
        </a:prstGeom>
        <a:solidFill>
          <a:schemeClr val="accent6">
            <a:lumMod val="75000"/>
          </a:schemeClr>
        </a:solidFill>
        <a:ln w="12700" cap="flat" cmpd="sng" algn="ctr">
          <a:solidFill>
            <a:schemeClr val="lt2">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26670" rIns="53340" bIns="26670" numCol="1" spcCol="1270" anchor="ctr" anchorCtr="0">
          <a:noAutofit/>
        </a:bodyPr>
        <a:lstStyle/>
        <a:p>
          <a:pPr marL="0" lvl="0" indent="0" algn="ctr" defTabSz="622300">
            <a:lnSpc>
              <a:spcPct val="90000"/>
            </a:lnSpc>
            <a:spcBef>
              <a:spcPct val="0"/>
            </a:spcBef>
            <a:spcAft>
              <a:spcPct val="35000"/>
            </a:spcAft>
            <a:buNone/>
          </a:pPr>
          <a:r>
            <a:rPr lang="en-IN" sz="1400" b="1" kern="1200"/>
            <a:t>Descriptive Analysis</a:t>
          </a:r>
        </a:p>
      </dsp:txBody>
      <dsp:txXfrm>
        <a:off x="83601" y="84991"/>
        <a:ext cx="1931019" cy="1545367"/>
      </dsp:txXfrm>
    </dsp:sp>
    <dsp:sp modelId="{95FE0089-978B-4A17-80CA-67BA08C1F6CC}">
      <dsp:nvSpPr>
        <dsp:cNvPr id="0" name=""/>
        <dsp:cNvSpPr/>
      </dsp:nvSpPr>
      <dsp:spPr>
        <a:xfrm rot="5400000">
          <a:off x="3445614" y="744394"/>
          <a:ext cx="1035384" cy="3730171"/>
        </a:xfrm>
        <a:prstGeom prst="round2SameRect">
          <a:avLst/>
        </a:prstGeom>
        <a:solidFill>
          <a:schemeClr val="accent6">
            <a:lumMod val="40000"/>
            <a:lumOff val="60000"/>
            <a:alpha val="90000"/>
          </a:schemeClr>
        </a:solidFill>
        <a:ln w="12700" cap="flat" cmpd="sng" algn="ctr">
          <a:solidFill>
            <a:schemeClr val="accent6">
              <a:lumMod val="75000"/>
              <a:alpha val="9000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47650" tIns="123825" rIns="247650" bIns="123825" numCol="1" spcCol="1270" anchor="ctr" anchorCtr="0">
          <a:noAutofit/>
        </a:bodyPr>
        <a:lstStyle/>
        <a:p>
          <a:pPr marL="57150" lvl="1" indent="-57150" algn="l" defTabSz="488950">
            <a:lnSpc>
              <a:spcPct val="90000"/>
            </a:lnSpc>
            <a:spcBef>
              <a:spcPct val="0"/>
            </a:spcBef>
            <a:spcAft>
              <a:spcPct val="15000"/>
            </a:spcAft>
            <a:buChar char="•"/>
          </a:pPr>
          <a:r>
            <a:rPr lang="en-IN" sz="1100" kern="1200"/>
            <a:t>Coviance between Yoga/ No Yoga and the total screentime is -5.46.</a:t>
          </a:r>
        </a:p>
        <a:p>
          <a:pPr marL="57150" lvl="1" indent="-57150" algn="l" defTabSz="488950">
            <a:lnSpc>
              <a:spcPct val="90000"/>
            </a:lnSpc>
            <a:spcBef>
              <a:spcPct val="0"/>
            </a:spcBef>
            <a:spcAft>
              <a:spcPct val="15000"/>
            </a:spcAft>
            <a:buChar char="•"/>
          </a:pPr>
          <a:r>
            <a:rPr lang="en-IN" sz="1100" kern="1200"/>
            <a:t>Since covariance is negative hence we can say that there is negative relation. This implies that doing Yoga leads to decrease in total screentime.</a:t>
          </a:r>
        </a:p>
      </dsp:txBody>
      <dsp:txXfrm rot="-5400000">
        <a:off x="2098221" y="2142331"/>
        <a:ext cx="3679628" cy="934298"/>
      </dsp:txXfrm>
    </dsp:sp>
    <dsp:sp modelId="{FFE6FCDE-0E4E-4BDA-80D0-5D5FD151B7D4}">
      <dsp:nvSpPr>
        <dsp:cNvPr id="0" name=""/>
        <dsp:cNvSpPr/>
      </dsp:nvSpPr>
      <dsp:spPr>
        <a:xfrm>
          <a:off x="0" y="1823432"/>
          <a:ext cx="2098221" cy="1572094"/>
        </a:xfrm>
        <a:prstGeom prst="roundRect">
          <a:avLst/>
        </a:prstGeom>
        <a:solidFill>
          <a:schemeClr val="accent6">
            <a:lumMod val="75000"/>
          </a:schemeClr>
        </a:solidFill>
        <a:ln w="12700" cap="flat" cmpd="sng" algn="ctr">
          <a:solidFill>
            <a:schemeClr val="lt2">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26670" rIns="53340" bIns="26670" numCol="1" spcCol="1270" anchor="ctr" anchorCtr="0">
          <a:noAutofit/>
        </a:bodyPr>
        <a:lstStyle/>
        <a:p>
          <a:pPr marL="0" lvl="0" indent="0" algn="ctr" defTabSz="622300">
            <a:lnSpc>
              <a:spcPct val="90000"/>
            </a:lnSpc>
            <a:spcBef>
              <a:spcPct val="0"/>
            </a:spcBef>
            <a:spcAft>
              <a:spcPct val="35000"/>
            </a:spcAft>
            <a:buNone/>
          </a:pPr>
          <a:r>
            <a:rPr lang="en-IN" sz="1400" b="1" kern="1200"/>
            <a:t>Covariance Analysis</a:t>
          </a:r>
        </a:p>
      </dsp:txBody>
      <dsp:txXfrm>
        <a:off x="76743" y="1900175"/>
        <a:ext cx="1944735" cy="1418608"/>
      </dsp:txXfrm>
    </dsp:sp>
    <dsp:sp modelId="{C9618287-BC0B-4A9C-B033-93A1865DBA0A}">
      <dsp:nvSpPr>
        <dsp:cNvPr id="0" name=""/>
        <dsp:cNvSpPr/>
      </dsp:nvSpPr>
      <dsp:spPr>
        <a:xfrm rot="5400000">
          <a:off x="3218016" y="2459449"/>
          <a:ext cx="1490580" cy="3730171"/>
        </a:xfrm>
        <a:prstGeom prst="round2SameRect">
          <a:avLst/>
        </a:prstGeom>
        <a:solidFill>
          <a:schemeClr val="accent6">
            <a:lumMod val="40000"/>
            <a:lumOff val="60000"/>
            <a:alpha val="90000"/>
          </a:schemeClr>
        </a:solidFill>
        <a:ln w="12700" cap="flat" cmpd="sng" algn="ctr">
          <a:solidFill>
            <a:schemeClr val="accent6">
              <a:lumMod val="75000"/>
              <a:alpha val="9000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47650" tIns="123825" rIns="247650" bIns="123825" numCol="1" spcCol="1270" anchor="ctr" anchorCtr="0">
          <a:noAutofit/>
        </a:bodyPr>
        <a:lstStyle/>
        <a:p>
          <a:pPr marL="57150" lvl="1" indent="-57150" algn="l" defTabSz="488950">
            <a:lnSpc>
              <a:spcPct val="90000"/>
            </a:lnSpc>
            <a:spcBef>
              <a:spcPct val="0"/>
            </a:spcBef>
            <a:spcAft>
              <a:spcPct val="15000"/>
            </a:spcAft>
            <a:buChar char="•"/>
          </a:pPr>
          <a:r>
            <a:rPr lang="en-IN" sz="1100" kern="1200"/>
            <a:t>Correlation between Yoga/ No Yoga and the total screentime is -0.26.</a:t>
          </a:r>
        </a:p>
        <a:p>
          <a:pPr marL="57150" lvl="1" indent="-57150" algn="l" defTabSz="488950">
            <a:lnSpc>
              <a:spcPct val="90000"/>
            </a:lnSpc>
            <a:spcBef>
              <a:spcPct val="0"/>
            </a:spcBef>
            <a:spcAft>
              <a:spcPct val="15000"/>
            </a:spcAft>
            <a:buChar char="•"/>
          </a:pPr>
          <a:r>
            <a:rPr lang="en-IN" sz="1100" kern="1200"/>
            <a:t>Since covariance is negative hence we can say that there is negative relation. This implies that doing Yoga leads to decrease in total screentime.</a:t>
          </a:r>
        </a:p>
        <a:p>
          <a:pPr marL="57150" lvl="1" indent="-57150" algn="l" defTabSz="488950">
            <a:lnSpc>
              <a:spcPct val="90000"/>
            </a:lnSpc>
            <a:spcBef>
              <a:spcPct val="0"/>
            </a:spcBef>
            <a:spcAft>
              <a:spcPct val="15000"/>
            </a:spcAft>
            <a:buChar char="•"/>
          </a:pPr>
          <a:r>
            <a:rPr lang="en-IN" sz="1100" kern="1200"/>
            <a:t>Since correlation is much less than 0.6, so we can say that the relation between doing Yoga and total screentime is weak.</a:t>
          </a:r>
        </a:p>
      </dsp:txBody>
      <dsp:txXfrm rot="-5400000">
        <a:off x="2098221" y="3652008"/>
        <a:ext cx="3657407" cy="1345052"/>
      </dsp:txXfrm>
    </dsp:sp>
    <dsp:sp modelId="{082699CC-799A-4FA2-880D-2D6B824AD1AF}">
      <dsp:nvSpPr>
        <dsp:cNvPr id="0" name=""/>
        <dsp:cNvSpPr/>
      </dsp:nvSpPr>
      <dsp:spPr>
        <a:xfrm>
          <a:off x="0" y="3505000"/>
          <a:ext cx="2098221" cy="1639069"/>
        </a:xfrm>
        <a:prstGeom prst="roundRect">
          <a:avLst/>
        </a:prstGeom>
        <a:solidFill>
          <a:schemeClr val="accent6">
            <a:lumMod val="75000"/>
          </a:schemeClr>
        </a:solidFill>
        <a:ln w="12700" cap="flat" cmpd="sng" algn="ctr">
          <a:solidFill>
            <a:schemeClr val="lt2">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26670" rIns="53340" bIns="26670" numCol="1" spcCol="1270" anchor="ctr" anchorCtr="0">
          <a:noAutofit/>
        </a:bodyPr>
        <a:lstStyle/>
        <a:p>
          <a:pPr marL="0" lvl="0" indent="0" algn="ctr" defTabSz="622300">
            <a:lnSpc>
              <a:spcPct val="90000"/>
            </a:lnSpc>
            <a:spcBef>
              <a:spcPct val="0"/>
            </a:spcBef>
            <a:spcAft>
              <a:spcPct val="35000"/>
            </a:spcAft>
            <a:buNone/>
          </a:pPr>
          <a:r>
            <a:rPr lang="en-IN" sz="1400" b="1" kern="1200"/>
            <a:t>Correlation Analysis</a:t>
          </a:r>
        </a:p>
      </dsp:txBody>
      <dsp:txXfrm>
        <a:off x="80013" y="3585013"/>
        <a:ext cx="1938195" cy="1479043"/>
      </dsp:txXfrm>
    </dsp:sp>
    <dsp:sp modelId="{C4194572-872A-4915-A6A9-9585A2B2052A}">
      <dsp:nvSpPr>
        <dsp:cNvPr id="0" name=""/>
        <dsp:cNvSpPr/>
      </dsp:nvSpPr>
      <dsp:spPr>
        <a:xfrm rot="5400000">
          <a:off x="3318521" y="4142866"/>
          <a:ext cx="1289571" cy="3730171"/>
        </a:xfrm>
        <a:prstGeom prst="round2SameRect">
          <a:avLst/>
        </a:prstGeom>
        <a:solidFill>
          <a:schemeClr val="accent6">
            <a:lumMod val="40000"/>
            <a:lumOff val="60000"/>
            <a:alpha val="90000"/>
          </a:schemeClr>
        </a:solidFill>
        <a:ln w="12700" cap="flat" cmpd="sng" algn="ctr">
          <a:solidFill>
            <a:schemeClr val="accent6">
              <a:lumMod val="75000"/>
              <a:alpha val="9000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47650" tIns="123825" rIns="247650" bIns="123825" numCol="1" spcCol="1270" anchor="ctr" anchorCtr="0">
          <a:noAutofit/>
        </a:bodyPr>
        <a:lstStyle/>
        <a:p>
          <a:pPr marL="57150" lvl="1" indent="-57150" algn="l" defTabSz="488950">
            <a:lnSpc>
              <a:spcPct val="90000"/>
            </a:lnSpc>
            <a:spcBef>
              <a:spcPct val="0"/>
            </a:spcBef>
            <a:spcAft>
              <a:spcPct val="15000"/>
            </a:spcAft>
            <a:buChar char="•"/>
          </a:pPr>
          <a:r>
            <a:rPr lang="en-IN" sz="1100" kern="1200"/>
            <a:t>In this case, we will consider a two-tail test.</a:t>
          </a:r>
        </a:p>
        <a:p>
          <a:pPr marL="57150" lvl="1" indent="-57150" algn="l" defTabSz="488950">
            <a:lnSpc>
              <a:spcPct val="90000"/>
            </a:lnSpc>
            <a:spcBef>
              <a:spcPct val="0"/>
            </a:spcBef>
            <a:spcAft>
              <a:spcPct val="15000"/>
            </a:spcAft>
            <a:buChar char="•"/>
          </a:pPr>
          <a:r>
            <a:rPr lang="en-IN" sz="1100" kern="1200"/>
            <a:t>Consider the alpha value to be 0.05.</a:t>
          </a:r>
        </a:p>
        <a:p>
          <a:pPr marL="57150" lvl="1" indent="-57150" algn="l" defTabSz="488950">
            <a:lnSpc>
              <a:spcPct val="90000"/>
            </a:lnSpc>
            <a:spcBef>
              <a:spcPct val="0"/>
            </a:spcBef>
            <a:spcAft>
              <a:spcPct val="15000"/>
            </a:spcAft>
            <a:buChar char="•"/>
          </a:pPr>
          <a:r>
            <a:rPr lang="en-IN" sz="1100" kern="1200"/>
            <a:t> Since p-value is more than 0.025, so the null hypothesis is accepted. This implies that doing Yoga or not does not makes any significant difference to the total time spent on screen.</a:t>
          </a:r>
        </a:p>
      </dsp:txBody>
      <dsp:txXfrm rot="-5400000">
        <a:off x="2098221" y="5426118"/>
        <a:ext cx="3667219" cy="1163667"/>
      </dsp:txXfrm>
    </dsp:sp>
    <dsp:sp modelId="{FD2F8111-F0C0-45F5-B47A-EFF4D9780E77}">
      <dsp:nvSpPr>
        <dsp:cNvPr id="0" name=""/>
        <dsp:cNvSpPr/>
      </dsp:nvSpPr>
      <dsp:spPr>
        <a:xfrm>
          <a:off x="0" y="5253542"/>
          <a:ext cx="2098221" cy="1508819"/>
        </a:xfrm>
        <a:prstGeom prst="roundRect">
          <a:avLst/>
        </a:prstGeom>
        <a:solidFill>
          <a:schemeClr val="accent6">
            <a:lumMod val="75000"/>
          </a:schemeClr>
        </a:solidFill>
        <a:ln w="12700" cap="flat" cmpd="sng" algn="ctr">
          <a:solidFill>
            <a:schemeClr val="lt2">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26670" rIns="53340" bIns="26670" numCol="1" spcCol="1270" anchor="ctr" anchorCtr="0">
          <a:noAutofit/>
        </a:bodyPr>
        <a:lstStyle/>
        <a:p>
          <a:pPr marL="0" lvl="0" indent="0" algn="ctr" defTabSz="622300">
            <a:lnSpc>
              <a:spcPct val="90000"/>
            </a:lnSpc>
            <a:spcBef>
              <a:spcPct val="0"/>
            </a:spcBef>
            <a:spcAft>
              <a:spcPct val="35000"/>
            </a:spcAft>
            <a:buNone/>
          </a:pPr>
          <a:r>
            <a:rPr lang="en-IN" sz="1400" b="1" kern="1200"/>
            <a:t>Hypothesis Testing</a:t>
          </a:r>
        </a:p>
      </dsp:txBody>
      <dsp:txXfrm>
        <a:off x="73654" y="5327196"/>
        <a:ext cx="1950913" cy="1361511"/>
      </dsp:txXfrm>
    </dsp:sp>
    <dsp:sp modelId="{1E6A0505-0DA9-4188-90C3-DE2B358EF3E7}">
      <dsp:nvSpPr>
        <dsp:cNvPr id="0" name=""/>
        <dsp:cNvSpPr/>
      </dsp:nvSpPr>
      <dsp:spPr>
        <a:xfrm rot="5400000">
          <a:off x="2944098" y="6101476"/>
          <a:ext cx="2038417" cy="3730171"/>
        </a:xfrm>
        <a:prstGeom prst="round2SameRect">
          <a:avLst/>
        </a:prstGeom>
        <a:solidFill>
          <a:schemeClr val="accent6">
            <a:lumMod val="40000"/>
            <a:lumOff val="60000"/>
            <a:alpha val="90000"/>
          </a:schemeClr>
        </a:solidFill>
        <a:ln w="12700" cap="flat" cmpd="sng" algn="ctr">
          <a:solidFill>
            <a:schemeClr val="accent6">
              <a:lumMod val="75000"/>
              <a:alpha val="9000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47650" tIns="123825" rIns="247650" bIns="123825" numCol="1" spcCol="1270" anchor="ctr" anchorCtr="0">
          <a:noAutofit/>
        </a:bodyPr>
        <a:lstStyle/>
        <a:p>
          <a:pPr marL="57150" lvl="1" indent="-57150" algn="l" defTabSz="488950">
            <a:lnSpc>
              <a:spcPct val="90000"/>
            </a:lnSpc>
            <a:spcBef>
              <a:spcPct val="0"/>
            </a:spcBef>
            <a:spcAft>
              <a:spcPct val="15000"/>
            </a:spcAft>
            <a:buChar char="•"/>
          </a:pPr>
          <a:r>
            <a:rPr lang="en-IN" sz="1100" kern="1200"/>
            <a:t>R Square is too low, which implies that only a 7% change in total screen time is explained by doing/ not doing Yoga.</a:t>
          </a:r>
        </a:p>
        <a:p>
          <a:pPr marL="57150" lvl="1" indent="-57150" algn="l" defTabSz="488950">
            <a:lnSpc>
              <a:spcPct val="90000"/>
            </a:lnSpc>
            <a:spcBef>
              <a:spcPct val="0"/>
            </a:spcBef>
            <a:spcAft>
              <a:spcPct val="15000"/>
            </a:spcAft>
            <a:buChar char="•"/>
          </a:pPr>
          <a:r>
            <a:rPr lang="en-IN" sz="1100" kern="1200"/>
            <a:t>In case of F-test, the significance F is more than 0.025, hence the model is not significant.</a:t>
          </a:r>
        </a:p>
        <a:p>
          <a:pPr marL="57150" lvl="1" indent="-57150" algn="l" defTabSz="488950">
            <a:lnSpc>
              <a:spcPct val="90000"/>
            </a:lnSpc>
            <a:spcBef>
              <a:spcPct val="0"/>
            </a:spcBef>
            <a:spcAft>
              <a:spcPct val="15000"/>
            </a:spcAft>
            <a:buChar char="•"/>
          </a:pPr>
          <a:r>
            <a:rPr lang="en-IN" sz="1100" kern="1200"/>
            <a:t>Further coefficient of -22.31 indicates that when an individual starts doing Yoga, total screen time decreases by 22%.</a:t>
          </a:r>
        </a:p>
        <a:p>
          <a:pPr marL="57150" lvl="1" indent="-57150" algn="l" defTabSz="488950">
            <a:lnSpc>
              <a:spcPct val="90000"/>
            </a:lnSpc>
            <a:spcBef>
              <a:spcPct val="0"/>
            </a:spcBef>
            <a:spcAft>
              <a:spcPct val="15000"/>
            </a:spcAft>
            <a:buChar char="•"/>
          </a:pPr>
          <a:r>
            <a:rPr lang="en-IN" sz="1100" kern="1200"/>
            <a:t>Besides, p-value of Yoga/ No Yoga is more than 0.025, which implies that variable is insignificant.</a:t>
          </a:r>
        </a:p>
        <a:p>
          <a:pPr marL="57150" lvl="1" indent="-57150" algn="l" defTabSz="488950">
            <a:lnSpc>
              <a:spcPct val="90000"/>
            </a:lnSpc>
            <a:spcBef>
              <a:spcPct val="0"/>
            </a:spcBef>
            <a:spcAft>
              <a:spcPct val="15000"/>
            </a:spcAft>
            <a:buChar char="•"/>
          </a:pPr>
          <a:r>
            <a:rPr lang="en-IN" sz="1100" kern="1200"/>
            <a:t>However, the intercept seems significant since p-value is almost 0.</a:t>
          </a:r>
        </a:p>
      </dsp:txBody>
      <dsp:txXfrm rot="-5400000">
        <a:off x="2098222" y="7046860"/>
        <a:ext cx="3630664" cy="1839403"/>
      </dsp:txXfrm>
    </dsp:sp>
    <dsp:sp modelId="{C0470FE9-F56B-495F-A11A-3B6D8C29C930}">
      <dsp:nvSpPr>
        <dsp:cNvPr id="0" name=""/>
        <dsp:cNvSpPr/>
      </dsp:nvSpPr>
      <dsp:spPr>
        <a:xfrm>
          <a:off x="0" y="6871834"/>
          <a:ext cx="2098221" cy="2189454"/>
        </a:xfrm>
        <a:prstGeom prst="roundRect">
          <a:avLst/>
        </a:prstGeom>
        <a:solidFill>
          <a:schemeClr val="accent6">
            <a:lumMod val="75000"/>
          </a:schemeClr>
        </a:solidFill>
        <a:ln w="12700" cap="flat" cmpd="sng" algn="ctr">
          <a:solidFill>
            <a:schemeClr val="lt2">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26670" rIns="53340" bIns="26670" numCol="1" spcCol="1270" anchor="ctr" anchorCtr="0">
          <a:noAutofit/>
        </a:bodyPr>
        <a:lstStyle/>
        <a:p>
          <a:pPr marL="0" lvl="0" indent="0" algn="ctr" defTabSz="622300">
            <a:lnSpc>
              <a:spcPct val="90000"/>
            </a:lnSpc>
            <a:spcBef>
              <a:spcPct val="0"/>
            </a:spcBef>
            <a:spcAft>
              <a:spcPct val="35000"/>
            </a:spcAft>
            <a:buNone/>
          </a:pPr>
          <a:r>
            <a:rPr lang="en-IN" sz="1400" b="1" kern="1200"/>
            <a:t>Regression Analysis</a:t>
          </a:r>
        </a:p>
      </dsp:txBody>
      <dsp:txXfrm>
        <a:off x="102427" y="6974261"/>
        <a:ext cx="1893367" cy="1984600"/>
      </dsp:txXfrm>
    </dsp:sp>
    <dsp:sp modelId="{E4E08DA9-0495-4A6E-B3E7-BF79961C6373}">
      <dsp:nvSpPr>
        <dsp:cNvPr id="0" name=""/>
        <dsp:cNvSpPr/>
      </dsp:nvSpPr>
      <dsp:spPr>
        <a:xfrm rot="5400000">
          <a:off x="3409077" y="7921460"/>
          <a:ext cx="1108459" cy="3730171"/>
        </a:xfrm>
        <a:prstGeom prst="round2SameRect">
          <a:avLst/>
        </a:prstGeom>
        <a:solidFill>
          <a:schemeClr val="accent6">
            <a:lumMod val="40000"/>
            <a:lumOff val="60000"/>
            <a:alpha val="90000"/>
          </a:schemeClr>
        </a:solidFill>
        <a:ln w="12700" cap="flat" cmpd="sng" algn="ctr">
          <a:solidFill>
            <a:schemeClr val="accent6">
              <a:lumMod val="75000"/>
              <a:alpha val="9000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47650" tIns="123825" rIns="247650" bIns="123825" numCol="1" spcCol="1270" anchor="ctr" anchorCtr="0">
          <a:noAutofit/>
        </a:bodyPr>
        <a:lstStyle/>
        <a:p>
          <a:pPr marL="57150" lvl="1" indent="-57150" algn="l" defTabSz="488950">
            <a:lnSpc>
              <a:spcPct val="90000"/>
            </a:lnSpc>
            <a:spcBef>
              <a:spcPct val="0"/>
            </a:spcBef>
            <a:spcAft>
              <a:spcPct val="15000"/>
            </a:spcAft>
            <a:buChar char="•"/>
          </a:pPr>
          <a:r>
            <a:rPr lang="en-IN" sz="1100" kern="1200"/>
            <a:t>There is sufficient evidence to prove that doing Yoga has no impact on total screen time.</a:t>
          </a:r>
        </a:p>
      </dsp:txBody>
      <dsp:txXfrm rot="-5400000">
        <a:off x="2098222" y="9286427"/>
        <a:ext cx="3676060" cy="1000237"/>
      </dsp:txXfrm>
    </dsp:sp>
    <dsp:sp modelId="{ADB4EB8B-0FBB-43FE-AF40-89CAA7E3A1A0}">
      <dsp:nvSpPr>
        <dsp:cNvPr id="0" name=""/>
        <dsp:cNvSpPr/>
      </dsp:nvSpPr>
      <dsp:spPr>
        <a:xfrm>
          <a:off x="0" y="9170762"/>
          <a:ext cx="2098221" cy="1231568"/>
        </a:xfrm>
        <a:prstGeom prst="roundRect">
          <a:avLst/>
        </a:prstGeom>
        <a:solidFill>
          <a:schemeClr val="accent6">
            <a:lumMod val="75000"/>
            <a:alpha val="90000"/>
          </a:schemeClr>
        </a:solidFill>
        <a:ln w="12700" cap="flat" cmpd="sng" algn="ctr">
          <a:solidFill>
            <a:schemeClr val="accent6">
              <a:lumMod val="75000"/>
              <a:alpha val="9000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28575" rIns="57150" bIns="28575" numCol="1" spcCol="1270" anchor="ctr" anchorCtr="0">
          <a:noAutofit/>
        </a:bodyPr>
        <a:lstStyle/>
        <a:p>
          <a:pPr marL="0" lvl="0" indent="0" algn="ctr" defTabSz="666750">
            <a:lnSpc>
              <a:spcPct val="90000"/>
            </a:lnSpc>
            <a:spcBef>
              <a:spcPct val="0"/>
            </a:spcBef>
            <a:spcAft>
              <a:spcPct val="35000"/>
            </a:spcAft>
            <a:buNone/>
          </a:pPr>
          <a:r>
            <a:rPr lang="en-IN" sz="1500" b="1" kern="1200"/>
            <a:t>Conclusions</a:t>
          </a:r>
        </a:p>
      </dsp:txBody>
      <dsp:txXfrm>
        <a:off x="60120" y="9230882"/>
        <a:ext cx="1977981" cy="1111328"/>
      </dsp:txXfrm>
    </dsp:sp>
  </dsp:spTree>
</dsp:drawing>
</file>

<file path=xl/diagrams/layout1.xml><?xml version="1.0" encoding="utf-8"?>
<dgm:layoutDef xmlns:dgm="http://schemas.openxmlformats.org/drawingml/2006/diagram" xmlns:a="http://schemas.openxmlformats.org/drawingml/2006/main" uniqueId="urn:microsoft.com/office/officeart/2011/layout/TabList">
  <dgm:title val="Tab List"/>
  <dgm:desc val="Use to show non-sequential or grouped blocks of information. Works well for lists with a small amount of Level 1 text. The first Level 2 displays next to the Level 1 text  and the remaining Level 2 text appears beneath the Level 1 text."/>
  <dgm:catLst>
    <dgm:cat type="list" pri="4500"/>
    <dgm:cat type="officeonline" pri="11000"/>
  </dgm:catLst>
  <dgm:sampData>
    <dgm:dataModel>
      <dgm:ptLst>
        <dgm:pt modelId="0" type="doc"/>
        <dgm:pt modelId="10">
          <dgm:prSet phldr="1"/>
        </dgm:pt>
        <dgm:pt modelId="11">
          <dgm:prSet phldr="1"/>
        </dgm:pt>
        <dgm:pt modelId="12">
          <dgm:prSet phldr="1"/>
        </dgm:pt>
        <dgm:pt modelId="20">
          <dgm:prSet phldr="1"/>
        </dgm:pt>
        <dgm:pt modelId="21">
          <dgm:prSet phldr="1"/>
        </dgm:pt>
        <dgm:pt modelId="22">
          <dgm:prSet phldr="1"/>
        </dgm:pt>
        <dgm:pt modelId="30">
          <dgm:prSet phldr="1"/>
        </dgm:pt>
        <dgm:pt modelId="31">
          <dgm:prSet phldr="1"/>
        </dgm:pt>
        <dgm:pt modelId="32">
          <dgm:prSet phldr="1"/>
        </dgm:pt>
      </dgm:ptLst>
      <dgm:cxnLst>
        <dgm:cxn modelId="40" srcId="0" destId="10" srcOrd="0" destOrd="0"/>
        <dgm:cxn modelId="41" srcId="10" destId="11" srcOrd="0" destOrd="0"/>
        <dgm:cxn modelId="42" srcId="10" destId="12" srcOrd="0" destOrd="0"/>
        <dgm:cxn modelId="50" srcId="0" destId="20" srcOrd="1" destOrd="0"/>
        <dgm:cxn modelId="51" srcId="20" destId="21" srcOrd="1" destOrd="0"/>
        <dgm:cxn modelId="52" srcId="20" destId="22" srcOrd="1" destOrd="0"/>
        <dgm:cxn modelId="60" srcId="0" destId="30" srcOrd="2" destOrd="0"/>
        <dgm:cxn modelId="61" srcId="30" destId="31" srcOrd="2" destOrd="0"/>
        <dgm:cxn modelId="62" srcId="30" destId="32" srcOrd="2" destOrd="0"/>
      </dgm:cxnLst>
      <dgm:bg/>
      <dgm:whole/>
    </dgm:dataModel>
  </dgm:sampData>
  <dgm:styleData>
    <dgm:dataModel>
      <dgm:ptLst>
        <dgm:pt modelId="0" type="doc"/>
        <dgm:pt modelId="10">
          <dgm:prSet phldr="1"/>
        </dgm:pt>
        <dgm:pt modelId="20">
          <dgm:prSet phldr="1"/>
        </dgm:pt>
      </dgm:ptLst>
      <dgm:cxnLst>
        <dgm:cxn modelId="30" srcId="0" destId="10" srcOrd="0" destOrd="0"/>
        <dgm:cxn modelId="4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50" srcId="0" destId="10" srcOrd="0" destOrd="0"/>
        <dgm:cxn modelId="60" srcId="0" destId="20" srcOrd="1" destOrd="0"/>
        <dgm:cxn modelId="70" srcId="0" destId="30" srcOrd="2" destOrd="0"/>
        <dgm:cxn modelId="80" srcId="0" destId="40" srcOrd="3" destOrd="0"/>
      </dgm:cxnLst>
      <dgm:bg/>
      <dgm:whole/>
    </dgm:dataModel>
  </dgm:clrData>
  <dgm:layoutNode name="Name0">
    <dgm:varLst>
      <dgm:chMax/>
      <dgm:chPref val="3"/>
      <dgm:dir/>
      <dgm:animOne val="branch"/>
      <dgm:animLvl val="lvl"/>
    </dgm:varLst>
    <dgm:alg type="lin">
      <dgm:param type="linDir" val="fromT"/>
    </dgm:alg>
    <dgm:shape xmlns:r="http://schemas.openxmlformats.org/officeDocument/2006/relationships" r:blip="">
      <dgm:adjLst/>
    </dgm:shape>
    <dgm:constrLst>
      <dgm:constr type="w" for="ch" forName="Child" refType="w"/>
      <dgm:constr type="h" for="ch" forName="Child" refType="h" fact="0.6667"/>
      <dgm:constr type="primFontSz" for="des" forName="Parent" op="equ" val="65"/>
      <dgm:constr type="primFontSz" for="des" forName="Child" op="equ" val="65"/>
      <dgm:constr type="primFontSz" for="des" forName="FirstChild" op="equ" val="65"/>
      <dgm:constr type="primFontSz" for="des" forName="Child" refType="primFontSz" refFor="des" refForName="Parent" op="lte"/>
      <dgm:constr type="primFontSz" for="des" forName="FirstChild" refType="primFontSz" refFor="des" refForName="Parent" op="lte"/>
      <dgm:constr type="primFontSz" for="des" forName="Child" refType="primFontSz" refFor="des" refForName="FirstChild" op="lte"/>
      <dgm:constr type="w" for="ch" forName="composite" refType="w"/>
      <dgm:constr type="h" for="ch" forName="composite" refType="h" fact="0.3333"/>
      <dgm:constr type="sp" refType="h" refFor="ch" refForName="composite" op="equ" fact="0.05"/>
      <dgm:constr type="h" for="ch" forName="sibTrans" refType="h" refFor="ch" refForName="composite" op="equ" fact="0.05"/>
      <dgm:constr type="w" for="ch" forName="sibTrans" refType="h" refFor="ch" refForName="sibTrans" op="equ"/>
    </dgm:constrLst>
    <dgm:forEach name="nodesForEach" axis="ch" ptType="node">
      <dgm:layoutNode name="composite">
        <dgm:alg type="composite"/>
        <dgm:shape xmlns:r="http://schemas.openxmlformats.org/officeDocument/2006/relationships" r:blip="">
          <dgm:adjLst/>
        </dgm:shape>
        <dgm:choose name="Name1">
          <dgm:if name="Name2" func="var" arg="dir" op="equ" val="norm">
            <dgm:constrLst>
              <dgm:constr type="l" for="ch" forName="Accent" refType="w" fact="0"/>
              <dgm:constr type="b" for="ch" forName="Accent" refType="h"/>
              <dgm:constr type="w" for="ch" forName="Accent" refType="w"/>
              <dgm:constr type="h" for="ch" forName="Accent" refType="h" fact="0"/>
              <dgm:constr type="l" for="ch" forName="FirstChild" refType="w" fact="0.26"/>
              <dgm:constr type="t" for="ch" forName="FirstChild" refType="h" fact="0"/>
              <dgm:constr type="w" for="ch" forName="FirstChild" refType="w" fact="0.74"/>
              <dgm:constr type="h" for="ch" forName="FirstChild" refType="h"/>
              <dgm:constr type="l" for="ch" forName="Parent" refType="w" fact="0"/>
              <dgm:constr type="t" for="ch" forName="Parent" refType="h" fact="0"/>
              <dgm:constr type="w" for="ch" forName="Parent" refType="w" fact="0.26"/>
              <dgm:constr type="h" for="ch" forName="Parent" refType="h"/>
            </dgm:constrLst>
          </dgm:if>
          <dgm:else name="Name3">
            <dgm:constrLst>
              <dgm:constr type="l" for="ch" forName="Accent" refType="w" fact="0"/>
              <dgm:constr type="b" for="ch" forName="Accent" refType="h"/>
              <dgm:constr type="w" for="ch" forName="Accent" refType="w"/>
              <dgm:constr type="h" for="ch" forName="Accent" refType="h" fact="0"/>
              <dgm:constr type="r" for="ch" forName="FirstChild" refType="w" fact="0.74"/>
              <dgm:constr type="t" for="ch" forName="FirstChild" refType="h" fact="0"/>
              <dgm:constr type="w" for="ch" forName="FirstChild" refType="w" fact="0.74"/>
              <dgm:constr type="h" for="ch" forName="FirstChild" refType="h"/>
              <dgm:constr type="r" for="ch" forName="Parent" refType="w"/>
              <dgm:constr type="t" for="ch" forName="Parent" refType="h" fact="0"/>
              <dgm:constr type="w" for="ch" forName="Parent" refType="w" fact="0.26"/>
              <dgm:constr type="h" for="ch" forName="Parent" refType="h"/>
            </dgm:constrLst>
          </dgm:else>
        </dgm:choose>
        <dgm:layoutNode name="FirstChild" styleLbl="revTx">
          <dgm:varLst>
            <dgm:chMax val="0"/>
            <dgm:chPref val="0"/>
            <dgm:bulletEnabled val="1"/>
          </dgm:varLst>
          <dgm:choose name="Name4">
            <dgm:if name="Name5" func="var" arg="dir" op="equ" val="norm">
              <dgm:alg type="tx">
                <dgm:param type="parTxLTRAlign" val="l"/>
                <dgm:param type="txAnchorVert" val="b"/>
                <dgm:param type="txAnchorVertCh" val="b"/>
                <dgm:param type="parTxRTLAlign" val="l"/>
              </dgm:alg>
            </dgm:if>
            <dgm:else name="Name6">
              <dgm:alg type="tx">
                <dgm:param type="parTxLTRAlign" val="r"/>
                <dgm:param type="shpTxLTRAlignCh" val="r"/>
                <dgm:param type="txAnchorVert" val="b"/>
                <dgm:param type="txAnchorVertCh" val="b"/>
                <dgm:param type="parTxRTLAlign" val="r"/>
              </dgm:alg>
            </dgm:else>
          </dgm:choose>
          <dgm:shape xmlns:r="http://schemas.openxmlformats.org/officeDocument/2006/relationships" type="rect" r:blip="">
            <dgm:adjLst/>
          </dgm:shape>
          <dgm:choose name="Name7">
            <dgm:if name="Name8" axis="ch" ptType="node" func="cnt" op="gte" val="1">
              <dgm:presOf axis="ch desOrSelf" ptType="node node" st="1 1" cnt="1 0"/>
            </dgm:if>
            <dgm:else name="Name9">
              <dgm:presOf/>
            </dgm:else>
          </dgm:choose>
          <dgm:constrLst>
            <dgm:constr type="lMarg" refType="primFontSz" fact="0.15"/>
            <dgm:constr type="rMarg" refType="primFontSz" fact="0.15"/>
            <dgm:constr type="tMarg" refType="primFontSz" fact="0.15"/>
            <dgm:constr type="bMarg" refType="primFontSz" fact="0.15"/>
          </dgm:constrLst>
          <dgm:ruleLst>
            <dgm:rule type="primFontSz" val="5" fact="NaN" max="NaN"/>
          </dgm:ruleLst>
        </dgm:layoutNode>
        <dgm:layoutNode name="Parent" styleLbl="alignNode1">
          <dgm:varLst>
            <dgm:chMax val="3"/>
            <dgm:chPref val="3"/>
            <dgm:bulletEnabled val="1"/>
          </dgm:varLst>
          <dgm:alg type="tx">
            <dgm:param type="shpTxLTRAlignCh" val="ctr"/>
            <dgm:param type="txAnchorVertCh" val="mid"/>
          </dgm:alg>
          <dgm:shape xmlns:r="http://schemas.openxmlformats.org/officeDocument/2006/relationships" type="round2SameRect" r:blip="">
            <dgm:adjLst>
              <dgm:adj idx="1" val="0.1667"/>
              <dgm:adj idx="2" val="0"/>
            </dgm:adjLst>
          </dgm:shape>
          <dgm:presOf axis="self" ptType="node"/>
          <dgm:constrLst>
            <dgm:constr type="lMarg" refType="primFontSz" fact="0.15"/>
            <dgm:constr type="rMarg" refType="primFontSz" fact="0.15"/>
            <dgm:constr type="tMarg" refType="primFontSz" fact="0.15"/>
            <dgm:constr type="bMarg" refType="primFontSz" fact="0.15"/>
          </dgm:constrLst>
          <dgm:ruleLst>
            <dgm:rule type="primFontSz" val="5" fact="NaN" max="NaN"/>
          </dgm:ruleLst>
        </dgm:layoutNode>
        <dgm:layoutNode name="Accent" styleLbl="parChTrans1D1">
          <dgm:alg type="sp"/>
          <dgm:shape xmlns:r="http://schemas.openxmlformats.org/officeDocument/2006/relationships" type="line" r:blip="" zOrderOff="-99999">
            <dgm:adjLst/>
          </dgm:shape>
          <dgm:presOf/>
        </dgm:layoutNode>
      </dgm:layoutNode>
      <dgm:choose name="Name10">
        <dgm:if name="Name11" axis="ch" ptType="node" st="2" cnt="1" func="cnt" op="gte" val="1">
          <dgm:layoutNode name="Child" styleLbl="revTx">
            <dgm:varLst>
              <dgm:chMax val="0"/>
              <dgm:chPref val="0"/>
              <dgm:bulletEnabled val="1"/>
            </dgm:varLst>
            <dgm:choose name="Name12">
              <dgm:if name="Name13" func="var" arg="dir" op="equ" val="norm">
                <dgm:alg type="tx">
                  <dgm:param type="stBulletLvl" val="1"/>
                  <dgm:param type="parTxLTRAlign" val="l"/>
                  <dgm:param type="parTxRTLAlign" val="l"/>
                  <dgm:param type="txAnchorVert" val="t"/>
                </dgm:alg>
              </dgm:if>
              <dgm:else name="Name14">
                <dgm:alg type="tx">
                  <dgm:param type="stBulletLvl" val="1"/>
                  <dgm:param type="parTxLTRAlign" val="r"/>
                  <dgm:param type="shpTxLTRAlignCh" val="r"/>
                  <dgm:param type="txAnchorVert" val="t"/>
                  <dgm:param type="parTxRTLAlign" val="r"/>
                </dgm:alg>
              </dgm:else>
            </dgm:choose>
            <dgm:shape xmlns:r="http://schemas.openxmlformats.org/officeDocument/2006/relationships" type="rect" r:blip="">
              <dgm:adjLst/>
            </dgm:shape>
            <dgm:presOf axis="ch desOrSelf" ptType="node node" st="2 1" cnt="0 0"/>
            <dgm:constrLst>
              <dgm:constr type="lMarg" refType="primFontSz" fact="0.15"/>
              <dgm:constr type="rMarg" refType="primFontSz" fact="0.15"/>
              <dgm:constr type="tMarg" refType="primFontSz" fact="0.15"/>
              <dgm:constr type="bMarg" refType="primFontSz" fact="0.15"/>
            </dgm:constrLst>
            <dgm:ruleLst>
              <dgm:rule type="primFontSz" val="5" fact="NaN" max="NaN"/>
            </dgm:ruleLst>
          </dgm:layoutNode>
        </dgm:if>
        <dgm:else name="Name15"/>
      </dgm:choos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vList5">
  <dgm:title val=""/>
  <dgm:desc val=""/>
  <dgm:catLst>
    <dgm:cat type="list" pri="15000"/>
    <dgm:cat type="convert" pri="2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Name0">
    <dgm:varLst>
      <dgm:dir/>
      <dgm:animLvl val="lvl"/>
      <dgm:resizeHandles val="exact"/>
    </dgm:varLst>
    <dgm:choose name="Name1">
      <dgm:if name="Name2" func="var" arg="dir" op="equ" val="norm">
        <dgm:alg type="lin">
          <dgm:param type="linDir" val="fromT"/>
          <dgm:param type="nodeHorzAlign" val="l"/>
        </dgm:alg>
      </dgm:if>
      <dgm:else name="Name3">
        <dgm:alg type="lin">
          <dgm:param type="linDir" val="fromT"/>
          <dgm:param type="nodeHorzAlign" val="r"/>
        </dgm:alg>
      </dgm:else>
    </dgm:choose>
    <dgm:shape xmlns:r="http://schemas.openxmlformats.org/officeDocument/2006/relationships" r:blip="">
      <dgm:adjLst/>
    </dgm:shape>
    <dgm:presOf/>
    <dgm:constrLst>
      <dgm:constr type="h" for="ch" forName="linNode" refType="h"/>
      <dgm:constr type="w" for="ch" forName="linNode" refType="w"/>
      <dgm:constr type="h" for="ch" forName="sp" refType="h" fact="0.05"/>
      <dgm:constr type="primFontSz" for="des" forName="parentText" op="equ" val="65"/>
      <dgm:constr type="secFontSz" for="des" forName="descendantText" op="equ"/>
    </dgm:constrLst>
    <dgm:ruleLst/>
    <dgm:forEach name="Name4" axis="ch" ptType="node">
      <dgm:layoutNode name="linNode">
        <dgm:choose name="Name5">
          <dgm:if name="Name6" func="var" arg="dir" op="equ" val="norm">
            <dgm:alg type="lin">
              <dgm:param type="linDir" val="fromL"/>
            </dgm:alg>
          </dgm:if>
          <dgm:else name="Name7">
            <dgm:alg type="lin">
              <dgm:param type="linDir" val="fromR"/>
            </dgm:alg>
          </dgm:else>
        </dgm:choose>
        <dgm:shape xmlns:r="http://schemas.openxmlformats.org/officeDocument/2006/relationships" r:blip="">
          <dgm:adjLst/>
        </dgm:shape>
        <dgm:presOf/>
        <dgm:constrLst>
          <dgm:constr type="w" for="ch" forName="parentText" refType="w" fact="0.36"/>
          <dgm:constr type="w" for="ch" forName="descendantText" refType="w" fact="0.64"/>
          <dgm:constr type="h" for="ch" forName="parentText" refType="h"/>
          <dgm:constr type="h" for="ch" forName="descendantText" refType="h" refFor="ch" refForName="parentText" fact="0.8"/>
        </dgm:constrLst>
        <dgm:ruleLst/>
        <dgm:layoutNode name="parentText">
          <dgm:varLst>
            <dgm:chMax val="1"/>
            <dgm:bulletEnabled val="1"/>
          </dgm:varLst>
          <dgm:alg type="tx"/>
          <dgm:shape xmlns:r="http://schemas.openxmlformats.org/officeDocument/2006/relationships" type="roundRect" r:blip="" zOrderOff="3">
            <dgm:adjLst/>
          </dgm:shape>
          <dgm:presOf axis="self" ptType="node"/>
          <dgm:constrLst>
            <dgm:constr type="tMarg" refType="primFontSz" fact="0.15"/>
            <dgm:constr type="bMarg" refType="primFontSz" fact="0.15"/>
            <dgm:constr type="lMarg" refType="primFontSz" fact="0.3"/>
            <dgm:constr type="rMarg" refType="primFontSz" fact="0.3"/>
          </dgm:constrLst>
          <dgm:ruleLst>
            <dgm:rule type="primFontSz" val="5" fact="NaN" max="NaN"/>
          </dgm:ruleLst>
        </dgm:layoutNode>
        <dgm:choose name="Name8">
          <dgm:if name="Name9" axis="ch" ptType="node" func="cnt" op="gte" val="1">
            <dgm:layoutNode name="descendantText" styleLbl="alignAccFollowNode1">
              <dgm:varLst>
                <dgm:bulletEnabled val="1"/>
              </dgm:varLst>
              <dgm:alg type="tx">
                <dgm:param type="stBulletLvl" val="1"/>
                <dgm:param type="txAnchorVertCh" val="mid"/>
              </dgm:alg>
              <dgm:choose name="Name10">
                <dgm:if name="Name11" func="var" arg="dir" op="equ" val="norm">
                  <dgm:shape xmlns:r="http://schemas.openxmlformats.org/officeDocument/2006/relationships" rot="90" type="round2SameRect" r:blip="">
                    <dgm:adjLst/>
                  </dgm:shape>
                </dgm:if>
                <dgm:else name="Name12">
                  <dgm:shape xmlns:r="http://schemas.openxmlformats.org/officeDocument/2006/relationships" rot="-90" type="round2SameRect" r:blip="">
                    <dgm:adjLst/>
                  </dgm:shape>
                </dgm:else>
              </dgm:choose>
              <dgm:presOf axis="des" ptType="node"/>
              <dgm:constrLst>
                <dgm:constr type="secFontSz" val="65"/>
                <dgm:constr type="primFontSz" refType="secFontSz"/>
                <dgm:constr type="lMarg" refType="secFontSz" fact="0.3"/>
                <dgm:constr type="rMarg" refType="secFontSz" fact="0.3"/>
                <dgm:constr type="tMarg" refType="secFontSz" fact="0.15"/>
                <dgm:constr type="bMarg" refType="secFontSz" fact="0.15"/>
              </dgm:constrLst>
              <dgm:ruleLst>
                <dgm:rule type="secFontSz" val="5" fact="NaN" max="NaN"/>
              </dgm:ruleLst>
            </dgm:layoutNode>
          </dgm:if>
          <dgm:else name="Name13"/>
        </dgm:choose>
      </dgm:layoutNode>
      <dgm:forEach name="Name14" axis="followSib" ptType="sibTrans" cnt="1">
        <dgm:layoutNode name="sp">
          <dgm:alg type="sp"/>
          <dgm:shape xmlns:r="http://schemas.openxmlformats.org/officeDocument/2006/relationships" r:blip="">
            <dgm:adjLst/>
          </dgm:shape>
          <dgm:presOf/>
          <dgm:constrLst/>
          <dgm:ruleLst/>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microsoft.com/office/2014/relationships/chartEx" Target="../charts/chartEx1.xml"/><Relationship Id="rId18" Type="http://schemas.openxmlformats.org/officeDocument/2006/relationships/chart" Target="../charts/chart8.xml"/><Relationship Id="rId3" Type="http://schemas.openxmlformats.org/officeDocument/2006/relationships/hyperlink" Target="https://the1709blog.blogspot.com/2012/07/us-copyright-office-takes-position-on.html" TargetMode="External"/><Relationship Id="rId21" Type="http://schemas.openxmlformats.org/officeDocument/2006/relationships/diagramQuickStyle" Target="../diagrams/quickStyle1.xml"/><Relationship Id="rId7" Type="http://schemas.openxmlformats.org/officeDocument/2006/relationships/image" Target="../media/image5.png"/><Relationship Id="rId12" Type="http://schemas.openxmlformats.org/officeDocument/2006/relationships/chart" Target="../charts/chart4.xml"/><Relationship Id="rId17" Type="http://schemas.openxmlformats.org/officeDocument/2006/relationships/chart" Target="../charts/chart7.xml"/><Relationship Id="rId2" Type="http://schemas.microsoft.com/office/2007/relationships/hdphoto" Target="../media/hdphoto1.wdp"/><Relationship Id="rId16" Type="http://schemas.openxmlformats.org/officeDocument/2006/relationships/chart" Target="../charts/chart6.xml"/><Relationship Id="rId20" Type="http://schemas.openxmlformats.org/officeDocument/2006/relationships/diagramLayout" Target="../diagrams/layout1.xml"/><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chart" Target="../charts/chart3.xml"/><Relationship Id="rId24" Type="http://schemas.openxmlformats.org/officeDocument/2006/relationships/chart" Target="../charts/chart9.xml"/><Relationship Id="rId5" Type="http://schemas.openxmlformats.org/officeDocument/2006/relationships/image" Target="../media/image3.png"/><Relationship Id="rId15" Type="http://schemas.openxmlformats.org/officeDocument/2006/relationships/image" Target="../media/image6.png"/><Relationship Id="rId23" Type="http://schemas.microsoft.com/office/2007/relationships/diagramDrawing" Target="../diagrams/drawing1.xml"/><Relationship Id="rId10" Type="http://schemas.openxmlformats.org/officeDocument/2006/relationships/chart" Target="../charts/chart2.xml"/><Relationship Id="rId19" Type="http://schemas.openxmlformats.org/officeDocument/2006/relationships/diagramData" Target="../diagrams/data1.xml"/><Relationship Id="rId4" Type="http://schemas.openxmlformats.org/officeDocument/2006/relationships/image" Target="../media/image2.png"/><Relationship Id="rId9" Type="http://schemas.openxmlformats.org/officeDocument/2006/relationships/hyperlink" Target="#'Statistical Analysis'!A1"/><Relationship Id="rId14" Type="http://schemas.openxmlformats.org/officeDocument/2006/relationships/chart" Target="../charts/chart5.xml"/><Relationship Id="rId22"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diagramQuickStyle" Target="../diagrams/quickStyle2.xml"/><Relationship Id="rId3" Type="http://schemas.openxmlformats.org/officeDocument/2006/relationships/hyperlink" Target="https://the1709blog.blogspot.com/2012/07/us-copyright-office-takes-position-on.html" TargetMode="External"/><Relationship Id="rId7" Type="http://schemas.openxmlformats.org/officeDocument/2006/relationships/image" Target="../media/image3.png"/><Relationship Id="rId12" Type="http://schemas.openxmlformats.org/officeDocument/2006/relationships/diagramLayout" Target="../diagrams/layout2.xml"/><Relationship Id="rId2" Type="http://schemas.microsoft.com/office/2007/relationships/hdphoto" Target="../media/hdphoto1.wdp"/><Relationship Id="rId1" Type="http://schemas.openxmlformats.org/officeDocument/2006/relationships/image" Target="../media/image5.png"/><Relationship Id="rId6" Type="http://schemas.openxmlformats.org/officeDocument/2006/relationships/image" Target="../media/image1.png"/><Relationship Id="rId11" Type="http://schemas.openxmlformats.org/officeDocument/2006/relationships/diagramData" Target="../diagrams/data2.xml"/><Relationship Id="rId5" Type="http://schemas.openxmlformats.org/officeDocument/2006/relationships/image" Target="../media/image4.png"/><Relationship Id="rId15" Type="http://schemas.microsoft.com/office/2007/relationships/diagramDrawing" Target="../diagrams/drawing2.xml"/><Relationship Id="rId10" Type="http://schemas.openxmlformats.org/officeDocument/2006/relationships/hyperlink" Target="#Vizulaisation!A1"/><Relationship Id="rId4" Type="http://schemas.openxmlformats.org/officeDocument/2006/relationships/image" Target="../media/image6.png"/><Relationship Id="rId9" Type="http://schemas.openxmlformats.org/officeDocument/2006/relationships/image" Target="../media/image7.png"/><Relationship Id="rId14" Type="http://schemas.openxmlformats.org/officeDocument/2006/relationships/diagramColors" Target="../diagrams/colors2.xml"/></Relationships>
</file>

<file path=xl/drawings/drawing1.xml><?xml version="1.0" encoding="utf-8"?>
<xdr:wsDr xmlns:xdr="http://schemas.openxmlformats.org/drawingml/2006/spreadsheetDrawing" xmlns:a="http://schemas.openxmlformats.org/drawingml/2006/main">
  <xdr:twoCellAnchor editAs="oneCell">
    <xdr:from>
      <xdr:col>10</xdr:col>
      <xdr:colOff>952501</xdr:colOff>
      <xdr:row>4</xdr:row>
      <xdr:rowOff>117929</xdr:rowOff>
    </xdr:from>
    <xdr:to>
      <xdr:col>13</xdr:col>
      <xdr:colOff>489858</xdr:colOff>
      <xdr:row>14</xdr:row>
      <xdr:rowOff>90715</xdr:rowOff>
    </xdr:to>
    <xdr:pic>
      <xdr:nvPicPr>
        <xdr:cNvPr id="26" name="Picture 25">
          <a:extLst>
            <a:ext uri="{FF2B5EF4-FFF2-40B4-BE49-F238E27FC236}">
              <a16:creationId xmlns:a16="http://schemas.microsoft.com/office/drawing/2014/main" id="{DFDB924C-8A7B-417C-A933-F566340AAF5C}"/>
            </a:ext>
          </a:extLst>
        </xdr:cNvPr>
        <xdr:cNvPicPr>
          <a:picLocks noChangeAspect="1"/>
        </xdr:cNvPicPr>
      </xdr:nvPicPr>
      <xdr:blipFill rotWithShape="1">
        <a:blip xmlns:r="http://schemas.openxmlformats.org/officeDocument/2006/relationships" r:embed="rId1">
          <a:duotone>
            <a:prstClr val="black"/>
            <a:srgbClr val="FF0000">
              <a:tint val="45000"/>
              <a:satMod val="400000"/>
            </a:srgbClr>
          </a:duotone>
          <a:alphaModFix amt="20000"/>
          <a:extLst>
            <a:ext uri="{BEBA8EAE-BF5A-486C-A8C5-ECC9F3942E4B}">
              <a14:imgProps xmlns:a14="http://schemas.microsoft.com/office/drawing/2010/main">
                <a14:imgLayer r:embed="rId2">
                  <a14:imgEffect>
                    <a14:backgroundRemoval t="31347" b="63135" l="62667" r="98222">
                      <a14:foregroundMark x1="92444" y1="33113" x2="92444" y2="33113"/>
                      <a14:foregroundMark x1="92222" y1="31567" x2="92222" y2="31567"/>
                      <a14:foregroundMark x1="96444" y1="45254" x2="96444" y2="45254"/>
                      <a14:foregroundMark x1="98444" y1="55850" x2="98444" y2="55850"/>
                      <a14:foregroundMark x1="62667" y1="58499" x2="62667" y2="58499"/>
                      <a14:foregroundMark x1="80222" y1="62252" x2="80222" y2="62252"/>
                      <a14:foregroundMark x1="80222" y1="61810" x2="80222" y2="61810"/>
                      <a14:foregroundMark x1="79778" y1="62472" x2="79778" y2="62472"/>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59118" t="29989" r="1" b="33150"/>
        <a:stretch/>
      </xdr:blipFill>
      <xdr:spPr>
        <a:xfrm>
          <a:off x="11049001" y="843643"/>
          <a:ext cx="3102428" cy="2222501"/>
        </a:xfrm>
        <a:prstGeom prst="rect">
          <a:avLst/>
        </a:prstGeom>
      </xdr:spPr>
    </xdr:pic>
    <xdr:clientData/>
  </xdr:twoCellAnchor>
  <xdr:twoCellAnchor editAs="oneCell">
    <xdr:from>
      <xdr:col>0</xdr:col>
      <xdr:colOff>272143</xdr:colOff>
      <xdr:row>18</xdr:row>
      <xdr:rowOff>172358</xdr:rowOff>
    </xdr:from>
    <xdr:to>
      <xdr:col>4</xdr:col>
      <xdr:colOff>263073</xdr:colOff>
      <xdr:row>31</xdr:row>
      <xdr:rowOff>3</xdr:rowOff>
    </xdr:to>
    <xdr:pic>
      <xdr:nvPicPr>
        <xdr:cNvPr id="24" name="Picture 23">
          <a:extLst>
            <a:ext uri="{FF2B5EF4-FFF2-40B4-BE49-F238E27FC236}">
              <a16:creationId xmlns:a16="http://schemas.microsoft.com/office/drawing/2014/main" id="{F23252BB-54C8-4088-A66A-5107B7416C1A}"/>
            </a:ext>
          </a:extLst>
        </xdr:cNvPr>
        <xdr:cNvPicPr>
          <a:picLocks noChangeAspect="1"/>
        </xdr:cNvPicPr>
      </xdr:nvPicPr>
      <xdr:blipFill rotWithShape="1">
        <a:blip xmlns:r="http://schemas.openxmlformats.org/officeDocument/2006/relationships" r:embed="rId4">
          <a:duotone>
            <a:prstClr val="black"/>
            <a:srgbClr val="00B050">
              <a:tint val="45000"/>
              <a:satMod val="400000"/>
            </a:srgbClr>
          </a:duotone>
          <a:alphaModFix amt="20000"/>
          <a:extLst>
            <a:ext uri="{BEBA8EAE-BF5A-486C-A8C5-ECC9F3942E4B}">
              <a14:imgProps xmlns:a14="http://schemas.microsoft.com/office/drawing/2010/main">
                <a14:imgLayer r:embed="rId2">
                  <a14:imgEffect>
                    <a14:backgroundRemoval t="3753" b="35982" l="31778" r="77778">
                      <a14:foregroundMark x1="31778" y1="9713" x2="31778" y2="9713"/>
                      <a14:foregroundMark x1="77778" y1="31347" x2="77778" y2="31347"/>
                      <a14:foregroundMark x1="32444" y1="35982" x2="32444" y2="35982"/>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27673" r="19183" b="60327"/>
        <a:stretch/>
      </xdr:blipFill>
      <xdr:spPr>
        <a:xfrm flipH="1">
          <a:off x="272143" y="3864429"/>
          <a:ext cx="3991430" cy="2186217"/>
        </a:xfrm>
        <a:prstGeom prst="rect">
          <a:avLst/>
        </a:prstGeom>
      </xdr:spPr>
    </xdr:pic>
    <xdr:clientData/>
  </xdr:twoCellAnchor>
  <xdr:twoCellAnchor editAs="oneCell">
    <xdr:from>
      <xdr:col>7</xdr:col>
      <xdr:colOff>335643</xdr:colOff>
      <xdr:row>26</xdr:row>
      <xdr:rowOff>54429</xdr:rowOff>
    </xdr:from>
    <xdr:to>
      <xdr:col>8</xdr:col>
      <xdr:colOff>635001</xdr:colOff>
      <xdr:row>45</xdr:row>
      <xdr:rowOff>91803</xdr:rowOff>
    </xdr:to>
    <xdr:pic>
      <xdr:nvPicPr>
        <xdr:cNvPr id="23" name="Picture 22">
          <a:extLst>
            <a:ext uri="{FF2B5EF4-FFF2-40B4-BE49-F238E27FC236}">
              <a16:creationId xmlns:a16="http://schemas.microsoft.com/office/drawing/2014/main" id="{4F0584C5-C5A5-4FC7-AF5A-B3338B8C338A}"/>
            </a:ext>
          </a:extLst>
        </xdr:cNvPr>
        <xdr:cNvPicPr>
          <a:picLocks noChangeAspect="1"/>
        </xdr:cNvPicPr>
      </xdr:nvPicPr>
      <xdr:blipFill rotWithShape="1">
        <a:blip xmlns:r="http://schemas.openxmlformats.org/officeDocument/2006/relationships" r:embed="rId5">
          <a:duotone>
            <a:prstClr val="black"/>
            <a:srgbClr val="7030A0">
              <a:tint val="45000"/>
              <a:satMod val="400000"/>
            </a:srgbClr>
          </a:duotone>
          <a:alphaModFix amt="20000"/>
          <a:extLst>
            <a:ext uri="{BEBA8EAE-BF5A-486C-A8C5-ECC9F3942E4B}">
              <a14:imgProps xmlns:a14="http://schemas.microsoft.com/office/drawing/2010/main">
                <a14:imgLayer r:embed="rId2">
                  <a14:imgEffect>
                    <a14:backgroundRemoval t="37528" b="97130" l="44000" r="58000">
                      <a14:foregroundMark x1="44222" y1="55629" x2="44222" y2="55629"/>
                      <a14:foregroundMark x1="50444" y1="93819" x2="50444" y2="93819"/>
                      <a14:foregroundMark x1="49111" y1="96247" x2="49111" y2="96247"/>
                      <a14:foregroundMark x1="56889" y1="37748" x2="56889" y2="37748"/>
                      <a14:foregroundMark x1="45333" y1="97130" x2="45333" y2="97130"/>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42766" t="35299" r="39623" b="1"/>
        <a:stretch/>
      </xdr:blipFill>
      <xdr:spPr>
        <a:xfrm>
          <a:off x="6966857" y="5197929"/>
          <a:ext cx="1197430" cy="3484517"/>
        </a:xfrm>
        <a:prstGeom prst="rect">
          <a:avLst/>
        </a:prstGeom>
      </xdr:spPr>
    </xdr:pic>
    <xdr:clientData/>
  </xdr:twoCellAnchor>
  <xdr:twoCellAnchor editAs="oneCell">
    <xdr:from>
      <xdr:col>5</xdr:col>
      <xdr:colOff>362857</xdr:colOff>
      <xdr:row>6</xdr:row>
      <xdr:rowOff>81643</xdr:rowOff>
    </xdr:from>
    <xdr:to>
      <xdr:col>7</xdr:col>
      <xdr:colOff>698500</xdr:colOff>
      <xdr:row>23</xdr:row>
      <xdr:rowOff>108856</xdr:rowOff>
    </xdr:to>
    <xdr:pic>
      <xdr:nvPicPr>
        <xdr:cNvPr id="25" name="Picture 24">
          <a:extLst>
            <a:ext uri="{FF2B5EF4-FFF2-40B4-BE49-F238E27FC236}">
              <a16:creationId xmlns:a16="http://schemas.microsoft.com/office/drawing/2014/main" id="{32B91F65-D8BA-4E50-BE29-99DC3ECB850A}"/>
            </a:ext>
          </a:extLst>
        </xdr:cNvPr>
        <xdr:cNvPicPr>
          <a:picLocks noChangeAspect="1"/>
        </xdr:cNvPicPr>
      </xdr:nvPicPr>
      <xdr:blipFill rotWithShape="1">
        <a:blip xmlns:r="http://schemas.openxmlformats.org/officeDocument/2006/relationships" r:embed="rId6">
          <a:duotone>
            <a:prstClr val="black"/>
            <a:schemeClr val="accent3">
              <a:lumMod val="50000"/>
              <a:tint val="45000"/>
              <a:satMod val="400000"/>
            </a:schemeClr>
          </a:duotone>
          <a:alphaModFix amt="20000"/>
          <a:extLst>
            <a:ext uri="{BEBA8EAE-BF5A-486C-A8C5-ECC9F3942E4B}">
              <a14:imgProps xmlns:a14="http://schemas.microsoft.com/office/drawing/2010/main">
                <a14:imgLayer r:embed="rId2">
                  <a14:imgEffect>
                    <a14:backgroundRemoval t="1325" b="57837" l="6000" r="24889">
                      <a14:foregroundMark x1="14222" y1="56512" x2="16667" y2="53863"/>
                      <a14:foregroundMark x1="17778" y1="57616" x2="17778" y2="57616"/>
                      <a14:foregroundMark x1="14222" y1="58057" x2="14222" y2="58057"/>
                      <a14:foregroundMark x1="16000" y1="4415" x2="16000" y2="4415"/>
                      <a14:foregroundMark x1="15556" y1="1545" x2="15556" y2="1545"/>
                      <a14:foregroundMark x1="24889" y1="16777" x2="24889" y2="16777"/>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4255" t="-113" r="73049" b="40228"/>
        <a:stretch/>
      </xdr:blipFill>
      <xdr:spPr>
        <a:xfrm>
          <a:off x="5297714" y="1161143"/>
          <a:ext cx="2032000" cy="3501570"/>
        </a:xfrm>
        <a:prstGeom prst="rect">
          <a:avLst/>
        </a:prstGeom>
        <a:ln>
          <a:noFill/>
        </a:ln>
      </xdr:spPr>
    </xdr:pic>
    <xdr:clientData/>
  </xdr:twoCellAnchor>
  <xdr:twoCellAnchor editAs="oneCell">
    <xdr:from>
      <xdr:col>10</xdr:col>
      <xdr:colOff>362856</xdr:colOff>
      <xdr:row>17</xdr:row>
      <xdr:rowOff>108858</xdr:rowOff>
    </xdr:from>
    <xdr:to>
      <xdr:col>12</xdr:col>
      <xdr:colOff>1097642</xdr:colOff>
      <xdr:row>31</xdr:row>
      <xdr:rowOff>56243</xdr:rowOff>
    </xdr:to>
    <xdr:pic>
      <xdr:nvPicPr>
        <xdr:cNvPr id="22" name="Picture 21">
          <a:extLst>
            <a:ext uri="{FF2B5EF4-FFF2-40B4-BE49-F238E27FC236}">
              <a16:creationId xmlns:a16="http://schemas.microsoft.com/office/drawing/2014/main" id="{D22EB11C-B9C3-45CA-8EDD-3D64808E06EC}"/>
            </a:ext>
          </a:extLst>
        </xdr:cNvPr>
        <xdr:cNvPicPr>
          <a:picLocks noChangeAspect="1"/>
        </xdr:cNvPicPr>
      </xdr:nvPicPr>
      <xdr:blipFill rotWithShape="1">
        <a:blip xmlns:r="http://schemas.openxmlformats.org/officeDocument/2006/relationships" r:embed="rId7">
          <a:duotone>
            <a:prstClr val="black"/>
            <a:srgbClr val="F4AC42">
              <a:tint val="45000"/>
              <a:satMod val="400000"/>
            </a:srgbClr>
          </a:duotone>
          <a:alphaModFix amt="20000"/>
          <a:extLst>
            <a:ext uri="{BEBA8EAE-BF5A-486C-A8C5-ECC9F3942E4B}">
              <a14:imgProps xmlns:a14="http://schemas.microsoft.com/office/drawing/2010/main">
                <a14:imgLayer r:embed="rId2">
                  <a14:imgEffect>
                    <a14:backgroundRemoval t="68433" b="98675" l="66000" r="96000">
                      <a14:foregroundMark x1="81556" y1="68433" x2="81556" y2="68433"/>
                      <a14:foregroundMark x1="71778" y1="98455" x2="71778" y2="98455"/>
                      <a14:foregroundMark x1="91111" y1="98013" x2="91111" y2="98013"/>
                      <a14:foregroundMark x1="91778" y1="98675" x2="91778" y2="98675"/>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62893" t="65263"/>
        <a:stretch/>
      </xdr:blipFill>
      <xdr:spPr>
        <a:xfrm>
          <a:off x="10459356" y="3619501"/>
          <a:ext cx="2848429" cy="2487385"/>
        </a:xfrm>
        <a:prstGeom prst="rect">
          <a:avLst/>
        </a:prstGeom>
      </xdr:spPr>
    </xdr:pic>
    <xdr:clientData/>
  </xdr:twoCellAnchor>
  <xdr:twoCellAnchor editAs="oneCell">
    <xdr:from>
      <xdr:col>6</xdr:col>
      <xdr:colOff>619881</xdr:colOff>
      <xdr:row>1</xdr:row>
      <xdr:rowOff>90715</xdr:rowOff>
    </xdr:from>
    <xdr:to>
      <xdr:col>16</xdr:col>
      <xdr:colOff>663727</xdr:colOff>
      <xdr:row>3</xdr:row>
      <xdr:rowOff>145144</xdr:rowOff>
    </xdr:to>
    <mc:AlternateContent xmlns:mc="http://schemas.openxmlformats.org/markup-compatibility/2006">
      <mc:Choice xmlns:a14="http://schemas.microsoft.com/office/drawing/2010/main" Requires="a14">
        <xdr:graphicFrame macro="">
          <xdr:nvGraphicFramePr>
            <xdr:cNvPr id="2" name="Attribute">
              <a:extLst>
                <a:ext uri="{FF2B5EF4-FFF2-40B4-BE49-F238E27FC236}">
                  <a16:creationId xmlns:a16="http://schemas.microsoft.com/office/drawing/2014/main" id="{FB6FCE39-D907-453A-B0BA-33143DCE5826}"/>
                </a:ext>
              </a:extLst>
            </xdr:cNvPr>
            <xdr:cNvGraphicFramePr/>
          </xdr:nvGraphicFramePr>
          <xdr:xfrm>
            <a:off x="0" y="0"/>
            <a:ext cx="0" cy="0"/>
          </xdr:xfrm>
          <a:graphic>
            <a:graphicData uri="http://schemas.microsoft.com/office/drawing/2010/slicer">
              <sle:slicer xmlns:sle="http://schemas.microsoft.com/office/drawing/2010/slicer" name="Attribute"/>
            </a:graphicData>
          </a:graphic>
        </xdr:graphicFrame>
      </mc:Choice>
      <mc:Fallback>
        <xdr:sp macro="" textlink="">
          <xdr:nvSpPr>
            <xdr:cNvPr id="0" name=""/>
            <xdr:cNvSpPr>
              <a:spLocks noTextEdit="1"/>
            </xdr:cNvSpPr>
          </xdr:nvSpPr>
          <xdr:spPr>
            <a:xfrm>
              <a:off x="6419548" y="270632"/>
              <a:ext cx="10235596" cy="4142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27214</xdr:colOff>
      <xdr:row>16</xdr:row>
      <xdr:rowOff>108858</xdr:rowOff>
    </xdr:from>
    <xdr:to>
      <xdr:col>4</xdr:col>
      <xdr:colOff>108857</xdr:colOff>
      <xdr:row>29</xdr:row>
      <xdr:rowOff>172357</xdr:rowOff>
    </xdr:to>
    <xdr:graphicFrame macro="">
      <xdr:nvGraphicFramePr>
        <xdr:cNvPr id="8" name="Chart 7">
          <a:extLst>
            <a:ext uri="{FF2B5EF4-FFF2-40B4-BE49-F238E27FC236}">
              <a16:creationId xmlns:a16="http://schemas.microsoft.com/office/drawing/2014/main" id="{03BBEDB2-0090-4275-802B-4D3B545D9C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90715</xdr:colOff>
      <xdr:row>0</xdr:row>
      <xdr:rowOff>18143</xdr:rowOff>
    </xdr:from>
    <xdr:to>
      <xdr:col>7</xdr:col>
      <xdr:colOff>870857</xdr:colOff>
      <xdr:row>1</xdr:row>
      <xdr:rowOff>72571</xdr:rowOff>
    </xdr:to>
    <xdr:sp macro="" textlink="">
      <xdr:nvSpPr>
        <xdr:cNvPr id="11" name="TextBox 10">
          <a:extLst>
            <a:ext uri="{FF2B5EF4-FFF2-40B4-BE49-F238E27FC236}">
              <a16:creationId xmlns:a16="http://schemas.microsoft.com/office/drawing/2014/main" id="{49C27FFE-E6F4-76B6-DA3D-E10CB5460172}"/>
            </a:ext>
          </a:extLst>
        </xdr:cNvPr>
        <xdr:cNvSpPr txBox="1"/>
      </xdr:nvSpPr>
      <xdr:spPr>
        <a:xfrm>
          <a:off x="6721929" y="18143"/>
          <a:ext cx="780142" cy="235857"/>
        </a:xfrm>
        <a:prstGeom prst="rect">
          <a:avLst/>
        </a:prstGeom>
        <a:solidFill>
          <a:srgbClr val="6C911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7</xdr:col>
      <xdr:colOff>852715</xdr:colOff>
      <xdr:row>0</xdr:row>
      <xdr:rowOff>0</xdr:rowOff>
    </xdr:from>
    <xdr:to>
      <xdr:col>8</xdr:col>
      <xdr:colOff>1043215</xdr:colOff>
      <xdr:row>1</xdr:row>
      <xdr:rowOff>63500</xdr:rowOff>
    </xdr:to>
    <xdr:sp macro="" textlink="">
      <xdr:nvSpPr>
        <xdr:cNvPr id="12" name="TextBox 11">
          <a:extLst>
            <a:ext uri="{FF2B5EF4-FFF2-40B4-BE49-F238E27FC236}">
              <a16:creationId xmlns:a16="http://schemas.microsoft.com/office/drawing/2014/main" id="{E00B7E2B-D3B3-B9BE-6BBA-754AFBEEB826}"/>
            </a:ext>
          </a:extLst>
        </xdr:cNvPr>
        <xdr:cNvSpPr txBox="1"/>
      </xdr:nvSpPr>
      <xdr:spPr>
        <a:xfrm>
          <a:off x="6740072" y="0"/>
          <a:ext cx="1088572"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solidFill>
                <a:schemeClr val="bg1"/>
              </a:solidFill>
            </a:rPr>
            <a:t>AFTER YOGA</a:t>
          </a:r>
        </a:p>
      </xdr:txBody>
    </xdr:sp>
    <xdr:clientData/>
  </xdr:twoCellAnchor>
  <xdr:twoCellAnchor>
    <xdr:from>
      <xdr:col>9</xdr:col>
      <xdr:colOff>707574</xdr:colOff>
      <xdr:row>0</xdr:row>
      <xdr:rowOff>18143</xdr:rowOff>
    </xdr:from>
    <xdr:to>
      <xdr:col>10</xdr:col>
      <xdr:colOff>2</xdr:colOff>
      <xdr:row>1</xdr:row>
      <xdr:rowOff>81643</xdr:rowOff>
    </xdr:to>
    <xdr:sp macro="" textlink="">
      <xdr:nvSpPr>
        <xdr:cNvPr id="13" name="TextBox 12">
          <a:extLst>
            <a:ext uri="{FF2B5EF4-FFF2-40B4-BE49-F238E27FC236}">
              <a16:creationId xmlns:a16="http://schemas.microsoft.com/office/drawing/2014/main" id="{97E3A662-D82C-4AB6-042B-DEF3474C8862}"/>
            </a:ext>
          </a:extLst>
        </xdr:cNvPr>
        <xdr:cNvSpPr txBox="1"/>
      </xdr:nvSpPr>
      <xdr:spPr>
        <a:xfrm>
          <a:off x="9325431" y="18143"/>
          <a:ext cx="771071" cy="244929"/>
        </a:xfrm>
        <a:prstGeom prst="rect">
          <a:avLst/>
        </a:prstGeom>
        <a:solidFill>
          <a:schemeClr val="tx2">
            <a:lumMod val="50000"/>
            <a:lumOff val="50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9</xdr:col>
      <xdr:colOff>1469571</xdr:colOff>
      <xdr:row>0</xdr:row>
      <xdr:rowOff>18143</xdr:rowOff>
    </xdr:from>
    <xdr:to>
      <xdr:col>11</xdr:col>
      <xdr:colOff>36285</xdr:colOff>
      <xdr:row>1</xdr:row>
      <xdr:rowOff>81641</xdr:rowOff>
    </xdr:to>
    <xdr:sp macro="" textlink="">
      <xdr:nvSpPr>
        <xdr:cNvPr id="14" name="TextBox 13">
          <a:extLst>
            <a:ext uri="{FF2B5EF4-FFF2-40B4-BE49-F238E27FC236}">
              <a16:creationId xmlns:a16="http://schemas.microsoft.com/office/drawing/2014/main" id="{7E05EE2E-6D0A-FFCF-FA11-3214C408E8C5}"/>
            </a:ext>
          </a:extLst>
        </xdr:cNvPr>
        <xdr:cNvSpPr txBox="1"/>
      </xdr:nvSpPr>
      <xdr:spPr>
        <a:xfrm>
          <a:off x="10087428" y="18143"/>
          <a:ext cx="1224643" cy="244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solidFill>
                <a:schemeClr val="bg1"/>
              </a:solidFill>
            </a:rPr>
            <a:t>BEFORE YOGA</a:t>
          </a:r>
        </a:p>
      </xdr:txBody>
    </xdr:sp>
    <xdr:clientData/>
  </xdr:twoCellAnchor>
  <xdr:twoCellAnchor>
    <xdr:from>
      <xdr:col>0</xdr:col>
      <xdr:colOff>26304</xdr:colOff>
      <xdr:row>4</xdr:row>
      <xdr:rowOff>27216</xdr:rowOff>
    </xdr:from>
    <xdr:to>
      <xdr:col>4</xdr:col>
      <xdr:colOff>36289</xdr:colOff>
      <xdr:row>6</xdr:row>
      <xdr:rowOff>72572</xdr:rowOff>
    </xdr:to>
    <xdr:grpSp>
      <xdr:nvGrpSpPr>
        <xdr:cNvPr id="3" name="Group 2">
          <a:extLst>
            <a:ext uri="{FF2B5EF4-FFF2-40B4-BE49-F238E27FC236}">
              <a16:creationId xmlns:a16="http://schemas.microsoft.com/office/drawing/2014/main" id="{3D1E8445-3CA7-BF5D-D8D0-95910AA4981C}"/>
            </a:ext>
          </a:extLst>
        </xdr:cNvPr>
        <xdr:cNvGrpSpPr/>
      </xdr:nvGrpSpPr>
      <xdr:grpSpPr>
        <a:xfrm>
          <a:off x="26304" y="746883"/>
          <a:ext cx="3999902" cy="447522"/>
          <a:chOff x="35376" y="738168"/>
          <a:chExt cx="1654276" cy="635269"/>
        </a:xfrm>
      </xdr:grpSpPr>
      <xdr:sp macro="" textlink="">
        <xdr:nvSpPr>
          <xdr:cNvPr id="15" name="TextBox 14">
            <a:extLst>
              <a:ext uri="{FF2B5EF4-FFF2-40B4-BE49-F238E27FC236}">
                <a16:creationId xmlns:a16="http://schemas.microsoft.com/office/drawing/2014/main" id="{124DC291-430A-FC06-800E-EE248DC452A5}"/>
              </a:ext>
            </a:extLst>
          </xdr:cNvPr>
          <xdr:cNvSpPr txBox="1"/>
        </xdr:nvSpPr>
        <xdr:spPr>
          <a:xfrm>
            <a:off x="35376" y="738168"/>
            <a:ext cx="774939" cy="635269"/>
          </a:xfrm>
          <a:prstGeom prst="roundRect">
            <a:avLst/>
          </a:prstGeom>
          <a:solidFill>
            <a:schemeClr val="accent4">
              <a:lumMod val="60000"/>
              <a:lumOff val="40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IN" sz="1600" b="1">
                <a:solidFill>
                  <a:schemeClr val="bg1"/>
                </a:solidFill>
              </a:rPr>
              <a:t>VISUALIZATION</a:t>
            </a:r>
          </a:p>
        </xdr:txBody>
      </xdr:sp>
      <xdr:sp macro="" textlink="">
        <xdr:nvSpPr>
          <xdr:cNvPr id="16" name="TextBox 15">
            <a:hlinkClick xmlns:r="http://schemas.openxmlformats.org/officeDocument/2006/relationships" r:id="rId9"/>
            <a:extLst>
              <a:ext uri="{FF2B5EF4-FFF2-40B4-BE49-F238E27FC236}">
                <a16:creationId xmlns:a16="http://schemas.microsoft.com/office/drawing/2014/main" id="{6118D91F-3F22-AE73-C5BE-FD7A737C519C}"/>
              </a:ext>
            </a:extLst>
          </xdr:cNvPr>
          <xdr:cNvSpPr txBox="1"/>
        </xdr:nvSpPr>
        <xdr:spPr>
          <a:xfrm>
            <a:off x="832767" y="739469"/>
            <a:ext cx="856885" cy="625928"/>
          </a:xfrm>
          <a:prstGeom prst="roundRect">
            <a:avLst/>
          </a:prstGeom>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IN" sz="1600" b="1"/>
              <a:t>STATISTICAL ANALYSIS</a:t>
            </a:r>
          </a:p>
        </xdr:txBody>
      </xdr:sp>
    </xdr:grpSp>
    <xdr:clientData/>
  </xdr:twoCellAnchor>
  <xdr:twoCellAnchor>
    <xdr:from>
      <xdr:col>8</xdr:col>
      <xdr:colOff>1052286</xdr:colOff>
      <xdr:row>4</xdr:row>
      <xdr:rowOff>9072</xdr:rowOff>
    </xdr:from>
    <xdr:to>
      <xdr:col>13</xdr:col>
      <xdr:colOff>607786</xdr:colOff>
      <xdr:row>16</xdr:row>
      <xdr:rowOff>90715</xdr:rowOff>
    </xdr:to>
    <xdr:graphicFrame macro="">
      <xdr:nvGraphicFramePr>
        <xdr:cNvPr id="7" name="Chart 6">
          <a:extLst>
            <a:ext uri="{FF2B5EF4-FFF2-40B4-BE49-F238E27FC236}">
              <a16:creationId xmlns:a16="http://schemas.microsoft.com/office/drawing/2014/main" id="{43C823FD-3123-4A59-8C79-FFC4F72E89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108857</xdr:colOff>
      <xdr:row>4</xdr:row>
      <xdr:rowOff>18143</xdr:rowOff>
    </xdr:from>
    <xdr:to>
      <xdr:col>6</xdr:col>
      <xdr:colOff>272144</xdr:colOff>
      <xdr:row>16</xdr:row>
      <xdr:rowOff>90715</xdr:rowOff>
    </xdr:to>
    <xdr:graphicFrame macro="">
      <xdr:nvGraphicFramePr>
        <xdr:cNvPr id="9" name="Chart 8">
          <a:extLst>
            <a:ext uri="{FF2B5EF4-FFF2-40B4-BE49-F238E27FC236}">
              <a16:creationId xmlns:a16="http://schemas.microsoft.com/office/drawing/2014/main" id="{3B257ED3-6865-41A4-A44D-7EB39296C1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290285</xdr:colOff>
      <xdr:row>4</xdr:row>
      <xdr:rowOff>18144</xdr:rowOff>
    </xdr:from>
    <xdr:to>
      <xdr:col>8</xdr:col>
      <xdr:colOff>1034142</xdr:colOff>
      <xdr:row>16</xdr:row>
      <xdr:rowOff>90714</xdr:rowOff>
    </xdr:to>
    <xdr:graphicFrame macro="">
      <xdr:nvGraphicFramePr>
        <xdr:cNvPr id="10" name="Chart 9">
          <a:extLst>
            <a:ext uri="{FF2B5EF4-FFF2-40B4-BE49-F238E27FC236}">
              <a16:creationId xmlns:a16="http://schemas.microsoft.com/office/drawing/2014/main" id="{E6C47FCA-4CC0-48BD-BA3A-E67D2CC179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136072</xdr:colOff>
      <xdr:row>16</xdr:row>
      <xdr:rowOff>108858</xdr:rowOff>
    </xdr:from>
    <xdr:to>
      <xdr:col>9</xdr:col>
      <xdr:colOff>698501</xdr:colOff>
      <xdr:row>30</xdr:row>
      <xdr:rowOff>0</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57048EE5-01CF-475B-BA71-F2DBDAB5FC0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4136572" y="3461658"/>
              <a:ext cx="5191579" cy="245654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716645</xdr:colOff>
      <xdr:row>16</xdr:row>
      <xdr:rowOff>108857</xdr:rowOff>
    </xdr:from>
    <xdr:to>
      <xdr:col>13</xdr:col>
      <xdr:colOff>607787</xdr:colOff>
      <xdr:row>29</xdr:row>
      <xdr:rowOff>172356</xdr:rowOff>
    </xdr:to>
    <xdr:graphicFrame macro="">
      <xdr:nvGraphicFramePr>
        <xdr:cNvPr id="5" name="Chart 4">
          <a:extLst>
            <a:ext uri="{FF2B5EF4-FFF2-40B4-BE49-F238E27FC236}">
              <a16:creationId xmlns:a16="http://schemas.microsoft.com/office/drawing/2014/main" id="{F4E71C14-8CDA-4DAA-B8A6-393F81DCE4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0</xdr:col>
      <xdr:colOff>154214</xdr:colOff>
      <xdr:row>12</xdr:row>
      <xdr:rowOff>27214</xdr:rowOff>
    </xdr:from>
    <xdr:to>
      <xdr:col>3</xdr:col>
      <xdr:colOff>108856</xdr:colOff>
      <xdr:row>17</xdr:row>
      <xdr:rowOff>108856</xdr:rowOff>
    </xdr:to>
    <xdr:pic>
      <xdr:nvPicPr>
        <xdr:cNvPr id="21" name="Picture 20">
          <a:extLst>
            <a:ext uri="{FF2B5EF4-FFF2-40B4-BE49-F238E27FC236}">
              <a16:creationId xmlns:a16="http://schemas.microsoft.com/office/drawing/2014/main" id="{44F8E881-9D55-41E3-AB19-D969DE15FA93}"/>
            </a:ext>
          </a:extLst>
        </xdr:cNvPr>
        <xdr:cNvPicPr>
          <a:picLocks noChangeAspect="1"/>
        </xdr:cNvPicPr>
      </xdr:nvPicPr>
      <xdr:blipFill rotWithShape="1">
        <a:blip xmlns:r="http://schemas.openxmlformats.org/officeDocument/2006/relationships" r:embed="rId15">
          <a:duotone>
            <a:prstClr val="black"/>
            <a:srgbClr val="FFFF00">
              <a:tint val="45000"/>
              <a:satMod val="400000"/>
            </a:srgbClr>
          </a:duotone>
          <a:alphaModFix amt="20000"/>
          <a:extLst>
            <a:ext uri="{BEBA8EAE-BF5A-486C-A8C5-ECC9F3942E4B}">
              <a14:imgProps xmlns:a14="http://schemas.microsoft.com/office/drawing/2010/main">
                <a14:imgLayer r:embed="rId2">
                  <a14:imgEffect>
                    <a14:backgroundRemoval t="1325" b="21634" l="53778" r="98222">
                      <a14:foregroundMark x1="93111" y1="1545" x2="93111" y2="1545"/>
                      <a14:foregroundMark x1="96889" y1="2208" x2="96889" y2="2208"/>
                      <a14:foregroundMark x1="98444" y1="18764" x2="98444" y2="18764"/>
                      <a14:foregroundMark x1="54889" y1="13466" x2="54889" y2="13466"/>
                      <a14:foregroundMark x1="53778" y1="14349" x2="53778" y2="14349"/>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49226" b="75947"/>
        <a:stretch/>
      </xdr:blipFill>
      <xdr:spPr>
        <a:xfrm>
          <a:off x="154214" y="2549071"/>
          <a:ext cx="2975428" cy="1070428"/>
        </a:xfrm>
        <a:prstGeom prst="rect">
          <a:avLst/>
        </a:prstGeom>
      </xdr:spPr>
    </xdr:pic>
    <xdr:clientData/>
  </xdr:twoCellAnchor>
  <xdr:twoCellAnchor>
    <xdr:from>
      <xdr:col>4</xdr:col>
      <xdr:colOff>317500</xdr:colOff>
      <xdr:row>30</xdr:row>
      <xdr:rowOff>9072</xdr:rowOff>
    </xdr:from>
    <xdr:to>
      <xdr:col>8</xdr:col>
      <xdr:colOff>390072</xdr:colOff>
      <xdr:row>45</xdr:row>
      <xdr:rowOff>0</xdr:rowOff>
    </xdr:to>
    <xdr:graphicFrame macro="">
      <xdr:nvGraphicFramePr>
        <xdr:cNvPr id="27" name="Chart 26">
          <a:extLst>
            <a:ext uri="{FF2B5EF4-FFF2-40B4-BE49-F238E27FC236}">
              <a16:creationId xmlns:a16="http://schemas.microsoft.com/office/drawing/2014/main" id="{B685A95C-61B8-42C8-92C9-0C44E4578C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54429</xdr:colOff>
      <xdr:row>30</xdr:row>
      <xdr:rowOff>9072</xdr:rowOff>
    </xdr:from>
    <xdr:to>
      <xdr:col>4</xdr:col>
      <xdr:colOff>302080</xdr:colOff>
      <xdr:row>45</xdr:row>
      <xdr:rowOff>1</xdr:rowOff>
    </xdr:to>
    <xdr:graphicFrame macro="">
      <xdr:nvGraphicFramePr>
        <xdr:cNvPr id="29" name="Chart 28">
          <a:extLst>
            <a:ext uri="{FF2B5EF4-FFF2-40B4-BE49-F238E27FC236}">
              <a16:creationId xmlns:a16="http://schemas.microsoft.com/office/drawing/2014/main" id="{12A1DD1D-8CAE-4A7A-B98B-C7C0C35C1A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8</xdr:col>
      <xdr:colOff>417286</xdr:colOff>
      <xdr:row>30</xdr:row>
      <xdr:rowOff>9072</xdr:rowOff>
    </xdr:from>
    <xdr:to>
      <xdr:col>11</xdr:col>
      <xdr:colOff>281214</xdr:colOff>
      <xdr:row>45</xdr:row>
      <xdr:rowOff>0</xdr:rowOff>
    </xdr:to>
    <xdr:graphicFrame macro="">
      <xdr:nvGraphicFramePr>
        <xdr:cNvPr id="30" name="Chart 29">
          <a:extLst>
            <a:ext uri="{FF2B5EF4-FFF2-40B4-BE49-F238E27FC236}">
              <a16:creationId xmlns:a16="http://schemas.microsoft.com/office/drawing/2014/main" id="{F8160020-3686-406E-ADC6-15DA23A030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13</xdr:col>
      <xdr:colOff>843640</xdr:colOff>
      <xdr:row>6</xdr:row>
      <xdr:rowOff>120648</xdr:rowOff>
    </xdr:from>
    <xdr:to>
      <xdr:col>22</xdr:col>
      <xdr:colOff>299358</xdr:colOff>
      <xdr:row>44</xdr:row>
      <xdr:rowOff>136071</xdr:rowOff>
    </xdr:to>
    <xdr:graphicFrame macro="">
      <xdr:nvGraphicFramePr>
        <xdr:cNvPr id="4" name="Diagram 3">
          <a:extLst>
            <a:ext uri="{FF2B5EF4-FFF2-40B4-BE49-F238E27FC236}">
              <a16:creationId xmlns:a16="http://schemas.microsoft.com/office/drawing/2014/main" id="{46672AE1-8816-D455-7BA2-A8F8C5DDEA8C}"/>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9" r:lo="rId20" r:qs="rId21" r:cs="rId22"/>
        </a:graphicData>
      </a:graphic>
    </xdr:graphicFrame>
    <xdr:clientData/>
  </xdr:twoCellAnchor>
  <xdr:twoCellAnchor>
    <xdr:from>
      <xdr:col>11</xdr:col>
      <xdr:colOff>308429</xdr:colOff>
      <xdr:row>30</xdr:row>
      <xdr:rowOff>9072</xdr:rowOff>
    </xdr:from>
    <xdr:to>
      <xdr:col>13</xdr:col>
      <xdr:colOff>598715</xdr:colOff>
      <xdr:row>45</xdr:row>
      <xdr:rowOff>9071</xdr:rowOff>
    </xdr:to>
    <xdr:graphicFrame macro="">
      <xdr:nvGraphicFramePr>
        <xdr:cNvPr id="6" name="Chart 5">
          <a:extLst>
            <a:ext uri="{FF2B5EF4-FFF2-40B4-BE49-F238E27FC236}">
              <a16:creationId xmlns:a16="http://schemas.microsoft.com/office/drawing/2014/main" id="{CE506D0B-752B-4609-9ECD-7B25BB60A1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517072</xdr:colOff>
      <xdr:row>4</xdr:row>
      <xdr:rowOff>134523</xdr:rowOff>
    </xdr:from>
    <xdr:to>
      <xdr:col>12</xdr:col>
      <xdr:colOff>1070428</xdr:colOff>
      <xdr:row>37</xdr:row>
      <xdr:rowOff>79373</xdr:rowOff>
    </xdr:to>
    <xdr:pic>
      <xdr:nvPicPr>
        <xdr:cNvPr id="18" name="Picture 17">
          <a:extLst>
            <a:ext uri="{FF2B5EF4-FFF2-40B4-BE49-F238E27FC236}">
              <a16:creationId xmlns:a16="http://schemas.microsoft.com/office/drawing/2014/main" id="{A34FEEEA-67FC-3715-A67C-4CACE1B69B67}"/>
            </a:ext>
          </a:extLst>
        </xdr:cNvPr>
        <xdr:cNvPicPr>
          <a:picLocks noChangeAspect="1"/>
        </xdr:cNvPicPr>
      </xdr:nvPicPr>
      <xdr:blipFill rotWithShape="1">
        <a:blip xmlns:r="http://schemas.openxmlformats.org/officeDocument/2006/relationships" r:embed="rId1">
          <a:duotone>
            <a:prstClr val="black"/>
            <a:srgbClr val="F4AC42">
              <a:tint val="45000"/>
              <a:satMod val="400000"/>
            </a:srgbClr>
          </a:duotone>
          <a:alphaModFix amt="20000"/>
          <a:extLst>
            <a:ext uri="{BEBA8EAE-BF5A-486C-A8C5-ECC9F3942E4B}">
              <a14:imgProps xmlns:a14="http://schemas.microsoft.com/office/drawing/2010/main">
                <a14:imgLayer r:embed="rId2">
                  <a14:imgEffect>
                    <a14:backgroundRemoval t="68433" b="98675" l="66000" r="96000">
                      <a14:foregroundMark x1="81556" y1="68433" x2="81556" y2="68433"/>
                      <a14:foregroundMark x1="71778" y1="98455" x2="71778" y2="98455"/>
                      <a14:foregroundMark x1="91111" y1="98013" x2="91111" y2="98013"/>
                      <a14:foregroundMark x1="91778" y1="98675" x2="91778" y2="98675"/>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67868" t="65263" r="5184"/>
        <a:stretch/>
      </xdr:blipFill>
      <xdr:spPr>
        <a:xfrm>
          <a:off x="4934858" y="860237"/>
          <a:ext cx="6177642" cy="6866350"/>
        </a:xfrm>
        <a:prstGeom prst="rect">
          <a:avLst/>
        </a:prstGeom>
      </xdr:spPr>
    </xdr:pic>
    <xdr:clientData/>
  </xdr:twoCellAnchor>
  <xdr:twoCellAnchor editAs="oneCell">
    <xdr:from>
      <xdr:col>11</xdr:col>
      <xdr:colOff>27213</xdr:colOff>
      <xdr:row>5</xdr:row>
      <xdr:rowOff>90716</xdr:rowOff>
    </xdr:from>
    <xdr:to>
      <xdr:col>13</xdr:col>
      <xdr:colOff>1034141</xdr:colOff>
      <xdr:row>9</xdr:row>
      <xdr:rowOff>36285</xdr:rowOff>
    </xdr:to>
    <xdr:pic>
      <xdr:nvPicPr>
        <xdr:cNvPr id="28" name="Picture 27">
          <a:extLst>
            <a:ext uri="{FF2B5EF4-FFF2-40B4-BE49-F238E27FC236}">
              <a16:creationId xmlns:a16="http://schemas.microsoft.com/office/drawing/2014/main" id="{AC057106-352E-4C78-83DB-20F989B04E63}"/>
            </a:ext>
          </a:extLst>
        </xdr:cNvPr>
        <xdr:cNvPicPr>
          <a:picLocks noChangeAspect="1"/>
        </xdr:cNvPicPr>
      </xdr:nvPicPr>
      <xdr:blipFill rotWithShape="1">
        <a:blip xmlns:r="http://schemas.openxmlformats.org/officeDocument/2006/relationships" r:embed="rId4">
          <a:duotone>
            <a:prstClr val="black"/>
            <a:srgbClr val="FFFF00">
              <a:tint val="45000"/>
              <a:satMod val="400000"/>
            </a:srgbClr>
          </a:duotone>
          <a:alphaModFix amt="20000"/>
          <a:extLst>
            <a:ext uri="{BEBA8EAE-BF5A-486C-A8C5-ECC9F3942E4B}">
              <a14:imgProps xmlns:a14="http://schemas.microsoft.com/office/drawing/2010/main">
                <a14:imgLayer r:embed="rId2">
                  <a14:imgEffect>
                    <a14:backgroundRemoval t="1325" b="21634" l="53778" r="98222">
                      <a14:foregroundMark x1="93111" y1="1545" x2="93111" y2="1545"/>
                      <a14:foregroundMark x1="96889" y1="2208" x2="96889" y2="2208"/>
                      <a14:foregroundMark x1="98444" y1="18764" x2="98444" y2="18764"/>
                      <a14:foregroundMark x1="54889" y1="13466" x2="54889" y2="13466"/>
                      <a14:foregroundMark x1="53778" y1="14349" x2="53778" y2="14349"/>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52349" r="-1" b="79616"/>
        <a:stretch/>
      </xdr:blipFill>
      <xdr:spPr>
        <a:xfrm>
          <a:off x="8980713" y="1006930"/>
          <a:ext cx="3184071" cy="907141"/>
        </a:xfrm>
        <a:prstGeom prst="rect">
          <a:avLst/>
        </a:prstGeom>
      </xdr:spPr>
    </xdr:pic>
    <xdr:clientData/>
  </xdr:twoCellAnchor>
  <xdr:twoCellAnchor>
    <xdr:from>
      <xdr:col>1</xdr:col>
      <xdr:colOff>607787</xdr:colOff>
      <xdr:row>24</xdr:row>
      <xdr:rowOff>63498</xdr:rowOff>
    </xdr:from>
    <xdr:to>
      <xdr:col>3</xdr:col>
      <xdr:colOff>1015998</xdr:colOff>
      <xdr:row>35</xdr:row>
      <xdr:rowOff>9376</xdr:rowOff>
    </xdr:to>
    <xdr:sp macro="" textlink="">
      <xdr:nvSpPr>
        <xdr:cNvPr id="22" name="Graphic 20">
          <a:extLst>
            <a:ext uri="{FF2B5EF4-FFF2-40B4-BE49-F238E27FC236}">
              <a16:creationId xmlns:a16="http://schemas.microsoft.com/office/drawing/2014/main" id="{6B2E4889-52D7-7F5F-00D6-EB06BA15AE43}"/>
            </a:ext>
          </a:extLst>
        </xdr:cNvPr>
        <xdr:cNvSpPr/>
      </xdr:nvSpPr>
      <xdr:spPr>
        <a:xfrm flipH="1" flipV="1">
          <a:off x="1768930" y="5098141"/>
          <a:ext cx="2376711" cy="2730806"/>
        </a:xfrm>
        <a:custGeom>
          <a:avLst/>
          <a:gdLst>
            <a:gd name="connsiteX0" fmla="*/ -3565 w 7770559"/>
            <a:gd name="connsiteY0" fmla="*/ 6811762 h 6821156"/>
            <a:gd name="connsiteX1" fmla="*/ 64444 w 7770559"/>
            <a:gd name="connsiteY1" fmla="*/ 6748610 h 6821156"/>
            <a:gd name="connsiteX2" fmla="*/ 229607 w 7770559"/>
            <a:gd name="connsiteY2" fmla="*/ 6619876 h 6821156"/>
            <a:gd name="connsiteX3" fmla="*/ 497998 w 7770559"/>
            <a:gd name="connsiteY3" fmla="*/ 6432240 h 6821156"/>
            <a:gd name="connsiteX4" fmla="*/ 651624 w 7770559"/>
            <a:gd name="connsiteY4" fmla="*/ 6375160 h 6821156"/>
            <a:gd name="connsiteX5" fmla="*/ 924873 w 7770559"/>
            <a:gd name="connsiteY5" fmla="*/ 6273752 h 6821156"/>
            <a:gd name="connsiteX6" fmla="*/ 1331709 w 7770559"/>
            <a:gd name="connsiteY6" fmla="*/ 6136517 h 6821156"/>
            <a:gd name="connsiteX7" fmla="*/ 1887314 w 7770559"/>
            <a:gd name="connsiteY7" fmla="*/ 5954953 h 6821156"/>
            <a:gd name="connsiteX8" fmla="*/ 2160563 w 7770559"/>
            <a:gd name="connsiteY8" fmla="*/ 5872977 h 6821156"/>
            <a:gd name="connsiteX9" fmla="*/ 2405879 w 7770559"/>
            <a:gd name="connsiteY9" fmla="*/ 5798894 h 6821156"/>
            <a:gd name="connsiteX10" fmla="*/ 2578937 w 7770559"/>
            <a:gd name="connsiteY10" fmla="*/ 5735742 h 6821156"/>
            <a:gd name="connsiteX11" fmla="*/ 2728312 w 7770559"/>
            <a:gd name="connsiteY11" fmla="*/ 5666517 h 6821156"/>
            <a:gd name="connsiteX12" fmla="*/ 2394949 w 7770559"/>
            <a:gd name="connsiteY12" fmla="*/ 5725419 h 6821156"/>
            <a:gd name="connsiteX13" fmla="*/ 2142346 w 7770559"/>
            <a:gd name="connsiteY13" fmla="*/ 5795251 h 6821156"/>
            <a:gd name="connsiteX14" fmla="*/ 2028796 w 7770559"/>
            <a:gd name="connsiteY14" fmla="*/ 5789178 h 6821156"/>
            <a:gd name="connsiteX15" fmla="*/ 1686932 w 7770559"/>
            <a:gd name="connsiteY15" fmla="*/ 5520780 h 6821156"/>
            <a:gd name="connsiteX16" fmla="*/ 1680253 w 7770559"/>
            <a:gd name="connsiteY16" fmla="*/ 5162512 h 6821156"/>
            <a:gd name="connsiteX17" fmla="*/ 2193353 w 7770559"/>
            <a:gd name="connsiteY17" fmla="*/ 4849178 h 6821156"/>
            <a:gd name="connsiteX18" fmla="*/ 2478745 w 7770559"/>
            <a:gd name="connsiteY18" fmla="*/ 4899579 h 6821156"/>
            <a:gd name="connsiteX19" fmla="*/ 2828503 w 7770559"/>
            <a:gd name="connsiteY19" fmla="*/ 4932369 h 6821156"/>
            <a:gd name="connsiteX20" fmla="*/ 2827896 w 7770559"/>
            <a:gd name="connsiteY20" fmla="*/ 4557098 h 6821156"/>
            <a:gd name="connsiteX21" fmla="*/ 2909871 w 7770559"/>
            <a:gd name="connsiteY21" fmla="*/ 3643816 h 6821156"/>
            <a:gd name="connsiteX22" fmla="*/ 2937803 w 7770559"/>
            <a:gd name="connsiteY22" fmla="*/ 3507188 h 6821156"/>
            <a:gd name="connsiteX23" fmla="*/ 2965735 w 7770559"/>
            <a:gd name="connsiteY23" fmla="*/ 3391207 h 6821156"/>
            <a:gd name="connsiteX24" fmla="*/ 3009455 w 7770559"/>
            <a:gd name="connsiteY24" fmla="*/ 3353558 h 6821156"/>
            <a:gd name="connsiteX25" fmla="*/ 3060461 w 7770559"/>
            <a:gd name="connsiteY25" fmla="*/ 3282511 h 6821156"/>
            <a:gd name="connsiteX26" fmla="*/ 3102966 w 7770559"/>
            <a:gd name="connsiteY26" fmla="*/ 3161672 h 6821156"/>
            <a:gd name="connsiteX27" fmla="*/ 3123005 w 7770559"/>
            <a:gd name="connsiteY27" fmla="*/ 2994682 h 6821156"/>
            <a:gd name="connsiteX28" fmla="*/ 3117540 w 7770559"/>
            <a:gd name="connsiteY28" fmla="*/ 2715354 h 6821156"/>
            <a:gd name="connsiteX29" fmla="*/ 3160045 w 7770559"/>
            <a:gd name="connsiteY29" fmla="*/ 1994566 h 6821156"/>
            <a:gd name="connsiteX30" fmla="*/ 3178869 w 7770559"/>
            <a:gd name="connsiteY30" fmla="*/ 1810573 h 6821156"/>
            <a:gd name="connsiteX31" fmla="*/ 3057425 w 7770559"/>
            <a:gd name="connsiteY31" fmla="*/ 1486917 h 6821156"/>
            <a:gd name="connsiteX32" fmla="*/ 2895298 w 7770559"/>
            <a:gd name="connsiteY32" fmla="*/ 1225199 h 6821156"/>
            <a:gd name="connsiteX33" fmla="*/ 2705238 w 7770559"/>
            <a:gd name="connsiteY33" fmla="*/ 920974 h 6821156"/>
            <a:gd name="connsiteX34" fmla="*/ 2599582 w 7770559"/>
            <a:gd name="connsiteY34" fmla="*/ 770987 h 6821156"/>
            <a:gd name="connsiteX35" fmla="*/ 2520036 w 7770559"/>
            <a:gd name="connsiteY35" fmla="*/ 700548 h 6821156"/>
            <a:gd name="connsiteX36" fmla="*/ 2136274 w 7770559"/>
            <a:gd name="connsiteY36" fmla="*/ 483765 h 6821156"/>
            <a:gd name="connsiteX37" fmla="*/ 2013616 w 7770559"/>
            <a:gd name="connsiteY37" fmla="*/ 412718 h 6821156"/>
            <a:gd name="connsiteX38" fmla="*/ 1850881 w 7770559"/>
            <a:gd name="connsiteY38" fmla="*/ 333170 h 6821156"/>
            <a:gd name="connsiteX39" fmla="*/ 1784694 w 7770559"/>
            <a:gd name="connsiteY39" fmla="*/ 323455 h 6821156"/>
            <a:gd name="connsiteX40" fmla="*/ 1723365 w 7770559"/>
            <a:gd name="connsiteY40" fmla="*/ 289449 h 6821156"/>
            <a:gd name="connsiteX41" fmla="*/ 1777408 w 7770559"/>
            <a:gd name="connsiteY41" fmla="*/ 257873 h 6821156"/>
            <a:gd name="connsiteX42" fmla="*/ 2221285 w 7770559"/>
            <a:gd name="connsiteY42" fmla="*/ 246943 h 6821156"/>
            <a:gd name="connsiteX43" fmla="*/ 2710096 w 7770559"/>
            <a:gd name="connsiteY43" fmla="*/ 229940 h 6821156"/>
            <a:gd name="connsiteX44" fmla="*/ 2850971 w 7770559"/>
            <a:gd name="connsiteY44" fmla="*/ 243907 h 6821156"/>
            <a:gd name="connsiteX45" fmla="*/ 2852185 w 7770559"/>
            <a:gd name="connsiteY45" fmla="*/ 347744 h 6821156"/>
            <a:gd name="connsiteX46" fmla="*/ 2916550 w 7770559"/>
            <a:gd name="connsiteY46" fmla="*/ 566349 h 6821156"/>
            <a:gd name="connsiteX47" fmla="*/ 2974236 w 7770559"/>
            <a:gd name="connsiteY47" fmla="*/ 599139 h 6821156"/>
            <a:gd name="connsiteX48" fmla="*/ 3092644 w 7770559"/>
            <a:gd name="connsiteY48" fmla="*/ 568778 h 6821156"/>
            <a:gd name="connsiteX49" fmla="*/ 3306385 w 7770559"/>
            <a:gd name="connsiteY49" fmla="*/ 531736 h 6821156"/>
            <a:gd name="connsiteX50" fmla="*/ 3543807 w 7770559"/>
            <a:gd name="connsiteY50" fmla="*/ 711478 h 6821156"/>
            <a:gd name="connsiteX51" fmla="*/ 3881421 w 7770559"/>
            <a:gd name="connsiteY51" fmla="*/ 1247666 h 6821156"/>
            <a:gd name="connsiteX52" fmla="*/ 4148597 w 7770559"/>
            <a:gd name="connsiteY52" fmla="*/ 1719488 h 6821156"/>
            <a:gd name="connsiteX53" fmla="*/ 4692058 w 7770559"/>
            <a:gd name="connsiteY53" fmla="*/ 2408093 h 6821156"/>
            <a:gd name="connsiteX54" fmla="*/ 5161438 w 7770559"/>
            <a:gd name="connsiteY54" fmla="*/ 3111878 h 6821156"/>
            <a:gd name="connsiteX55" fmla="*/ 5389145 w 7770559"/>
            <a:gd name="connsiteY55" fmla="*/ 3397886 h 6821156"/>
            <a:gd name="connsiteX56" fmla="*/ 5441973 w 7770559"/>
            <a:gd name="connsiteY56" fmla="*/ 3410638 h 6821156"/>
            <a:gd name="connsiteX57" fmla="*/ 5496016 w 7770559"/>
            <a:gd name="connsiteY57" fmla="*/ 3387563 h 6821156"/>
            <a:gd name="connsiteX58" fmla="*/ 5632640 w 7770559"/>
            <a:gd name="connsiteY58" fmla="*/ 3223002 h 6821156"/>
            <a:gd name="connsiteX59" fmla="*/ 5655107 w 7770559"/>
            <a:gd name="connsiteY59" fmla="*/ 3178067 h 6821156"/>
            <a:gd name="connsiteX60" fmla="*/ 5655107 w 7770559"/>
            <a:gd name="connsiteY60" fmla="*/ 3059049 h 6821156"/>
            <a:gd name="connsiteX61" fmla="*/ 5672716 w 7770559"/>
            <a:gd name="connsiteY61" fmla="*/ 2891452 h 6821156"/>
            <a:gd name="connsiteX62" fmla="*/ 5952644 w 7770559"/>
            <a:gd name="connsiteY62" fmla="*/ 2443920 h 6821156"/>
            <a:gd name="connsiteX63" fmla="*/ 6146347 w 7770559"/>
            <a:gd name="connsiteY63" fmla="*/ 2116013 h 6821156"/>
            <a:gd name="connsiteX64" fmla="*/ 6275077 w 7770559"/>
            <a:gd name="connsiteY64" fmla="*/ 1894372 h 6821156"/>
            <a:gd name="connsiteX65" fmla="*/ 6475459 w 7770559"/>
            <a:gd name="connsiteY65" fmla="*/ 1509992 h 6821156"/>
            <a:gd name="connsiteX66" fmla="*/ 6698916 w 7770559"/>
            <a:gd name="connsiteY66" fmla="*/ 1077033 h 6821156"/>
            <a:gd name="connsiteX67" fmla="*/ 6927230 w 7770559"/>
            <a:gd name="connsiteY67" fmla="*/ 815922 h 6821156"/>
            <a:gd name="connsiteX68" fmla="*/ 7110003 w 7770559"/>
            <a:gd name="connsiteY68" fmla="*/ 724230 h 6821156"/>
            <a:gd name="connsiteX69" fmla="*/ 7156152 w 7770559"/>
            <a:gd name="connsiteY69" fmla="*/ 664721 h 6821156"/>
            <a:gd name="connsiteX70" fmla="*/ 7200479 w 7770559"/>
            <a:gd name="connsiteY70" fmla="*/ 535380 h 6821156"/>
            <a:gd name="connsiteX71" fmla="*/ 7245413 w 7770559"/>
            <a:gd name="connsiteY71" fmla="*/ 395715 h 6821156"/>
            <a:gd name="connsiteX72" fmla="*/ 7267273 w 7770559"/>
            <a:gd name="connsiteY72" fmla="*/ 282163 h 6821156"/>
            <a:gd name="connsiteX73" fmla="*/ 7323137 w 7770559"/>
            <a:gd name="connsiteY73" fmla="*/ 101206 h 6821156"/>
            <a:gd name="connsiteX74" fmla="*/ 7376572 w 7770559"/>
            <a:gd name="connsiteY74" fmla="*/ 67808 h 6821156"/>
            <a:gd name="connsiteX75" fmla="*/ 7473727 w 7770559"/>
            <a:gd name="connsiteY75" fmla="*/ 24695 h 6821156"/>
            <a:gd name="connsiteX76" fmla="*/ 7531413 w 7770559"/>
            <a:gd name="connsiteY76" fmla="*/ -5060 h 6821156"/>
            <a:gd name="connsiteX77" fmla="*/ 7625532 w 7770559"/>
            <a:gd name="connsiteY77" fmla="*/ -3238 h 6821156"/>
            <a:gd name="connsiteX78" fmla="*/ 7732402 w 7770559"/>
            <a:gd name="connsiteY78" fmla="*/ 7085 h 6821156"/>
            <a:gd name="connsiteX79" fmla="*/ 7754869 w 7770559"/>
            <a:gd name="connsiteY79" fmla="*/ 50806 h 6821156"/>
            <a:gd name="connsiteX80" fmla="*/ 7699005 w 7770559"/>
            <a:gd name="connsiteY80" fmla="*/ 200186 h 6821156"/>
            <a:gd name="connsiteX81" fmla="*/ 7504088 w 7770559"/>
            <a:gd name="connsiteY81" fmla="*/ 471620 h 6821156"/>
            <a:gd name="connsiteX82" fmla="*/ 7427578 w 7770559"/>
            <a:gd name="connsiteY82" fmla="*/ 613713 h 6821156"/>
            <a:gd name="connsiteX83" fmla="*/ 7370500 w 7770559"/>
            <a:gd name="connsiteY83" fmla="*/ 753984 h 6821156"/>
            <a:gd name="connsiteX84" fmla="*/ 7421506 w 7770559"/>
            <a:gd name="connsiteY84" fmla="*/ 883933 h 6821156"/>
            <a:gd name="connsiteX85" fmla="*/ 7411791 w 7770559"/>
            <a:gd name="connsiteY85" fmla="*/ 1045457 h 6821156"/>
            <a:gd name="connsiteX86" fmla="*/ 7200479 w 7770559"/>
            <a:gd name="connsiteY86" fmla="*/ 1630225 h 6821156"/>
            <a:gd name="connsiteX87" fmla="*/ 7083893 w 7770559"/>
            <a:gd name="connsiteY87" fmla="*/ 1889514 h 6821156"/>
            <a:gd name="connsiteX88" fmla="*/ 6820967 w 7770559"/>
            <a:gd name="connsiteY88" fmla="*/ 2542292 h 6821156"/>
            <a:gd name="connsiteX89" fmla="*/ 6619370 w 7770559"/>
            <a:gd name="connsiteY89" fmla="*/ 3054191 h 6821156"/>
            <a:gd name="connsiteX90" fmla="*/ 6528895 w 7770559"/>
            <a:gd name="connsiteY90" fmla="*/ 3331698 h 6821156"/>
            <a:gd name="connsiteX91" fmla="*/ 6382555 w 7770559"/>
            <a:gd name="connsiteY91" fmla="*/ 3866064 h 6821156"/>
            <a:gd name="connsiteX92" fmla="*/ 5712185 w 7770559"/>
            <a:gd name="connsiteY92" fmla="*/ 4889256 h 6821156"/>
            <a:gd name="connsiteX93" fmla="*/ 5227018 w 7770559"/>
            <a:gd name="connsiteY93" fmla="*/ 5205018 h 6821156"/>
            <a:gd name="connsiteX94" fmla="*/ 5113468 w 7770559"/>
            <a:gd name="connsiteY94" fmla="*/ 5294889 h 6821156"/>
            <a:gd name="connsiteX95" fmla="*/ 4358695 w 7770559"/>
            <a:gd name="connsiteY95" fmla="*/ 5787357 h 6821156"/>
            <a:gd name="connsiteX96" fmla="*/ 3375000 w 7770559"/>
            <a:gd name="connsiteY96" fmla="*/ 6030251 h 6821156"/>
            <a:gd name="connsiteX97" fmla="*/ 2779319 w 7770559"/>
            <a:gd name="connsiteY97" fmla="*/ 6172951 h 6821156"/>
            <a:gd name="connsiteX98" fmla="*/ 2271077 w 7770559"/>
            <a:gd name="connsiteY98" fmla="*/ 6295005 h 6821156"/>
            <a:gd name="connsiteX99" fmla="*/ 1945000 w 7770559"/>
            <a:gd name="connsiteY99" fmla="*/ 6328403 h 6821156"/>
            <a:gd name="connsiteX100" fmla="*/ 1352962 w 7770559"/>
            <a:gd name="connsiteY100" fmla="*/ 6444992 h 6821156"/>
            <a:gd name="connsiteX101" fmla="*/ 714168 w 7770559"/>
            <a:gd name="connsiteY101" fmla="*/ 6585871 h 6821156"/>
            <a:gd name="connsiteX102" fmla="*/ 630979 w 7770559"/>
            <a:gd name="connsiteY102" fmla="*/ 6590729 h 6821156"/>
            <a:gd name="connsiteX103" fmla="*/ 544146 w 7770559"/>
            <a:gd name="connsiteY103" fmla="*/ 6633842 h 6821156"/>
            <a:gd name="connsiteX104" fmla="*/ 397199 w 7770559"/>
            <a:gd name="connsiteY104" fmla="*/ 6710354 h 6821156"/>
            <a:gd name="connsiteX105" fmla="*/ 156741 w 7770559"/>
            <a:gd name="connsiteY105" fmla="*/ 6796581 h 6821156"/>
            <a:gd name="connsiteX106" fmla="*/ -3565 w 7770559"/>
            <a:gd name="connsiteY106" fmla="*/ 6811762 h 6821156"/>
            <a:gd name="connsiteX107" fmla="*/ 3623960 w 7770559"/>
            <a:gd name="connsiteY107" fmla="*/ 4201866 h 6821156"/>
            <a:gd name="connsiteX108" fmla="*/ 3769693 w 7770559"/>
            <a:gd name="connsiteY108" fmla="*/ 4178791 h 6821156"/>
            <a:gd name="connsiteX109" fmla="*/ 3945179 w 7770559"/>
            <a:gd name="connsiteY109" fmla="*/ 4193364 h 6821156"/>
            <a:gd name="connsiteX110" fmla="*/ 4084839 w 7770559"/>
            <a:gd name="connsiteY110" fmla="*/ 4201866 h 6821156"/>
            <a:gd name="connsiteX111" fmla="*/ 4286436 w 7770559"/>
            <a:gd name="connsiteY111" fmla="*/ 4132641 h 6821156"/>
            <a:gd name="connsiteX112" fmla="*/ 4294330 w 7770559"/>
            <a:gd name="connsiteY112" fmla="*/ 4065238 h 6821156"/>
            <a:gd name="connsiteX113" fmla="*/ 4332584 w 7770559"/>
            <a:gd name="connsiteY113" fmla="*/ 3844811 h 6821156"/>
            <a:gd name="connsiteX114" fmla="*/ 4355052 w 7770559"/>
            <a:gd name="connsiteY114" fmla="*/ 3723364 h 6821156"/>
            <a:gd name="connsiteX115" fmla="*/ 4308903 w 7770559"/>
            <a:gd name="connsiteY115" fmla="*/ 3477434 h 6821156"/>
            <a:gd name="connsiteX116" fmla="*/ 4127344 w 7770559"/>
            <a:gd name="connsiteY116" fmla="*/ 3085160 h 6821156"/>
            <a:gd name="connsiteX117" fmla="*/ 3996792 w 7770559"/>
            <a:gd name="connsiteY117" fmla="*/ 2789437 h 6821156"/>
            <a:gd name="connsiteX118" fmla="*/ 3878385 w 7770559"/>
            <a:gd name="connsiteY118" fmla="*/ 2554437 h 6821156"/>
            <a:gd name="connsiteX119" fmla="*/ 3834058 w 7770559"/>
            <a:gd name="connsiteY119" fmla="*/ 2472460 h 6821156"/>
            <a:gd name="connsiteX120" fmla="*/ 3475799 w 7770559"/>
            <a:gd name="connsiteY120" fmla="*/ 1765638 h 6821156"/>
            <a:gd name="connsiteX121" fmla="*/ 3396860 w 7770559"/>
            <a:gd name="connsiteY121" fmla="*/ 1714023 h 6821156"/>
            <a:gd name="connsiteX122" fmla="*/ 3387145 w 7770559"/>
            <a:gd name="connsiteY122" fmla="*/ 1831219 h 6821156"/>
            <a:gd name="connsiteX123" fmla="*/ 3438151 w 7770559"/>
            <a:gd name="connsiteY123" fmla="*/ 2393519 h 6821156"/>
            <a:gd name="connsiteX124" fmla="*/ 3470334 w 7770559"/>
            <a:gd name="connsiteY124" fmla="*/ 2784579 h 6821156"/>
            <a:gd name="connsiteX125" fmla="*/ 3404754 w 7770559"/>
            <a:gd name="connsiteY125" fmla="*/ 3400315 h 6821156"/>
            <a:gd name="connsiteX126" fmla="*/ 3386538 w 7770559"/>
            <a:gd name="connsiteY126" fmla="*/ 3520548 h 6821156"/>
            <a:gd name="connsiteX127" fmla="*/ 3401718 w 7770559"/>
            <a:gd name="connsiteY127" fmla="*/ 3546659 h 6821156"/>
            <a:gd name="connsiteX128" fmla="*/ 3426614 w 7770559"/>
            <a:gd name="connsiteY128" fmla="*/ 3580664 h 6821156"/>
            <a:gd name="connsiteX129" fmla="*/ 3460011 w 7770559"/>
            <a:gd name="connsiteY129" fmla="*/ 3646245 h 6821156"/>
            <a:gd name="connsiteX130" fmla="*/ 3444223 w 7770559"/>
            <a:gd name="connsiteY130" fmla="*/ 3702718 h 6821156"/>
            <a:gd name="connsiteX131" fmla="*/ 3429650 w 7770559"/>
            <a:gd name="connsiteY131" fmla="*/ 3854527 h 6821156"/>
            <a:gd name="connsiteX132" fmla="*/ 3475191 w 7770559"/>
            <a:gd name="connsiteY132" fmla="*/ 3969294 h 6821156"/>
            <a:gd name="connsiteX133" fmla="*/ 3524376 w 7770559"/>
            <a:gd name="connsiteY133" fmla="*/ 4155108 h 6821156"/>
            <a:gd name="connsiteX134" fmla="*/ 3531056 w 7770559"/>
            <a:gd name="connsiteY134" fmla="*/ 4217654 h 6821156"/>
            <a:gd name="connsiteX135" fmla="*/ 3623960 w 7770559"/>
            <a:gd name="connsiteY135" fmla="*/ 4201866 h 682115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Lst>
          <a:rect l="l" t="t" r="r" b="b"/>
          <a:pathLst>
            <a:path w="7770559" h="6821156">
              <a:moveTo>
                <a:pt x="-3565" y="6811762"/>
              </a:moveTo>
              <a:cubicBezTo>
                <a:pt x="-10244" y="6801439"/>
                <a:pt x="-5387" y="6796581"/>
                <a:pt x="64444" y="6748610"/>
              </a:cubicBezTo>
              <a:cubicBezTo>
                <a:pt x="100270" y="6723713"/>
                <a:pt x="174350" y="6666026"/>
                <a:pt x="229607" y="6619876"/>
              </a:cubicBezTo>
              <a:cubicBezTo>
                <a:pt x="340728" y="6527576"/>
                <a:pt x="431811" y="6463816"/>
                <a:pt x="497998" y="6432240"/>
              </a:cubicBezTo>
              <a:cubicBezTo>
                <a:pt x="522287" y="6420703"/>
                <a:pt x="591510" y="6395199"/>
                <a:pt x="651624" y="6375160"/>
              </a:cubicBezTo>
              <a:cubicBezTo>
                <a:pt x="711739" y="6355121"/>
                <a:pt x="835004" y="6309579"/>
                <a:pt x="924873" y="6273752"/>
              </a:cubicBezTo>
              <a:cubicBezTo>
                <a:pt x="1134363" y="6189953"/>
                <a:pt x="1162902" y="6180238"/>
                <a:pt x="1331709" y="6136517"/>
              </a:cubicBezTo>
              <a:cubicBezTo>
                <a:pt x="1554558" y="6078829"/>
                <a:pt x="1676002" y="6038752"/>
                <a:pt x="1887314" y="5954953"/>
              </a:cubicBezTo>
              <a:cubicBezTo>
                <a:pt x="2026975" y="5899088"/>
                <a:pt x="2024546" y="5900302"/>
                <a:pt x="2160563" y="5872977"/>
              </a:cubicBezTo>
              <a:cubicBezTo>
                <a:pt x="2284435" y="5848080"/>
                <a:pt x="2301438" y="5842615"/>
                <a:pt x="2405879" y="5798894"/>
              </a:cubicBezTo>
              <a:cubicBezTo>
                <a:pt x="2448992" y="5781284"/>
                <a:pt x="2526716" y="5752744"/>
                <a:pt x="2578937" y="5735742"/>
              </a:cubicBezTo>
              <a:cubicBezTo>
                <a:pt x="2726491" y="5688377"/>
                <a:pt x="2728312" y="5687163"/>
                <a:pt x="2728312" y="5666517"/>
              </a:cubicBezTo>
              <a:cubicBezTo>
                <a:pt x="2728312" y="5613080"/>
                <a:pt x="2632979" y="5630083"/>
                <a:pt x="2394949" y="5725419"/>
              </a:cubicBezTo>
              <a:cubicBezTo>
                <a:pt x="2244359" y="5785535"/>
                <a:pt x="2220678" y="5791607"/>
                <a:pt x="2142346" y="5795251"/>
              </a:cubicBezTo>
              <a:cubicBezTo>
                <a:pt x="2092554" y="5797680"/>
                <a:pt x="2059764" y="5795858"/>
                <a:pt x="2028796" y="5789178"/>
              </a:cubicBezTo>
              <a:cubicBezTo>
                <a:pt x="1880028" y="5757602"/>
                <a:pt x="1754941" y="5659230"/>
                <a:pt x="1686932" y="5520780"/>
              </a:cubicBezTo>
              <a:cubicBezTo>
                <a:pt x="1624996" y="5395083"/>
                <a:pt x="1622567" y="5278493"/>
                <a:pt x="1680253" y="5162512"/>
              </a:cubicBezTo>
              <a:cubicBezTo>
                <a:pt x="1759798" y="5002202"/>
                <a:pt x="1964431" y="4877111"/>
                <a:pt x="2193353" y="4849178"/>
              </a:cubicBezTo>
              <a:cubicBezTo>
                <a:pt x="2297187" y="4836426"/>
                <a:pt x="2382198" y="4851607"/>
                <a:pt x="2478745" y="4899579"/>
              </a:cubicBezTo>
              <a:cubicBezTo>
                <a:pt x="2642087" y="4981556"/>
                <a:pt x="2789641" y="4994915"/>
                <a:pt x="2828503" y="4932369"/>
              </a:cubicBezTo>
              <a:cubicBezTo>
                <a:pt x="2844898" y="4905651"/>
                <a:pt x="2844898" y="4831568"/>
                <a:pt x="2827896" y="4557098"/>
              </a:cubicBezTo>
              <a:cubicBezTo>
                <a:pt x="2804215" y="4172718"/>
                <a:pt x="2816966" y="4031232"/>
                <a:pt x="2909871" y="3643816"/>
              </a:cubicBezTo>
              <a:cubicBezTo>
                <a:pt x="2925051" y="3580057"/>
                <a:pt x="2937803" y="3518726"/>
                <a:pt x="2937803" y="3507188"/>
              </a:cubicBezTo>
              <a:cubicBezTo>
                <a:pt x="2937803" y="3467718"/>
                <a:pt x="2950554" y="3413674"/>
                <a:pt x="2965735" y="3391207"/>
              </a:cubicBezTo>
              <a:cubicBezTo>
                <a:pt x="2974236" y="3377847"/>
                <a:pt x="2992453" y="3362059"/>
                <a:pt x="3009455" y="3353558"/>
              </a:cubicBezTo>
              <a:cubicBezTo>
                <a:pt x="3036780" y="3339592"/>
                <a:pt x="3039208" y="3336555"/>
                <a:pt x="3060461" y="3282511"/>
              </a:cubicBezTo>
              <a:cubicBezTo>
                <a:pt x="3072605" y="3250935"/>
                <a:pt x="3091429" y="3196891"/>
                <a:pt x="3102966" y="3161672"/>
              </a:cubicBezTo>
              <a:cubicBezTo>
                <a:pt x="3122397" y="3099734"/>
                <a:pt x="3123005" y="3094876"/>
                <a:pt x="3123005" y="2994682"/>
              </a:cubicBezTo>
              <a:cubicBezTo>
                <a:pt x="3123005" y="2938209"/>
                <a:pt x="3120576" y="2812511"/>
                <a:pt x="3117540" y="2715354"/>
              </a:cubicBezTo>
              <a:cubicBezTo>
                <a:pt x="3110253" y="2460922"/>
                <a:pt x="3122397" y="2250212"/>
                <a:pt x="3160045" y="1994566"/>
              </a:cubicBezTo>
              <a:cubicBezTo>
                <a:pt x="3168546" y="1936878"/>
                <a:pt x="3176440" y="1854294"/>
                <a:pt x="3178869" y="1810573"/>
              </a:cubicBezTo>
              <a:cubicBezTo>
                <a:pt x="3184334" y="1683054"/>
                <a:pt x="3165510" y="1633261"/>
                <a:pt x="3057425" y="1486917"/>
              </a:cubicBezTo>
              <a:cubicBezTo>
                <a:pt x="2982737" y="1386116"/>
                <a:pt x="2947518" y="1329036"/>
                <a:pt x="2895298" y="1225199"/>
              </a:cubicBezTo>
              <a:cubicBezTo>
                <a:pt x="2849149" y="1132292"/>
                <a:pt x="2808465" y="1067318"/>
                <a:pt x="2705238" y="920974"/>
              </a:cubicBezTo>
              <a:cubicBezTo>
                <a:pt x="2661518" y="859036"/>
                <a:pt x="2614155" y="791633"/>
                <a:pt x="2599582" y="770987"/>
              </a:cubicBezTo>
              <a:cubicBezTo>
                <a:pt x="2578329" y="741232"/>
                <a:pt x="2562542" y="726659"/>
                <a:pt x="2520036" y="700548"/>
              </a:cubicBezTo>
              <a:cubicBezTo>
                <a:pt x="2464172" y="665935"/>
                <a:pt x="2272898" y="557847"/>
                <a:pt x="2136274" y="483765"/>
              </a:cubicBezTo>
              <a:cubicBezTo>
                <a:pt x="2091340" y="458868"/>
                <a:pt x="2036083" y="427292"/>
                <a:pt x="2013616" y="412718"/>
              </a:cubicBezTo>
              <a:cubicBezTo>
                <a:pt x="1958359" y="378106"/>
                <a:pt x="1884278" y="341672"/>
                <a:pt x="1850881" y="333170"/>
              </a:cubicBezTo>
              <a:cubicBezTo>
                <a:pt x="1835701" y="329527"/>
                <a:pt x="1805947" y="325276"/>
                <a:pt x="1784694" y="323455"/>
              </a:cubicBezTo>
              <a:cubicBezTo>
                <a:pt x="1744011" y="319811"/>
                <a:pt x="1723365" y="308274"/>
                <a:pt x="1723365" y="289449"/>
              </a:cubicBezTo>
              <a:cubicBezTo>
                <a:pt x="1723365" y="273054"/>
                <a:pt x="1739760" y="262731"/>
                <a:pt x="1777408" y="257873"/>
              </a:cubicBezTo>
              <a:cubicBezTo>
                <a:pt x="1796232" y="254837"/>
                <a:pt x="1996007" y="249979"/>
                <a:pt x="2221285" y="246943"/>
              </a:cubicBezTo>
              <a:cubicBezTo>
                <a:pt x="2564971" y="242085"/>
                <a:pt x="2643909" y="239656"/>
                <a:pt x="2710096" y="229940"/>
              </a:cubicBezTo>
              <a:cubicBezTo>
                <a:pt x="2801179" y="217188"/>
                <a:pt x="2830932" y="220225"/>
                <a:pt x="2850971" y="243907"/>
              </a:cubicBezTo>
              <a:cubicBezTo>
                <a:pt x="2868580" y="263945"/>
                <a:pt x="2869187" y="293093"/>
                <a:pt x="2852185" y="347744"/>
              </a:cubicBezTo>
              <a:cubicBezTo>
                <a:pt x="2826682" y="429721"/>
                <a:pt x="2843684" y="488015"/>
                <a:pt x="2916550" y="566349"/>
              </a:cubicBezTo>
              <a:cubicBezTo>
                <a:pt x="2945089" y="596710"/>
                <a:pt x="2949340" y="599139"/>
                <a:pt x="2974236" y="599139"/>
              </a:cubicBezTo>
              <a:cubicBezTo>
                <a:pt x="2989416" y="599139"/>
                <a:pt x="3038601" y="586387"/>
                <a:pt x="3092644" y="568778"/>
              </a:cubicBezTo>
              <a:cubicBezTo>
                <a:pt x="3204979" y="532343"/>
                <a:pt x="3257200" y="523235"/>
                <a:pt x="3306385" y="531736"/>
              </a:cubicBezTo>
              <a:cubicBezTo>
                <a:pt x="3382894" y="546310"/>
                <a:pt x="3435722" y="586387"/>
                <a:pt x="3543807" y="711478"/>
              </a:cubicBezTo>
              <a:cubicBezTo>
                <a:pt x="3670716" y="859643"/>
                <a:pt x="3732045" y="956801"/>
                <a:pt x="3881421" y="1247666"/>
              </a:cubicBezTo>
              <a:cubicBezTo>
                <a:pt x="4005293" y="1488739"/>
                <a:pt x="4056907" y="1579824"/>
                <a:pt x="4148597" y="1719488"/>
              </a:cubicBezTo>
              <a:cubicBezTo>
                <a:pt x="4299187" y="1948416"/>
                <a:pt x="4448563" y="2137266"/>
                <a:pt x="4692058" y="2408093"/>
              </a:cubicBezTo>
              <a:cubicBezTo>
                <a:pt x="4945268" y="2689850"/>
                <a:pt x="4999311" y="2771219"/>
                <a:pt x="5161438" y="3111878"/>
              </a:cubicBezTo>
              <a:cubicBezTo>
                <a:pt x="5215481" y="3225431"/>
                <a:pt x="5328423" y="3366917"/>
                <a:pt x="5389145" y="3397886"/>
              </a:cubicBezTo>
              <a:cubicBezTo>
                <a:pt x="5403718" y="3405173"/>
                <a:pt x="5426185" y="3410638"/>
                <a:pt x="5441973" y="3410638"/>
              </a:cubicBezTo>
              <a:cubicBezTo>
                <a:pt x="5465047" y="3410638"/>
                <a:pt x="5473548" y="3406995"/>
                <a:pt x="5496016" y="3387563"/>
              </a:cubicBezTo>
              <a:cubicBezTo>
                <a:pt x="5550665" y="3340199"/>
                <a:pt x="5610173" y="3268545"/>
                <a:pt x="5632640" y="3223002"/>
              </a:cubicBezTo>
              <a:lnTo>
                <a:pt x="5655107" y="3178067"/>
              </a:lnTo>
              <a:lnTo>
                <a:pt x="5655107" y="3059049"/>
              </a:lnTo>
              <a:cubicBezTo>
                <a:pt x="5655714" y="2944889"/>
                <a:pt x="5656321" y="2938209"/>
                <a:pt x="5672716" y="2891452"/>
              </a:cubicBezTo>
              <a:cubicBezTo>
                <a:pt x="5718865" y="2760896"/>
                <a:pt x="5840916" y="2565974"/>
                <a:pt x="5952644" y="2443920"/>
              </a:cubicBezTo>
              <a:cubicBezTo>
                <a:pt x="5999400" y="2392305"/>
                <a:pt x="6032797" y="2337046"/>
                <a:pt x="6146347" y="2116013"/>
              </a:cubicBezTo>
              <a:cubicBezTo>
                <a:pt x="6188852" y="2034643"/>
                <a:pt x="6241073" y="1944165"/>
                <a:pt x="6275077" y="1894372"/>
              </a:cubicBezTo>
              <a:cubicBezTo>
                <a:pt x="6390449" y="1724953"/>
                <a:pt x="6403200" y="1700664"/>
                <a:pt x="6475459" y="1509992"/>
              </a:cubicBezTo>
              <a:cubicBezTo>
                <a:pt x="6545290" y="1326607"/>
                <a:pt x="6620585" y="1180871"/>
                <a:pt x="6698916" y="1077033"/>
              </a:cubicBezTo>
              <a:cubicBezTo>
                <a:pt x="6749315" y="1009023"/>
                <a:pt x="6888368" y="850535"/>
                <a:pt x="6927230" y="815922"/>
              </a:cubicBezTo>
              <a:cubicBezTo>
                <a:pt x="6982487" y="766129"/>
                <a:pt x="7044423" y="735160"/>
                <a:pt x="7110003" y="724230"/>
              </a:cubicBezTo>
              <a:cubicBezTo>
                <a:pt x="7138542" y="719372"/>
                <a:pt x="7144007" y="712085"/>
                <a:pt x="7156152" y="664721"/>
              </a:cubicBezTo>
              <a:cubicBezTo>
                <a:pt x="7161617" y="644075"/>
                <a:pt x="7181655" y="585780"/>
                <a:pt x="7200479" y="535380"/>
              </a:cubicBezTo>
              <a:cubicBezTo>
                <a:pt x="7219910" y="485586"/>
                <a:pt x="7239948" y="422434"/>
                <a:pt x="7245413" y="395715"/>
              </a:cubicBezTo>
              <a:cubicBezTo>
                <a:pt x="7250878" y="368997"/>
                <a:pt x="7260593" y="317989"/>
                <a:pt x="7267273" y="282163"/>
              </a:cubicBezTo>
              <a:cubicBezTo>
                <a:pt x="7282453" y="201400"/>
                <a:pt x="7305527" y="127925"/>
                <a:pt x="7323137" y="101206"/>
              </a:cubicBezTo>
              <a:cubicBezTo>
                <a:pt x="7333460" y="86026"/>
                <a:pt x="7346818" y="78131"/>
                <a:pt x="7376572" y="67808"/>
              </a:cubicBezTo>
              <a:cubicBezTo>
                <a:pt x="7398432" y="60522"/>
                <a:pt x="7442152" y="41090"/>
                <a:pt x="7473727" y="24695"/>
              </a:cubicBezTo>
              <a:lnTo>
                <a:pt x="7531413" y="-5060"/>
              </a:lnTo>
              <a:lnTo>
                <a:pt x="7625532" y="-3238"/>
              </a:lnTo>
              <a:cubicBezTo>
                <a:pt x="7691719" y="-2024"/>
                <a:pt x="7723294" y="1013"/>
                <a:pt x="7732402" y="7085"/>
              </a:cubicBezTo>
              <a:cubicBezTo>
                <a:pt x="7740296" y="11943"/>
                <a:pt x="7748797" y="29553"/>
                <a:pt x="7754869" y="50806"/>
              </a:cubicBezTo>
              <a:cubicBezTo>
                <a:pt x="7776122" y="126103"/>
                <a:pt x="7765799" y="154036"/>
                <a:pt x="7699005" y="200186"/>
              </a:cubicBezTo>
              <a:cubicBezTo>
                <a:pt x="7616423" y="258480"/>
                <a:pt x="7576954" y="313739"/>
                <a:pt x="7504088" y="471620"/>
              </a:cubicBezTo>
              <a:cubicBezTo>
                <a:pt x="7474941" y="535380"/>
                <a:pt x="7443973" y="591852"/>
                <a:pt x="7427578" y="613713"/>
              </a:cubicBezTo>
              <a:cubicBezTo>
                <a:pt x="7385073" y="668364"/>
                <a:pt x="7370500" y="703584"/>
                <a:pt x="7370500" y="753984"/>
              </a:cubicBezTo>
              <a:cubicBezTo>
                <a:pt x="7370500" y="803170"/>
                <a:pt x="7385073" y="840819"/>
                <a:pt x="7421506" y="883933"/>
              </a:cubicBezTo>
              <a:cubicBezTo>
                <a:pt x="7464619" y="935548"/>
                <a:pt x="7464619" y="930690"/>
                <a:pt x="7411791" y="1045457"/>
              </a:cubicBezTo>
              <a:cubicBezTo>
                <a:pt x="7340139" y="1199695"/>
                <a:pt x="7297634" y="1316891"/>
                <a:pt x="7200479" y="1630225"/>
              </a:cubicBezTo>
              <a:cubicBezTo>
                <a:pt x="7166474" y="1739527"/>
                <a:pt x="7137935" y="1803287"/>
                <a:pt x="7083893" y="1889514"/>
              </a:cubicBezTo>
              <a:cubicBezTo>
                <a:pt x="6977629" y="2058325"/>
                <a:pt x="6929659" y="2177344"/>
                <a:pt x="6820967" y="2542292"/>
              </a:cubicBezTo>
              <a:cubicBezTo>
                <a:pt x="6727455" y="2857447"/>
                <a:pt x="6692844" y="2944889"/>
                <a:pt x="6619370" y="3054191"/>
              </a:cubicBezTo>
              <a:cubicBezTo>
                <a:pt x="6570793" y="3126452"/>
                <a:pt x="6559256" y="3161672"/>
                <a:pt x="6528895" y="3331698"/>
              </a:cubicBezTo>
              <a:cubicBezTo>
                <a:pt x="6487604" y="3563661"/>
                <a:pt x="6454814" y="3682679"/>
                <a:pt x="6382555" y="3866064"/>
              </a:cubicBezTo>
              <a:cubicBezTo>
                <a:pt x="6230143" y="4253481"/>
                <a:pt x="5992721" y="4615393"/>
                <a:pt x="5712185" y="4889256"/>
              </a:cubicBezTo>
              <a:cubicBezTo>
                <a:pt x="5541557" y="5055638"/>
                <a:pt x="5373965" y="5164333"/>
                <a:pt x="5227018" y="5205018"/>
              </a:cubicBezTo>
              <a:cubicBezTo>
                <a:pt x="5165689" y="5221413"/>
                <a:pt x="5157188" y="5228093"/>
                <a:pt x="5113468" y="5294889"/>
              </a:cubicBezTo>
              <a:cubicBezTo>
                <a:pt x="4978665" y="5498313"/>
                <a:pt x="4736992" y="5656194"/>
                <a:pt x="4358695" y="5787357"/>
              </a:cubicBezTo>
              <a:cubicBezTo>
                <a:pt x="4132202" y="5866297"/>
                <a:pt x="3919676" y="5918519"/>
                <a:pt x="3375000" y="6030251"/>
              </a:cubicBezTo>
              <a:cubicBezTo>
                <a:pt x="3029493" y="6101297"/>
                <a:pt x="2925051" y="6126194"/>
                <a:pt x="2779319" y="6172951"/>
              </a:cubicBezTo>
              <a:cubicBezTo>
                <a:pt x="2618406" y="6224566"/>
                <a:pt x="2420452" y="6271930"/>
                <a:pt x="2271077" y="6295005"/>
              </a:cubicBezTo>
              <a:cubicBezTo>
                <a:pt x="2182423" y="6308364"/>
                <a:pt x="2115021" y="6315044"/>
                <a:pt x="1945000" y="6328403"/>
              </a:cubicBezTo>
              <a:cubicBezTo>
                <a:pt x="1723973" y="6345406"/>
                <a:pt x="1696040" y="6350871"/>
                <a:pt x="1352962" y="6444992"/>
              </a:cubicBezTo>
              <a:cubicBezTo>
                <a:pt x="963735" y="6551258"/>
                <a:pt x="839862" y="6578584"/>
                <a:pt x="714168" y="6585871"/>
              </a:cubicBezTo>
              <a:lnTo>
                <a:pt x="630979" y="6590729"/>
              </a:lnTo>
              <a:lnTo>
                <a:pt x="544146" y="6633842"/>
              </a:lnTo>
              <a:cubicBezTo>
                <a:pt x="496176" y="6657525"/>
                <a:pt x="429989" y="6692137"/>
                <a:pt x="397199" y="6710354"/>
              </a:cubicBezTo>
              <a:cubicBezTo>
                <a:pt x="330405" y="6747395"/>
                <a:pt x="253289" y="6774721"/>
                <a:pt x="156741" y="6796581"/>
              </a:cubicBezTo>
              <a:cubicBezTo>
                <a:pt x="77802" y="6814191"/>
                <a:pt x="2507" y="6821478"/>
                <a:pt x="-3565" y="6811762"/>
              </a:cubicBezTo>
              <a:close/>
              <a:moveTo>
                <a:pt x="3623960" y="4201866"/>
              </a:moveTo>
              <a:cubicBezTo>
                <a:pt x="3685289" y="4180005"/>
                <a:pt x="3690754" y="4179398"/>
                <a:pt x="3769693" y="4178791"/>
              </a:cubicBezTo>
              <a:cubicBezTo>
                <a:pt x="3827986" y="4178791"/>
                <a:pt x="3878385" y="4183041"/>
                <a:pt x="3945179" y="4193364"/>
              </a:cubicBezTo>
              <a:cubicBezTo>
                <a:pt x="4027153" y="4206723"/>
                <a:pt x="4043548" y="4207331"/>
                <a:pt x="4084839" y="4201866"/>
              </a:cubicBezTo>
              <a:cubicBezTo>
                <a:pt x="4138274" y="4193971"/>
                <a:pt x="4270648" y="4148429"/>
                <a:pt x="4286436" y="4132641"/>
              </a:cubicBezTo>
              <a:cubicBezTo>
                <a:pt x="4296151" y="4122925"/>
                <a:pt x="4297366" y="4114424"/>
                <a:pt x="4294330" y="4065238"/>
              </a:cubicBezTo>
              <a:cubicBezTo>
                <a:pt x="4289472" y="3991762"/>
                <a:pt x="4302224" y="3917072"/>
                <a:pt x="4332584" y="3844811"/>
              </a:cubicBezTo>
              <a:cubicBezTo>
                <a:pt x="4353837" y="3793196"/>
                <a:pt x="4355052" y="3786517"/>
                <a:pt x="4355052" y="3723364"/>
              </a:cubicBezTo>
              <a:cubicBezTo>
                <a:pt x="4355052" y="3645031"/>
                <a:pt x="4344122" y="3585522"/>
                <a:pt x="4308903" y="3477434"/>
              </a:cubicBezTo>
              <a:cubicBezTo>
                <a:pt x="4265183" y="3343235"/>
                <a:pt x="4210533" y="3224824"/>
                <a:pt x="4127344" y="3085160"/>
              </a:cubicBezTo>
              <a:cubicBezTo>
                <a:pt x="4069659" y="2988002"/>
                <a:pt x="4050228" y="2943674"/>
                <a:pt x="3996792" y="2789437"/>
              </a:cubicBezTo>
              <a:cubicBezTo>
                <a:pt x="3948215" y="2648558"/>
                <a:pt x="3923319" y="2598765"/>
                <a:pt x="3878385" y="2554437"/>
              </a:cubicBezTo>
              <a:cubicBezTo>
                <a:pt x="3846202" y="2522860"/>
                <a:pt x="3843773" y="2518002"/>
                <a:pt x="3834058" y="2472460"/>
              </a:cubicBezTo>
              <a:cubicBezTo>
                <a:pt x="3784266" y="2235031"/>
                <a:pt x="3625174" y="1922305"/>
                <a:pt x="3475799" y="1765638"/>
              </a:cubicBezTo>
              <a:cubicBezTo>
                <a:pt x="3435722" y="1724346"/>
                <a:pt x="3411433" y="1708558"/>
                <a:pt x="3396860" y="1714023"/>
              </a:cubicBezTo>
              <a:cubicBezTo>
                <a:pt x="3388359" y="1717059"/>
                <a:pt x="3387145" y="1734062"/>
                <a:pt x="3387145" y="1831219"/>
              </a:cubicBezTo>
              <a:cubicBezTo>
                <a:pt x="3387145" y="2039501"/>
                <a:pt x="3400504" y="2183416"/>
                <a:pt x="3438151" y="2393519"/>
              </a:cubicBezTo>
              <a:cubicBezTo>
                <a:pt x="3469726" y="2567796"/>
                <a:pt x="3474584" y="2627912"/>
                <a:pt x="3470334" y="2784579"/>
              </a:cubicBezTo>
              <a:cubicBezTo>
                <a:pt x="3465476" y="2959462"/>
                <a:pt x="3450295" y="3104592"/>
                <a:pt x="3404754" y="3400315"/>
              </a:cubicBezTo>
              <a:lnTo>
                <a:pt x="3386538" y="3520548"/>
              </a:lnTo>
              <a:lnTo>
                <a:pt x="3401718" y="3546659"/>
              </a:lnTo>
              <a:cubicBezTo>
                <a:pt x="3410219" y="3560625"/>
                <a:pt x="3421149" y="3576413"/>
                <a:pt x="3426614" y="3580664"/>
              </a:cubicBezTo>
              <a:cubicBezTo>
                <a:pt x="3439366" y="3591594"/>
                <a:pt x="3460011" y="3631672"/>
                <a:pt x="3460011" y="3646245"/>
              </a:cubicBezTo>
              <a:cubicBezTo>
                <a:pt x="3460011" y="3652318"/>
                <a:pt x="3452724" y="3677822"/>
                <a:pt x="3444223" y="3702718"/>
              </a:cubicBezTo>
              <a:cubicBezTo>
                <a:pt x="3424792" y="3757977"/>
                <a:pt x="3419327" y="3811413"/>
                <a:pt x="3429650" y="3854527"/>
              </a:cubicBezTo>
              <a:cubicBezTo>
                <a:pt x="3433901" y="3872744"/>
                <a:pt x="3454546" y="3924359"/>
                <a:pt x="3475191" y="3969294"/>
              </a:cubicBezTo>
              <a:cubicBezTo>
                <a:pt x="3527412" y="4082847"/>
                <a:pt x="3529234" y="4088920"/>
                <a:pt x="3524376" y="4155108"/>
              </a:cubicBezTo>
              <a:cubicBezTo>
                <a:pt x="3520733" y="4204902"/>
                <a:pt x="3521947" y="4212189"/>
                <a:pt x="3531056" y="4217654"/>
              </a:cubicBezTo>
              <a:cubicBezTo>
                <a:pt x="3547450" y="4227369"/>
                <a:pt x="3554737" y="4226155"/>
                <a:pt x="3623960" y="4201866"/>
              </a:cubicBezTo>
              <a:close/>
            </a:path>
          </a:pathLst>
        </a:custGeom>
        <a:solidFill>
          <a:srgbClr val="CDDC39">
            <a:alpha val="15000"/>
          </a:srgbClr>
        </a:solidFill>
        <a:ln w="607" cap="flat">
          <a:solidFill>
            <a:sysClr val="windowText" lastClr="000000"/>
          </a:solidFill>
          <a:prstDash val="solid"/>
          <a:miter/>
        </a:ln>
      </xdr:spPr>
      <xdr:txBody>
        <a:bodyPr rtlCol="0" anchor="ctr"/>
        <a:lstStyle/>
        <a:p>
          <a:endParaRPr lang="en-IN"/>
        </a:p>
      </xdr:txBody>
    </xdr:sp>
    <xdr:clientData/>
  </xdr:twoCellAnchor>
  <xdr:twoCellAnchor editAs="oneCell">
    <xdr:from>
      <xdr:col>8</xdr:col>
      <xdr:colOff>785585</xdr:colOff>
      <xdr:row>1</xdr:row>
      <xdr:rowOff>90714</xdr:rowOff>
    </xdr:from>
    <xdr:to>
      <xdr:col>19</xdr:col>
      <xdr:colOff>419705</xdr:colOff>
      <xdr:row>3</xdr:row>
      <xdr:rowOff>145143</xdr:rowOff>
    </xdr:to>
    <mc:AlternateContent xmlns:mc="http://schemas.openxmlformats.org/markup-compatibility/2006" xmlns:a14="http://schemas.microsoft.com/office/drawing/2010/main">
      <mc:Choice Requires="a14">
        <xdr:graphicFrame macro="">
          <xdr:nvGraphicFramePr>
            <xdr:cNvPr id="2" name="Attribute 1">
              <a:extLst>
                <a:ext uri="{FF2B5EF4-FFF2-40B4-BE49-F238E27FC236}">
                  <a16:creationId xmlns:a16="http://schemas.microsoft.com/office/drawing/2014/main" id="{F993BCC5-94E7-4C65-80B1-41867DC5CF94}"/>
                </a:ext>
              </a:extLst>
            </xdr:cNvPr>
            <xdr:cNvGraphicFramePr/>
          </xdr:nvGraphicFramePr>
          <xdr:xfrm>
            <a:off x="0" y="0"/>
            <a:ext cx="0" cy="0"/>
          </xdr:xfrm>
          <a:graphic>
            <a:graphicData uri="http://schemas.microsoft.com/office/drawing/2010/slicer">
              <sle:slicer xmlns:sle="http://schemas.microsoft.com/office/drawing/2010/slicer" name="Attribute 1"/>
            </a:graphicData>
          </a:graphic>
        </xdr:graphicFrame>
      </mc:Choice>
      <mc:Fallback xmlns="">
        <xdr:sp macro="" textlink="">
          <xdr:nvSpPr>
            <xdr:cNvPr id="0" name=""/>
            <xdr:cNvSpPr>
              <a:spLocks noTextEdit="1"/>
            </xdr:cNvSpPr>
          </xdr:nvSpPr>
          <xdr:spPr>
            <a:xfrm>
              <a:off x="7117442" y="272143"/>
              <a:ext cx="9775977" cy="4172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44449</xdr:colOff>
      <xdr:row>0</xdr:row>
      <xdr:rowOff>27215</xdr:rowOff>
    </xdr:from>
    <xdr:to>
      <xdr:col>10</xdr:col>
      <xdr:colOff>45356</xdr:colOff>
      <xdr:row>1</xdr:row>
      <xdr:rowOff>72572</xdr:rowOff>
    </xdr:to>
    <xdr:sp macro="" textlink="">
      <xdr:nvSpPr>
        <xdr:cNvPr id="6" name="TextBox 5">
          <a:extLst>
            <a:ext uri="{FF2B5EF4-FFF2-40B4-BE49-F238E27FC236}">
              <a16:creationId xmlns:a16="http://schemas.microsoft.com/office/drawing/2014/main" id="{4E93DDE3-40FE-4D8D-873E-45984234A2C7}"/>
            </a:ext>
          </a:extLst>
        </xdr:cNvPr>
        <xdr:cNvSpPr txBox="1"/>
      </xdr:nvSpPr>
      <xdr:spPr>
        <a:xfrm>
          <a:off x="7183663" y="27215"/>
          <a:ext cx="889907" cy="226786"/>
        </a:xfrm>
        <a:prstGeom prst="rect">
          <a:avLst/>
        </a:prstGeom>
        <a:solidFill>
          <a:srgbClr val="6C911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10</xdr:col>
      <xdr:colOff>63498</xdr:colOff>
      <xdr:row>0</xdr:row>
      <xdr:rowOff>0</xdr:rowOff>
    </xdr:from>
    <xdr:to>
      <xdr:col>11</xdr:col>
      <xdr:colOff>353785</xdr:colOff>
      <xdr:row>1</xdr:row>
      <xdr:rowOff>99785</xdr:rowOff>
    </xdr:to>
    <xdr:sp macro="" textlink="">
      <xdr:nvSpPr>
        <xdr:cNvPr id="7" name="TextBox 6">
          <a:extLst>
            <a:ext uri="{FF2B5EF4-FFF2-40B4-BE49-F238E27FC236}">
              <a16:creationId xmlns:a16="http://schemas.microsoft.com/office/drawing/2014/main" id="{FBA6060A-B847-472A-8E9F-E084BB0731B7}"/>
            </a:ext>
          </a:extLst>
        </xdr:cNvPr>
        <xdr:cNvSpPr txBox="1"/>
      </xdr:nvSpPr>
      <xdr:spPr>
        <a:xfrm>
          <a:off x="8091712" y="0"/>
          <a:ext cx="1215573" cy="281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solidFill>
                <a:schemeClr val="bg1"/>
              </a:solidFill>
            </a:rPr>
            <a:t>BEFORE</a:t>
          </a:r>
          <a:r>
            <a:rPr lang="en-IN" sz="1400" b="1" baseline="0">
              <a:solidFill>
                <a:schemeClr val="bg1"/>
              </a:solidFill>
            </a:rPr>
            <a:t> </a:t>
          </a:r>
          <a:r>
            <a:rPr lang="en-IN" sz="1400" b="1">
              <a:solidFill>
                <a:schemeClr val="bg1"/>
              </a:solidFill>
            </a:rPr>
            <a:t>YOGA</a:t>
          </a:r>
        </a:p>
      </xdr:txBody>
    </xdr:sp>
    <xdr:clientData/>
  </xdr:twoCellAnchor>
  <xdr:twoCellAnchor>
    <xdr:from>
      <xdr:col>11</xdr:col>
      <xdr:colOff>762001</xdr:colOff>
      <xdr:row>0</xdr:row>
      <xdr:rowOff>27214</xdr:rowOff>
    </xdr:from>
    <xdr:to>
      <xdr:col>12</xdr:col>
      <xdr:colOff>444501</xdr:colOff>
      <xdr:row>1</xdr:row>
      <xdr:rowOff>90714</xdr:rowOff>
    </xdr:to>
    <xdr:sp macro="" textlink="">
      <xdr:nvSpPr>
        <xdr:cNvPr id="8" name="TextBox 7">
          <a:extLst>
            <a:ext uri="{FF2B5EF4-FFF2-40B4-BE49-F238E27FC236}">
              <a16:creationId xmlns:a16="http://schemas.microsoft.com/office/drawing/2014/main" id="{8BB18FEE-08C9-44B3-8BEA-E4600961D09C}"/>
            </a:ext>
          </a:extLst>
        </xdr:cNvPr>
        <xdr:cNvSpPr txBox="1"/>
      </xdr:nvSpPr>
      <xdr:spPr>
        <a:xfrm>
          <a:off x="9715501" y="27214"/>
          <a:ext cx="771071" cy="244929"/>
        </a:xfrm>
        <a:prstGeom prst="rect">
          <a:avLst/>
        </a:prstGeom>
        <a:solidFill>
          <a:schemeClr val="tx2">
            <a:lumMod val="50000"/>
            <a:lumOff val="50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12</xdr:col>
      <xdr:colOff>390071</xdr:colOff>
      <xdr:row>0</xdr:row>
      <xdr:rowOff>0</xdr:rowOff>
    </xdr:from>
    <xdr:to>
      <xdr:col>13</xdr:col>
      <xdr:colOff>444498</xdr:colOff>
      <xdr:row>1</xdr:row>
      <xdr:rowOff>63500</xdr:rowOff>
    </xdr:to>
    <xdr:sp macro="" textlink="">
      <xdr:nvSpPr>
        <xdr:cNvPr id="9" name="TextBox 8">
          <a:extLst>
            <a:ext uri="{FF2B5EF4-FFF2-40B4-BE49-F238E27FC236}">
              <a16:creationId xmlns:a16="http://schemas.microsoft.com/office/drawing/2014/main" id="{E5D66DF3-6FE5-435A-B5B4-587D9E0072D9}"/>
            </a:ext>
          </a:extLst>
        </xdr:cNvPr>
        <xdr:cNvSpPr txBox="1"/>
      </xdr:nvSpPr>
      <xdr:spPr>
        <a:xfrm>
          <a:off x="10432142" y="0"/>
          <a:ext cx="1142999"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solidFill>
                <a:schemeClr val="bg1"/>
              </a:solidFill>
            </a:rPr>
            <a:t>AFTER</a:t>
          </a:r>
          <a:r>
            <a:rPr lang="en-IN" sz="1400" b="1" baseline="0">
              <a:solidFill>
                <a:schemeClr val="bg1"/>
              </a:solidFill>
            </a:rPr>
            <a:t> </a:t>
          </a:r>
          <a:r>
            <a:rPr lang="en-IN" sz="1400" b="1">
              <a:solidFill>
                <a:schemeClr val="bg1"/>
              </a:solidFill>
            </a:rPr>
            <a:t>YOGA</a:t>
          </a:r>
        </a:p>
      </xdr:txBody>
    </xdr:sp>
    <xdr:clientData/>
  </xdr:twoCellAnchor>
  <xdr:twoCellAnchor editAs="oneCell">
    <xdr:from>
      <xdr:col>14</xdr:col>
      <xdr:colOff>253998</xdr:colOff>
      <xdr:row>8</xdr:row>
      <xdr:rowOff>335642</xdr:rowOff>
    </xdr:from>
    <xdr:to>
      <xdr:col>17</xdr:col>
      <xdr:colOff>390069</xdr:colOff>
      <xdr:row>28</xdr:row>
      <xdr:rowOff>18143</xdr:rowOff>
    </xdr:to>
    <xdr:pic>
      <xdr:nvPicPr>
        <xdr:cNvPr id="23" name="Picture 22">
          <a:extLst>
            <a:ext uri="{FF2B5EF4-FFF2-40B4-BE49-F238E27FC236}">
              <a16:creationId xmlns:a16="http://schemas.microsoft.com/office/drawing/2014/main" id="{83C20F16-C4FD-4A6B-912C-AC7BD99CB3D1}"/>
            </a:ext>
          </a:extLst>
        </xdr:cNvPr>
        <xdr:cNvPicPr>
          <a:picLocks noChangeAspect="1"/>
        </xdr:cNvPicPr>
      </xdr:nvPicPr>
      <xdr:blipFill rotWithShape="1">
        <a:blip xmlns:r="http://schemas.openxmlformats.org/officeDocument/2006/relationships" r:embed="rId5">
          <a:duotone>
            <a:prstClr val="black"/>
            <a:schemeClr val="accent3">
              <a:lumMod val="50000"/>
              <a:tint val="45000"/>
              <a:satMod val="400000"/>
            </a:schemeClr>
          </a:duotone>
          <a:alphaModFix amt="20000"/>
          <a:extLst>
            <a:ext uri="{BEBA8EAE-BF5A-486C-A8C5-ECC9F3942E4B}">
              <a14:imgProps xmlns:a14="http://schemas.microsoft.com/office/drawing/2010/main">
                <a14:imgLayer r:embed="rId2">
                  <a14:imgEffect>
                    <a14:backgroundRemoval t="1325" b="57837" l="6000" r="24889">
                      <a14:foregroundMark x1="14222" y1="56512" x2="16667" y2="53863"/>
                      <a14:foregroundMark x1="17778" y1="57616" x2="17778" y2="57616"/>
                      <a14:foregroundMark x1="14222" y1="58057" x2="14222" y2="58057"/>
                      <a14:foregroundMark x1="16000" y1="4415" x2="16000" y2="4415"/>
                      <a14:foregroundMark x1="15556" y1="1545" x2="15556" y2="1545"/>
                      <a14:foregroundMark x1="24889" y1="16777" x2="24889" y2="16777"/>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5605" t="-113" r="73899" b="40228"/>
        <a:stretch/>
      </xdr:blipFill>
      <xdr:spPr>
        <a:xfrm>
          <a:off x="14115141" y="1841499"/>
          <a:ext cx="2911928" cy="3964215"/>
        </a:xfrm>
        <a:prstGeom prst="rect">
          <a:avLst/>
        </a:prstGeom>
        <a:ln>
          <a:noFill/>
        </a:ln>
      </xdr:spPr>
    </xdr:pic>
    <xdr:clientData/>
  </xdr:twoCellAnchor>
  <xdr:twoCellAnchor editAs="oneCell">
    <xdr:from>
      <xdr:col>2</xdr:col>
      <xdr:colOff>1079500</xdr:colOff>
      <xdr:row>6</xdr:row>
      <xdr:rowOff>145144</xdr:rowOff>
    </xdr:from>
    <xdr:to>
      <xdr:col>5</xdr:col>
      <xdr:colOff>1034144</xdr:colOff>
      <xdr:row>16</xdr:row>
      <xdr:rowOff>127002</xdr:rowOff>
    </xdr:to>
    <xdr:pic>
      <xdr:nvPicPr>
        <xdr:cNvPr id="25" name="Picture 24">
          <a:extLst>
            <a:ext uri="{FF2B5EF4-FFF2-40B4-BE49-F238E27FC236}">
              <a16:creationId xmlns:a16="http://schemas.microsoft.com/office/drawing/2014/main" id="{29A47F2A-ECF9-4AFF-AF76-3E0EC4BD0947}"/>
            </a:ext>
          </a:extLst>
        </xdr:cNvPr>
        <xdr:cNvPicPr>
          <a:picLocks noChangeAspect="1"/>
        </xdr:cNvPicPr>
      </xdr:nvPicPr>
      <xdr:blipFill rotWithShape="1">
        <a:blip xmlns:r="http://schemas.openxmlformats.org/officeDocument/2006/relationships" r:embed="rId6">
          <a:duotone>
            <a:prstClr val="black"/>
            <a:srgbClr val="FF0000">
              <a:tint val="45000"/>
              <a:satMod val="400000"/>
            </a:srgbClr>
          </a:duotone>
          <a:alphaModFix amt="20000"/>
          <a:extLst>
            <a:ext uri="{BEBA8EAE-BF5A-486C-A8C5-ECC9F3942E4B}">
              <a14:imgProps xmlns:a14="http://schemas.microsoft.com/office/drawing/2010/main">
                <a14:imgLayer r:embed="rId2">
                  <a14:imgEffect>
                    <a14:backgroundRemoval t="31347" b="63135" l="62667" r="98222">
                      <a14:foregroundMark x1="92444" y1="33113" x2="92444" y2="33113"/>
                      <a14:foregroundMark x1="92222" y1="31567" x2="92222" y2="31567"/>
                      <a14:foregroundMark x1="96444" y1="45254" x2="96444" y2="45254"/>
                      <a14:foregroundMark x1="98444" y1="55850" x2="98444" y2="55850"/>
                      <a14:foregroundMark x1="62667" y1="58499" x2="62667" y2="58499"/>
                      <a14:foregroundMark x1="80222" y1="62252" x2="80222" y2="62252"/>
                      <a14:foregroundMark x1="80222" y1="61810" x2="80222" y2="61810"/>
                      <a14:foregroundMark x1="79778" y1="62472" x2="79778" y2="62472"/>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60773" t="30996" r="1" b="35970"/>
        <a:stretch/>
      </xdr:blipFill>
      <xdr:spPr>
        <a:xfrm>
          <a:off x="3111500" y="1260930"/>
          <a:ext cx="2639786" cy="2113643"/>
        </a:xfrm>
        <a:prstGeom prst="rect">
          <a:avLst/>
        </a:prstGeom>
      </xdr:spPr>
    </xdr:pic>
    <xdr:clientData/>
  </xdr:twoCellAnchor>
  <xdr:twoCellAnchor editAs="oneCell">
    <xdr:from>
      <xdr:col>0</xdr:col>
      <xdr:colOff>417286</xdr:colOff>
      <xdr:row>19</xdr:row>
      <xdr:rowOff>90714</xdr:rowOff>
    </xdr:from>
    <xdr:to>
      <xdr:col>1</xdr:col>
      <xdr:colOff>453573</xdr:colOff>
      <xdr:row>35</xdr:row>
      <xdr:rowOff>91802</xdr:rowOff>
    </xdr:to>
    <xdr:pic>
      <xdr:nvPicPr>
        <xdr:cNvPr id="30" name="Picture 29">
          <a:extLst>
            <a:ext uri="{FF2B5EF4-FFF2-40B4-BE49-F238E27FC236}">
              <a16:creationId xmlns:a16="http://schemas.microsoft.com/office/drawing/2014/main" id="{A1E0C7DD-5660-48B5-9686-78118EF214E5}"/>
            </a:ext>
          </a:extLst>
        </xdr:cNvPr>
        <xdr:cNvPicPr>
          <a:picLocks noChangeAspect="1"/>
        </xdr:cNvPicPr>
      </xdr:nvPicPr>
      <xdr:blipFill rotWithShape="1">
        <a:blip xmlns:r="http://schemas.openxmlformats.org/officeDocument/2006/relationships" r:embed="rId7">
          <a:duotone>
            <a:prstClr val="black"/>
            <a:srgbClr val="7030A0">
              <a:tint val="45000"/>
              <a:satMod val="400000"/>
            </a:srgbClr>
          </a:duotone>
          <a:alphaModFix amt="20000"/>
          <a:extLst>
            <a:ext uri="{BEBA8EAE-BF5A-486C-A8C5-ECC9F3942E4B}">
              <a14:imgProps xmlns:a14="http://schemas.microsoft.com/office/drawing/2010/main">
                <a14:imgLayer r:embed="rId2">
                  <a14:imgEffect>
                    <a14:backgroundRemoval t="37528" b="97130" l="44000" r="58000">
                      <a14:foregroundMark x1="44222" y1="55629" x2="44222" y2="55629"/>
                      <a14:foregroundMark x1="50444" y1="93819" x2="50444" y2="93819"/>
                      <a14:foregroundMark x1="49111" y1="96247" x2="49111" y2="96247"/>
                      <a14:foregroundMark x1="56889" y1="37748" x2="56889" y2="37748"/>
                      <a14:foregroundMark x1="45333" y1="97130" x2="45333" y2="97130"/>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42766" t="35299" r="39623" b="1"/>
        <a:stretch/>
      </xdr:blipFill>
      <xdr:spPr>
        <a:xfrm>
          <a:off x="417286" y="3882571"/>
          <a:ext cx="1197430" cy="3484517"/>
        </a:xfrm>
        <a:prstGeom prst="rect">
          <a:avLst/>
        </a:prstGeom>
      </xdr:spPr>
    </xdr:pic>
    <xdr:clientData/>
  </xdr:twoCellAnchor>
  <xdr:twoCellAnchor editAs="oneCell">
    <xdr:from>
      <xdr:col>5</xdr:col>
      <xdr:colOff>898068</xdr:colOff>
      <xdr:row>35</xdr:row>
      <xdr:rowOff>90715</xdr:rowOff>
    </xdr:from>
    <xdr:to>
      <xdr:col>10</xdr:col>
      <xdr:colOff>136070</xdr:colOff>
      <xdr:row>44</xdr:row>
      <xdr:rowOff>27215</xdr:rowOff>
    </xdr:to>
    <xdr:pic>
      <xdr:nvPicPr>
        <xdr:cNvPr id="31" name="Picture 30">
          <a:extLst>
            <a:ext uri="{FF2B5EF4-FFF2-40B4-BE49-F238E27FC236}">
              <a16:creationId xmlns:a16="http://schemas.microsoft.com/office/drawing/2014/main" id="{64192160-C162-45DD-8490-6D429445B1FE}"/>
            </a:ext>
          </a:extLst>
        </xdr:cNvPr>
        <xdr:cNvPicPr>
          <a:picLocks noChangeAspect="1"/>
        </xdr:cNvPicPr>
      </xdr:nvPicPr>
      <xdr:blipFill rotWithShape="1">
        <a:blip xmlns:r="http://schemas.openxmlformats.org/officeDocument/2006/relationships" r:embed="rId8">
          <a:duotone>
            <a:prstClr val="black"/>
            <a:srgbClr val="00B050">
              <a:tint val="45000"/>
              <a:satMod val="400000"/>
            </a:srgbClr>
          </a:duotone>
          <a:alphaModFix amt="20000"/>
          <a:extLst>
            <a:ext uri="{BEBA8EAE-BF5A-486C-A8C5-ECC9F3942E4B}">
              <a14:imgProps xmlns:a14="http://schemas.microsoft.com/office/drawing/2010/main">
                <a14:imgLayer r:embed="rId2">
                  <a14:imgEffect>
                    <a14:backgroundRemoval t="3753" b="35982" l="31778" r="77778">
                      <a14:foregroundMark x1="31778" y1="9713" x2="31778" y2="9713"/>
                      <a14:foregroundMark x1="77778" y1="31347" x2="77778" y2="31347"/>
                      <a14:foregroundMark x1="32444" y1="35982" x2="32444" y2="35982"/>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29851" t="4643" r="20272" b="62762"/>
        <a:stretch/>
      </xdr:blipFill>
      <xdr:spPr>
        <a:xfrm flipH="1">
          <a:off x="4009568" y="7656286"/>
          <a:ext cx="4154717" cy="1796143"/>
        </a:xfrm>
        <a:prstGeom prst="rect">
          <a:avLst/>
        </a:prstGeom>
      </xdr:spPr>
    </xdr:pic>
    <xdr:clientData/>
  </xdr:twoCellAnchor>
  <xdr:twoCellAnchor>
    <xdr:from>
      <xdr:col>8</xdr:col>
      <xdr:colOff>806412</xdr:colOff>
      <xdr:row>13</xdr:row>
      <xdr:rowOff>45358</xdr:rowOff>
    </xdr:from>
    <xdr:to>
      <xdr:col>10</xdr:col>
      <xdr:colOff>680358</xdr:colOff>
      <xdr:row>33</xdr:row>
      <xdr:rowOff>81642</xdr:rowOff>
    </xdr:to>
    <xdr:grpSp>
      <xdr:nvGrpSpPr>
        <xdr:cNvPr id="13" name="Group 12">
          <a:extLst>
            <a:ext uri="{FF2B5EF4-FFF2-40B4-BE49-F238E27FC236}">
              <a16:creationId xmlns:a16="http://schemas.microsoft.com/office/drawing/2014/main" id="{86772BF5-5ED8-F0E4-FCE3-99F624B901A6}"/>
            </a:ext>
          </a:extLst>
        </xdr:cNvPr>
        <xdr:cNvGrpSpPr/>
      </xdr:nvGrpSpPr>
      <xdr:grpSpPr>
        <a:xfrm>
          <a:off x="8754495" y="2712358"/>
          <a:ext cx="1567280" cy="4068534"/>
          <a:chOff x="7695253" y="2272085"/>
          <a:chExt cx="1794006" cy="4425658"/>
        </a:xfrm>
        <a:solidFill>
          <a:schemeClr val="accent6">
            <a:lumMod val="75000"/>
          </a:schemeClr>
        </a:solidFill>
      </xdr:grpSpPr>
      <xdr:sp macro="" textlink="">
        <xdr:nvSpPr>
          <xdr:cNvPr id="14" name="Arrow: Circular 13">
            <a:extLst>
              <a:ext uri="{FF2B5EF4-FFF2-40B4-BE49-F238E27FC236}">
                <a16:creationId xmlns:a16="http://schemas.microsoft.com/office/drawing/2014/main" id="{43213543-6504-D8FF-1D99-36BC8027768A}"/>
              </a:ext>
            </a:extLst>
          </xdr:cNvPr>
          <xdr:cNvSpPr/>
        </xdr:nvSpPr>
        <xdr:spPr>
          <a:xfrm>
            <a:off x="8118260" y="2272085"/>
            <a:ext cx="1370999" cy="1371068"/>
          </a:xfrm>
          <a:prstGeom prst="circularArrow">
            <a:avLst>
              <a:gd name="adj1" fmla="val 10980"/>
              <a:gd name="adj2" fmla="val 1142322"/>
              <a:gd name="adj3" fmla="val 4500000"/>
              <a:gd name="adj4" fmla="val 10800000"/>
              <a:gd name="adj5" fmla="val 12500"/>
            </a:avLst>
          </a:prstGeom>
          <a:grpFill/>
          <a:scene3d>
            <a:camera prst="orthographicFront"/>
            <a:lightRig rig="flat" dir="t"/>
          </a:scene3d>
          <a:sp3d prstMaterial="plastic">
            <a:bevelT w="120900" h="88900"/>
            <a:bevelB w="88900" h="31750" prst="angle"/>
          </a:sp3d>
        </xdr:spPr>
        <xdr:style>
          <a:lnRef idx="0">
            <a:schemeClr val="lt1">
              <a:hueOff val="0"/>
              <a:satOff val="0"/>
              <a:lumOff val="0"/>
              <a:alphaOff val="0"/>
            </a:schemeClr>
          </a:lnRef>
          <a:fillRef idx="3">
            <a:schemeClr val="accent6">
              <a:hueOff val="0"/>
              <a:satOff val="0"/>
              <a:lumOff val="0"/>
              <a:alphaOff val="0"/>
            </a:schemeClr>
          </a:fillRef>
          <a:effectRef idx="2">
            <a:schemeClr val="accent6">
              <a:hueOff val="0"/>
              <a:satOff val="0"/>
              <a:lumOff val="0"/>
              <a:alphaOff val="0"/>
            </a:schemeClr>
          </a:effectRef>
          <a:fontRef idx="minor">
            <a:schemeClr val="lt1"/>
          </a:fontRef>
        </xdr:style>
      </xdr:sp>
      <xdr:sp macro="" textlink="">
        <xdr:nvSpPr>
          <xdr:cNvPr id="15" name="Freeform: Shape 14">
            <a:extLst>
              <a:ext uri="{FF2B5EF4-FFF2-40B4-BE49-F238E27FC236}">
                <a16:creationId xmlns:a16="http://schemas.microsoft.com/office/drawing/2014/main" id="{6F2C1101-AA68-1EDB-1AF8-609A0C30AD08}"/>
              </a:ext>
            </a:extLst>
          </xdr:cNvPr>
          <xdr:cNvSpPr/>
        </xdr:nvSpPr>
        <xdr:spPr>
          <a:xfrm>
            <a:off x="8420955" y="2768644"/>
            <a:ext cx="765095" cy="382376"/>
          </a:xfrm>
          <a:custGeom>
            <a:avLst/>
            <a:gdLst>
              <a:gd name="connsiteX0" fmla="*/ 0 w 765095"/>
              <a:gd name="connsiteY0" fmla="*/ 0 h 382376"/>
              <a:gd name="connsiteX1" fmla="*/ 765095 w 765095"/>
              <a:gd name="connsiteY1" fmla="*/ 0 h 382376"/>
              <a:gd name="connsiteX2" fmla="*/ 765095 w 765095"/>
              <a:gd name="connsiteY2" fmla="*/ 382376 h 382376"/>
              <a:gd name="connsiteX3" fmla="*/ 0 w 765095"/>
              <a:gd name="connsiteY3" fmla="*/ 382376 h 382376"/>
              <a:gd name="connsiteX4" fmla="*/ 0 w 765095"/>
              <a:gd name="connsiteY4" fmla="*/ 0 h 38237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5095" h="382376">
                <a:moveTo>
                  <a:pt x="0" y="0"/>
                </a:moveTo>
                <a:lnTo>
                  <a:pt x="765095" y="0"/>
                </a:lnTo>
                <a:lnTo>
                  <a:pt x="765095" y="382376"/>
                </a:lnTo>
                <a:lnTo>
                  <a:pt x="0" y="382376"/>
                </a:lnTo>
                <a:lnTo>
                  <a:pt x="0" y="0"/>
                </a:lnTo>
                <a:close/>
              </a:path>
            </a:pathLst>
          </a:custGeom>
          <a:grpFill/>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6350" tIns="6350" rIns="6350" bIns="6350" numCol="1" spcCol="1270" anchor="ctr" anchorCtr="0">
            <a:noAutofit/>
          </a:bodyPr>
          <a:lstStyle/>
          <a:p>
            <a:pPr marL="0" lvl="0" indent="0" algn="ctr" defTabSz="444500">
              <a:lnSpc>
                <a:spcPct val="90000"/>
              </a:lnSpc>
              <a:spcBef>
                <a:spcPct val="0"/>
              </a:spcBef>
              <a:spcAft>
                <a:spcPct val="35000"/>
              </a:spcAft>
              <a:buNone/>
            </a:pPr>
            <a:r>
              <a:rPr lang="en-IN" sz="1000" b="1" kern="1200"/>
              <a:t>1. Descriptive Analysis</a:t>
            </a:r>
          </a:p>
        </xdr:txBody>
      </xdr:sp>
      <xdr:sp macro="" textlink="">
        <xdr:nvSpPr>
          <xdr:cNvPr id="16" name="Shape 15">
            <a:extLst>
              <a:ext uri="{FF2B5EF4-FFF2-40B4-BE49-F238E27FC236}">
                <a16:creationId xmlns:a16="http://schemas.microsoft.com/office/drawing/2014/main" id="{9D5718DF-6F19-8EB0-67E4-EAA30698274D}"/>
              </a:ext>
            </a:extLst>
          </xdr:cNvPr>
          <xdr:cNvSpPr/>
        </xdr:nvSpPr>
        <xdr:spPr>
          <a:xfrm>
            <a:off x="7695253" y="3038779"/>
            <a:ext cx="1370999" cy="1371068"/>
          </a:xfrm>
          <a:prstGeom prst="leftCircularArrow">
            <a:avLst>
              <a:gd name="adj1" fmla="val 10980"/>
              <a:gd name="adj2" fmla="val 1142322"/>
              <a:gd name="adj3" fmla="val 6300000"/>
              <a:gd name="adj4" fmla="val 18900000"/>
              <a:gd name="adj5" fmla="val 12500"/>
            </a:avLst>
          </a:prstGeom>
          <a:grpFill/>
          <a:scene3d>
            <a:camera prst="orthographicFront"/>
            <a:lightRig rig="flat" dir="t"/>
          </a:scene3d>
          <a:sp3d prstMaterial="plastic">
            <a:bevelT w="120900" h="88900"/>
            <a:bevelB w="88900" h="31750" prst="angle"/>
          </a:sp3d>
        </xdr:spPr>
        <xdr:style>
          <a:lnRef idx="0">
            <a:schemeClr val="lt1">
              <a:hueOff val="0"/>
              <a:satOff val="0"/>
              <a:lumOff val="0"/>
              <a:alphaOff val="0"/>
            </a:schemeClr>
          </a:lnRef>
          <a:fillRef idx="3">
            <a:schemeClr val="accent6">
              <a:hueOff val="0"/>
              <a:satOff val="0"/>
              <a:lumOff val="0"/>
              <a:alphaOff val="0"/>
            </a:schemeClr>
          </a:fillRef>
          <a:effectRef idx="2">
            <a:schemeClr val="accent6">
              <a:hueOff val="0"/>
              <a:satOff val="0"/>
              <a:lumOff val="0"/>
              <a:alphaOff val="0"/>
            </a:schemeClr>
          </a:effectRef>
          <a:fontRef idx="minor">
            <a:schemeClr val="lt1"/>
          </a:fontRef>
        </xdr:style>
      </xdr:sp>
      <xdr:sp macro="" textlink="">
        <xdr:nvSpPr>
          <xdr:cNvPr id="17" name="Freeform: Shape 16">
            <a:extLst>
              <a:ext uri="{FF2B5EF4-FFF2-40B4-BE49-F238E27FC236}">
                <a16:creationId xmlns:a16="http://schemas.microsoft.com/office/drawing/2014/main" id="{E6B3CE79-FC0D-3E1C-9E72-13643DDF2EAD}"/>
              </a:ext>
            </a:extLst>
          </xdr:cNvPr>
          <xdr:cNvSpPr/>
        </xdr:nvSpPr>
        <xdr:spPr>
          <a:xfrm>
            <a:off x="8038535" y="3558182"/>
            <a:ext cx="765095" cy="382376"/>
          </a:xfrm>
          <a:custGeom>
            <a:avLst/>
            <a:gdLst>
              <a:gd name="connsiteX0" fmla="*/ 0 w 765095"/>
              <a:gd name="connsiteY0" fmla="*/ 0 h 382376"/>
              <a:gd name="connsiteX1" fmla="*/ 765095 w 765095"/>
              <a:gd name="connsiteY1" fmla="*/ 0 h 382376"/>
              <a:gd name="connsiteX2" fmla="*/ 765095 w 765095"/>
              <a:gd name="connsiteY2" fmla="*/ 382376 h 382376"/>
              <a:gd name="connsiteX3" fmla="*/ 0 w 765095"/>
              <a:gd name="connsiteY3" fmla="*/ 382376 h 382376"/>
              <a:gd name="connsiteX4" fmla="*/ 0 w 765095"/>
              <a:gd name="connsiteY4" fmla="*/ 0 h 38237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5095" h="382376">
                <a:moveTo>
                  <a:pt x="0" y="0"/>
                </a:moveTo>
                <a:lnTo>
                  <a:pt x="765095" y="0"/>
                </a:lnTo>
                <a:lnTo>
                  <a:pt x="765095" y="382376"/>
                </a:lnTo>
                <a:lnTo>
                  <a:pt x="0" y="382376"/>
                </a:lnTo>
                <a:lnTo>
                  <a:pt x="0" y="0"/>
                </a:lnTo>
                <a:close/>
              </a:path>
            </a:pathLst>
          </a:custGeom>
          <a:grpFill/>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6350" tIns="6350" rIns="6350" bIns="6350" numCol="1" spcCol="1270" anchor="ctr" anchorCtr="0">
            <a:noAutofit/>
          </a:bodyPr>
          <a:lstStyle/>
          <a:p>
            <a:pPr marL="0" lvl="0" indent="0" algn="ctr" defTabSz="444500">
              <a:lnSpc>
                <a:spcPct val="90000"/>
              </a:lnSpc>
              <a:spcBef>
                <a:spcPct val="0"/>
              </a:spcBef>
              <a:spcAft>
                <a:spcPct val="35000"/>
              </a:spcAft>
              <a:buNone/>
            </a:pPr>
            <a:r>
              <a:rPr lang="en-IN" sz="1000" b="1" kern="1200"/>
              <a:t>2. Covariance Analysis</a:t>
            </a:r>
          </a:p>
        </xdr:txBody>
      </xdr:sp>
      <xdr:sp macro="" textlink="">
        <xdr:nvSpPr>
          <xdr:cNvPr id="20" name="Arrow: Circular 19">
            <a:extLst>
              <a:ext uri="{FF2B5EF4-FFF2-40B4-BE49-F238E27FC236}">
                <a16:creationId xmlns:a16="http://schemas.microsoft.com/office/drawing/2014/main" id="{AEB6EBE9-E950-390E-CC45-8D6D34256417}"/>
              </a:ext>
            </a:extLst>
          </xdr:cNvPr>
          <xdr:cNvSpPr/>
        </xdr:nvSpPr>
        <xdr:spPr>
          <a:xfrm>
            <a:off x="8118260" y="3851160"/>
            <a:ext cx="1370999" cy="1371068"/>
          </a:xfrm>
          <a:prstGeom prst="circularArrow">
            <a:avLst>
              <a:gd name="adj1" fmla="val 10980"/>
              <a:gd name="adj2" fmla="val 1142322"/>
              <a:gd name="adj3" fmla="val 4500000"/>
              <a:gd name="adj4" fmla="val 13500000"/>
              <a:gd name="adj5" fmla="val 12500"/>
            </a:avLst>
          </a:prstGeom>
          <a:grpFill/>
          <a:scene3d>
            <a:camera prst="orthographicFront"/>
            <a:lightRig rig="flat" dir="t"/>
          </a:scene3d>
          <a:sp3d prstMaterial="plastic">
            <a:bevelT w="120900" h="88900"/>
            <a:bevelB w="88900" h="31750" prst="angle"/>
          </a:sp3d>
        </xdr:spPr>
        <xdr:style>
          <a:lnRef idx="0">
            <a:schemeClr val="lt1">
              <a:hueOff val="0"/>
              <a:satOff val="0"/>
              <a:lumOff val="0"/>
              <a:alphaOff val="0"/>
            </a:schemeClr>
          </a:lnRef>
          <a:fillRef idx="3">
            <a:schemeClr val="accent6">
              <a:hueOff val="0"/>
              <a:satOff val="0"/>
              <a:lumOff val="0"/>
              <a:alphaOff val="0"/>
            </a:schemeClr>
          </a:fillRef>
          <a:effectRef idx="2">
            <a:schemeClr val="accent6">
              <a:hueOff val="0"/>
              <a:satOff val="0"/>
              <a:lumOff val="0"/>
              <a:alphaOff val="0"/>
            </a:schemeClr>
          </a:effectRef>
          <a:fontRef idx="minor">
            <a:schemeClr val="lt1"/>
          </a:fontRef>
        </xdr:style>
      </xdr:sp>
      <xdr:sp macro="" textlink="">
        <xdr:nvSpPr>
          <xdr:cNvPr id="21" name="Freeform: Shape 20">
            <a:extLst>
              <a:ext uri="{FF2B5EF4-FFF2-40B4-BE49-F238E27FC236}">
                <a16:creationId xmlns:a16="http://schemas.microsoft.com/office/drawing/2014/main" id="{1146AADE-2CD1-559E-3F3C-7D8B1354DF6B}"/>
              </a:ext>
            </a:extLst>
          </xdr:cNvPr>
          <xdr:cNvSpPr/>
        </xdr:nvSpPr>
        <xdr:spPr>
          <a:xfrm>
            <a:off x="8420955" y="4347277"/>
            <a:ext cx="765095" cy="382376"/>
          </a:xfrm>
          <a:custGeom>
            <a:avLst/>
            <a:gdLst>
              <a:gd name="connsiteX0" fmla="*/ 0 w 765095"/>
              <a:gd name="connsiteY0" fmla="*/ 0 h 382376"/>
              <a:gd name="connsiteX1" fmla="*/ 765095 w 765095"/>
              <a:gd name="connsiteY1" fmla="*/ 0 h 382376"/>
              <a:gd name="connsiteX2" fmla="*/ 765095 w 765095"/>
              <a:gd name="connsiteY2" fmla="*/ 382376 h 382376"/>
              <a:gd name="connsiteX3" fmla="*/ 0 w 765095"/>
              <a:gd name="connsiteY3" fmla="*/ 382376 h 382376"/>
              <a:gd name="connsiteX4" fmla="*/ 0 w 765095"/>
              <a:gd name="connsiteY4" fmla="*/ 0 h 38237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5095" h="382376">
                <a:moveTo>
                  <a:pt x="0" y="0"/>
                </a:moveTo>
                <a:lnTo>
                  <a:pt x="765095" y="0"/>
                </a:lnTo>
                <a:lnTo>
                  <a:pt x="765095" y="382376"/>
                </a:lnTo>
                <a:lnTo>
                  <a:pt x="0" y="382376"/>
                </a:lnTo>
                <a:lnTo>
                  <a:pt x="0" y="0"/>
                </a:lnTo>
                <a:close/>
              </a:path>
            </a:pathLst>
          </a:custGeom>
          <a:grpFill/>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6350" tIns="6350" rIns="6350" bIns="6350" numCol="1" spcCol="1270" anchor="ctr" anchorCtr="0">
            <a:noAutofit/>
          </a:bodyPr>
          <a:lstStyle/>
          <a:p>
            <a:pPr marL="0" lvl="0" indent="0" algn="ctr" defTabSz="444500">
              <a:lnSpc>
                <a:spcPct val="90000"/>
              </a:lnSpc>
              <a:spcBef>
                <a:spcPct val="0"/>
              </a:spcBef>
              <a:spcAft>
                <a:spcPct val="35000"/>
              </a:spcAft>
              <a:buNone/>
            </a:pPr>
            <a:r>
              <a:rPr lang="en-IN" sz="1000" b="1" kern="1200"/>
              <a:t>3. Correlation Annalysis</a:t>
            </a:r>
          </a:p>
        </xdr:txBody>
      </xdr:sp>
      <xdr:sp macro="" textlink="">
        <xdr:nvSpPr>
          <xdr:cNvPr id="27" name="Shape 26">
            <a:extLst>
              <a:ext uri="{FF2B5EF4-FFF2-40B4-BE49-F238E27FC236}">
                <a16:creationId xmlns:a16="http://schemas.microsoft.com/office/drawing/2014/main" id="{8DDFCA67-C021-5DF0-82F3-532098A9785D}"/>
              </a:ext>
            </a:extLst>
          </xdr:cNvPr>
          <xdr:cNvSpPr/>
        </xdr:nvSpPr>
        <xdr:spPr>
          <a:xfrm>
            <a:off x="7737383" y="4640255"/>
            <a:ext cx="1370999" cy="1371068"/>
          </a:xfrm>
          <a:prstGeom prst="leftCircularArrow">
            <a:avLst>
              <a:gd name="adj1" fmla="val 10980"/>
              <a:gd name="adj2" fmla="val 1142322"/>
              <a:gd name="adj3" fmla="val 6300000"/>
              <a:gd name="adj4" fmla="val 18900000"/>
              <a:gd name="adj5" fmla="val 12500"/>
            </a:avLst>
          </a:prstGeom>
          <a:grpFill/>
          <a:scene3d>
            <a:camera prst="orthographicFront"/>
            <a:lightRig rig="flat" dir="t"/>
          </a:scene3d>
          <a:sp3d prstMaterial="plastic">
            <a:bevelT w="120900" h="88900"/>
            <a:bevelB w="88900" h="31750" prst="angle"/>
          </a:sp3d>
        </xdr:spPr>
        <xdr:style>
          <a:lnRef idx="0">
            <a:schemeClr val="lt1">
              <a:hueOff val="0"/>
              <a:satOff val="0"/>
              <a:lumOff val="0"/>
              <a:alphaOff val="0"/>
            </a:schemeClr>
          </a:lnRef>
          <a:fillRef idx="3">
            <a:schemeClr val="accent6">
              <a:hueOff val="0"/>
              <a:satOff val="0"/>
              <a:lumOff val="0"/>
              <a:alphaOff val="0"/>
            </a:schemeClr>
          </a:fillRef>
          <a:effectRef idx="2">
            <a:schemeClr val="accent6">
              <a:hueOff val="0"/>
              <a:satOff val="0"/>
              <a:lumOff val="0"/>
              <a:alphaOff val="0"/>
            </a:schemeClr>
          </a:effectRef>
          <a:fontRef idx="minor">
            <a:schemeClr val="lt1"/>
          </a:fontRef>
        </xdr:style>
      </xdr:sp>
      <xdr:sp macro="" textlink="">
        <xdr:nvSpPr>
          <xdr:cNvPr id="29" name="Freeform: Shape 28">
            <a:extLst>
              <a:ext uri="{FF2B5EF4-FFF2-40B4-BE49-F238E27FC236}">
                <a16:creationId xmlns:a16="http://schemas.microsoft.com/office/drawing/2014/main" id="{6126AE50-B33F-F245-88C8-2109DE0AFC54}"/>
              </a:ext>
            </a:extLst>
          </xdr:cNvPr>
          <xdr:cNvSpPr/>
        </xdr:nvSpPr>
        <xdr:spPr>
          <a:xfrm>
            <a:off x="8038535" y="5136814"/>
            <a:ext cx="765095" cy="382376"/>
          </a:xfrm>
          <a:custGeom>
            <a:avLst/>
            <a:gdLst>
              <a:gd name="connsiteX0" fmla="*/ 0 w 765095"/>
              <a:gd name="connsiteY0" fmla="*/ 0 h 382376"/>
              <a:gd name="connsiteX1" fmla="*/ 765095 w 765095"/>
              <a:gd name="connsiteY1" fmla="*/ 0 h 382376"/>
              <a:gd name="connsiteX2" fmla="*/ 765095 w 765095"/>
              <a:gd name="connsiteY2" fmla="*/ 382376 h 382376"/>
              <a:gd name="connsiteX3" fmla="*/ 0 w 765095"/>
              <a:gd name="connsiteY3" fmla="*/ 382376 h 382376"/>
              <a:gd name="connsiteX4" fmla="*/ 0 w 765095"/>
              <a:gd name="connsiteY4" fmla="*/ 0 h 38237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5095" h="382376">
                <a:moveTo>
                  <a:pt x="0" y="0"/>
                </a:moveTo>
                <a:lnTo>
                  <a:pt x="765095" y="0"/>
                </a:lnTo>
                <a:lnTo>
                  <a:pt x="765095" y="382376"/>
                </a:lnTo>
                <a:lnTo>
                  <a:pt x="0" y="382376"/>
                </a:lnTo>
                <a:lnTo>
                  <a:pt x="0" y="0"/>
                </a:lnTo>
                <a:close/>
              </a:path>
            </a:pathLst>
          </a:custGeom>
          <a:grpFill/>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6350" tIns="6350" rIns="6350" bIns="6350" numCol="1" spcCol="1270" anchor="ctr" anchorCtr="0">
            <a:noAutofit/>
          </a:bodyPr>
          <a:lstStyle/>
          <a:p>
            <a:pPr marL="0" lvl="0" indent="0" algn="ctr" defTabSz="444500">
              <a:lnSpc>
                <a:spcPct val="90000"/>
              </a:lnSpc>
              <a:spcBef>
                <a:spcPct val="0"/>
              </a:spcBef>
              <a:spcAft>
                <a:spcPct val="35000"/>
              </a:spcAft>
              <a:buNone/>
            </a:pPr>
            <a:r>
              <a:rPr lang="en-IN" sz="1000" b="1" kern="1200"/>
              <a:t>4.</a:t>
            </a:r>
            <a:r>
              <a:rPr lang="en-IN" sz="1000" b="1" kern="1200" baseline="0"/>
              <a:t> Hypothesis Testing</a:t>
            </a:r>
            <a:endParaRPr lang="en-IN" sz="1000" b="1" kern="1200"/>
          </a:p>
        </xdr:txBody>
      </xdr:sp>
      <xdr:sp macro="" textlink="">
        <xdr:nvSpPr>
          <xdr:cNvPr id="32" name="Block Arc 31">
            <a:extLst>
              <a:ext uri="{FF2B5EF4-FFF2-40B4-BE49-F238E27FC236}">
                <a16:creationId xmlns:a16="http://schemas.microsoft.com/office/drawing/2014/main" id="{9B74928D-10A8-A504-FF0C-4E40A3563713}"/>
              </a:ext>
            </a:extLst>
          </xdr:cNvPr>
          <xdr:cNvSpPr/>
        </xdr:nvSpPr>
        <xdr:spPr>
          <a:xfrm>
            <a:off x="8215729" y="5519191"/>
            <a:ext cx="1177861" cy="1178552"/>
          </a:xfrm>
          <a:prstGeom prst="blockArc">
            <a:avLst>
              <a:gd name="adj1" fmla="val 13500000"/>
              <a:gd name="adj2" fmla="val 10800000"/>
              <a:gd name="adj3" fmla="val 12740"/>
            </a:avLst>
          </a:prstGeom>
          <a:grpFill/>
          <a:scene3d>
            <a:camera prst="orthographicFront"/>
            <a:lightRig rig="flat" dir="t"/>
          </a:scene3d>
          <a:sp3d prstMaterial="plastic">
            <a:bevelT w="120900" h="88900"/>
            <a:bevelB w="88900" h="31750" prst="angle"/>
          </a:sp3d>
        </xdr:spPr>
        <xdr:style>
          <a:lnRef idx="0">
            <a:schemeClr val="lt1">
              <a:hueOff val="0"/>
              <a:satOff val="0"/>
              <a:lumOff val="0"/>
              <a:alphaOff val="0"/>
            </a:schemeClr>
          </a:lnRef>
          <a:fillRef idx="3">
            <a:schemeClr val="accent6">
              <a:hueOff val="0"/>
              <a:satOff val="0"/>
              <a:lumOff val="0"/>
              <a:alphaOff val="0"/>
            </a:schemeClr>
          </a:fillRef>
          <a:effectRef idx="2">
            <a:schemeClr val="accent6">
              <a:hueOff val="0"/>
              <a:satOff val="0"/>
              <a:lumOff val="0"/>
              <a:alphaOff val="0"/>
            </a:schemeClr>
          </a:effectRef>
          <a:fontRef idx="minor">
            <a:schemeClr val="lt1"/>
          </a:fontRef>
        </xdr:style>
      </xdr:sp>
      <xdr:sp macro="" textlink="">
        <xdr:nvSpPr>
          <xdr:cNvPr id="33" name="Freeform: Shape 32">
            <a:extLst>
              <a:ext uri="{FF2B5EF4-FFF2-40B4-BE49-F238E27FC236}">
                <a16:creationId xmlns:a16="http://schemas.microsoft.com/office/drawing/2014/main" id="{7CCAA82B-889A-C994-AE1A-7589268173CA}"/>
              </a:ext>
            </a:extLst>
          </xdr:cNvPr>
          <xdr:cNvSpPr/>
        </xdr:nvSpPr>
        <xdr:spPr>
          <a:xfrm>
            <a:off x="8420955" y="5926351"/>
            <a:ext cx="765095" cy="382376"/>
          </a:xfrm>
          <a:custGeom>
            <a:avLst/>
            <a:gdLst>
              <a:gd name="connsiteX0" fmla="*/ 0 w 765095"/>
              <a:gd name="connsiteY0" fmla="*/ 0 h 382376"/>
              <a:gd name="connsiteX1" fmla="*/ 765095 w 765095"/>
              <a:gd name="connsiteY1" fmla="*/ 0 h 382376"/>
              <a:gd name="connsiteX2" fmla="*/ 765095 w 765095"/>
              <a:gd name="connsiteY2" fmla="*/ 382376 h 382376"/>
              <a:gd name="connsiteX3" fmla="*/ 0 w 765095"/>
              <a:gd name="connsiteY3" fmla="*/ 382376 h 382376"/>
              <a:gd name="connsiteX4" fmla="*/ 0 w 765095"/>
              <a:gd name="connsiteY4" fmla="*/ 0 h 38237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5095" h="382376">
                <a:moveTo>
                  <a:pt x="0" y="0"/>
                </a:moveTo>
                <a:lnTo>
                  <a:pt x="765095" y="0"/>
                </a:lnTo>
                <a:lnTo>
                  <a:pt x="765095" y="382376"/>
                </a:lnTo>
                <a:lnTo>
                  <a:pt x="0" y="382376"/>
                </a:lnTo>
                <a:lnTo>
                  <a:pt x="0" y="0"/>
                </a:lnTo>
                <a:close/>
              </a:path>
            </a:pathLst>
          </a:custGeom>
          <a:grpFill/>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6350" tIns="6350" rIns="6350" bIns="6350" numCol="1" spcCol="1270" anchor="ctr" anchorCtr="0">
            <a:noAutofit/>
          </a:bodyPr>
          <a:lstStyle/>
          <a:p>
            <a:pPr marL="0" lvl="0" indent="0" algn="ctr" defTabSz="444500">
              <a:lnSpc>
                <a:spcPct val="90000"/>
              </a:lnSpc>
              <a:spcBef>
                <a:spcPct val="0"/>
              </a:spcBef>
              <a:spcAft>
                <a:spcPct val="35000"/>
              </a:spcAft>
              <a:buNone/>
            </a:pPr>
            <a:r>
              <a:rPr lang="en-IN" sz="1000" b="1" kern="1200"/>
              <a:t>5.  Regression</a:t>
            </a:r>
            <a:r>
              <a:rPr lang="en-IN" sz="1000" b="1" kern="1200" baseline="0"/>
              <a:t> Analysis</a:t>
            </a:r>
            <a:endParaRPr lang="en-IN" sz="1000" b="1" kern="1200"/>
          </a:p>
        </xdr:txBody>
      </xdr:sp>
    </xdr:grpSp>
    <xdr:clientData/>
  </xdr:twoCellAnchor>
  <xdr:twoCellAnchor>
    <xdr:from>
      <xdr:col>3</xdr:col>
      <xdr:colOff>952499</xdr:colOff>
      <xdr:row>16</xdr:row>
      <xdr:rowOff>99786</xdr:rowOff>
    </xdr:from>
    <xdr:to>
      <xdr:col>9</xdr:col>
      <xdr:colOff>519320</xdr:colOff>
      <xdr:row>16</xdr:row>
      <xdr:rowOff>106182</xdr:rowOff>
    </xdr:to>
    <xdr:cxnSp macro="">
      <xdr:nvCxnSpPr>
        <xdr:cNvPr id="12" name="Straight Connector 11">
          <a:extLst>
            <a:ext uri="{FF2B5EF4-FFF2-40B4-BE49-F238E27FC236}">
              <a16:creationId xmlns:a16="http://schemas.microsoft.com/office/drawing/2014/main" id="{151E13D6-1E6C-0797-9540-9BA67395CD09}"/>
            </a:ext>
          </a:extLst>
        </xdr:cNvPr>
        <xdr:cNvCxnSpPr>
          <a:stCxn id="14" idx="0"/>
          <a:endCxn id="35" idx="2"/>
        </xdr:cNvCxnSpPr>
      </xdr:nvCxnSpPr>
      <xdr:spPr>
        <a:xfrm flipH="1" flipV="1">
          <a:off x="4073070" y="3347357"/>
          <a:ext cx="5182036" cy="6396"/>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952499</xdr:colOff>
      <xdr:row>16</xdr:row>
      <xdr:rowOff>36286</xdr:rowOff>
    </xdr:from>
    <xdr:to>
      <xdr:col>3</xdr:col>
      <xdr:colOff>1052285</xdr:colOff>
      <xdr:row>16</xdr:row>
      <xdr:rowOff>163286</xdr:rowOff>
    </xdr:to>
    <xdr:sp macro="" textlink="">
      <xdr:nvSpPr>
        <xdr:cNvPr id="35" name="Oval 34">
          <a:extLst>
            <a:ext uri="{FF2B5EF4-FFF2-40B4-BE49-F238E27FC236}">
              <a16:creationId xmlns:a16="http://schemas.microsoft.com/office/drawing/2014/main" id="{0FD1B24C-C654-E98E-39C1-3FB1AFA9EEDF}"/>
            </a:ext>
          </a:extLst>
        </xdr:cNvPr>
        <xdr:cNvSpPr/>
      </xdr:nvSpPr>
      <xdr:spPr>
        <a:xfrm>
          <a:off x="4671785" y="3283857"/>
          <a:ext cx="99786" cy="127000"/>
        </a:xfrm>
        <a:prstGeom prst="ellipse">
          <a:avLst/>
        </a:prstGeom>
        <a:ln>
          <a:solidFill>
            <a:schemeClr val="accent6">
              <a:lumMod val="50000"/>
            </a:schemeClr>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chemeClr val="accent6">
              <a:lumMod val="50000"/>
            </a:schemeClr>
          </a:contourClr>
        </a:sp3d>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63500</xdr:colOff>
      <xdr:row>21</xdr:row>
      <xdr:rowOff>36286</xdr:rowOff>
    </xdr:from>
    <xdr:to>
      <xdr:col>10</xdr:col>
      <xdr:colOff>780142</xdr:colOff>
      <xdr:row>21</xdr:row>
      <xdr:rowOff>36286</xdr:rowOff>
    </xdr:to>
    <xdr:cxnSp macro="">
      <xdr:nvCxnSpPr>
        <xdr:cNvPr id="40" name="Straight Connector 39">
          <a:extLst>
            <a:ext uri="{FF2B5EF4-FFF2-40B4-BE49-F238E27FC236}">
              <a16:creationId xmlns:a16="http://schemas.microsoft.com/office/drawing/2014/main" id="{718CE440-9622-ACAD-FAAC-B85FDD1A6B01}"/>
            </a:ext>
          </a:extLst>
        </xdr:cNvPr>
        <xdr:cNvCxnSpPr/>
      </xdr:nvCxnSpPr>
      <xdr:spPr>
        <a:xfrm>
          <a:off x="8753929" y="4163786"/>
          <a:ext cx="716642" cy="0"/>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789214</xdr:colOff>
      <xdr:row>5</xdr:row>
      <xdr:rowOff>127000</xdr:rowOff>
    </xdr:from>
    <xdr:to>
      <xdr:col>10</xdr:col>
      <xdr:colOff>798285</xdr:colOff>
      <xdr:row>21</xdr:row>
      <xdr:rowOff>36287</xdr:rowOff>
    </xdr:to>
    <xdr:cxnSp macro="">
      <xdr:nvCxnSpPr>
        <xdr:cNvPr id="44" name="Straight Connector 43">
          <a:extLst>
            <a:ext uri="{FF2B5EF4-FFF2-40B4-BE49-F238E27FC236}">
              <a16:creationId xmlns:a16="http://schemas.microsoft.com/office/drawing/2014/main" id="{F7EBDD07-255A-7C86-2459-A3EA6F9A65F8}"/>
            </a:ext>
          </a:extLst>
        </xdr:cNvPr>
        <xdr:cNvCxnSpPr/>
      </xdr:nvCxnSpPr>
      <xdr:spPr>
        <a:xfrm flipV="1">
          <a:off x="9479643" y="1043214"/>
          <a:ext cx="9071" cy="3120573"/>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807357</xdr:colOff>
      <xdr:row>5</xdr:row>
      <xdr:rowOff>108857</xdr:rowOff>
    </xdr:from>
    <xdr:to>
      <xdr:col>11</xdr:col>
      <xdr:colOff>90715</xdr:colOff>
      <xdr:row>5</xdr:row>
      <xdr:rowOff>117928</xdr:rowOff>
    </xdr:to>
    <xdr:cxnSp macro="">
      <xdr:nvCxnSpPr>
        <xdr:cNvPr id="48" name="Straight Connector 47">
          <a:extLst>
            <a:ext uri="{FF2B5EF4-FFF2-40B4-BE49-F238E27FC236}">
              <a16:creationId xmlns:a16="http://schemas.microsoft.com/office/drawing/2014/main" id="{BFC6F972-782C-B079-0491-515F639C8AA1}"/>
            </a:ext>
          </a:extLst>
        </xdr:cNvPr>
        <xdr:cNvCxnSpPr>
          <a:endCxn id="49" idx="6"/>
        </xdr:cNvCxnSpPr>
      </xdr:nvCxnSpPr>
      <xdr:spPr>
        <a:xfrm flipV="1">
          <a:off x="9497786" y="1025071"/>
          <a:ext cx="208643" cy="9071"/>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916214</xdr:colOff>
      <xdr:row>5</xdr:row>
      <xdr:rowOff>45357</xdr:rowOff>
    </xdr:from>
    <xdr:to>
      <xdr:col>11</xdr:col>
      <xdr:colOff>90715</xdr:colOff>
      <xdr:row>5</xdr:row>
      <xdr:rowOff>172357</xdr:rowOff>
    </xdr:to>
    <xdr:sp macro="" textlink="">
      <xdr:nvSpPr>
        <xdr:cNvPr id="49" name="Oval 48">
          <a:extLst>
            <a:ext uri="{FF2B5EF4-FFF2-40B4-BE49-F238E27FC236}">
              <a16:creationId xmlns:a16="http://schemas.microsoft.com/office/drawing/2014/main" id="{1049C9A1-756E-4910-B0FE-17598013DDCD}"/>
            </a:ext>
          </a:extLst>
        </xdr:cNvPr>
        <xdr:cNvSpPr/>
      </xdr:nvSpPr>
      <xdr:spPr>
        <a:xfrm>
          <a:off x="9606643" y="961571"/>
          <a:ext cx="99786" cy="127000"/>
        </a:xfrm>
        <a:prstGeom prst="ellipse">
          <a:avLst/>
        </a:prstGeom>
        <a:ln>
          <a:solidFill>
            <a:schemeClr val="accent6">
              <a:lumMod val="50000"/>
            </a:schemeClr>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chemeClr val="accent6">
              <a:lumMod val="50000"/>
            </a:schemeClr>
          </a:contourClr>
        </a:sp3d>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489858</xdr:colOff>
      <xdr:row>23</xdr:row>
      <xdr:rowOff>226785</xdr:rowOff>
    </xdr:from>
    <xdr:to>
      <xdr:col>9</xdr:col>
      <xdr:colOff>571500</xdr:colOff>
      <xdr:row>23</xdr:row>
      <xdr:rowOff>226786</xdr:rowOff>
    </xdr:to>
    <xdr:cxnSp macro="">
      <xdr:nvCxnSpPr>
        <xdr:cNvPr id="52" name="Straight Connector 51">
          <a:extLst>
            <a:ext uri="{FF2B5EF4-FFF2-40B4-BE49-F238E27FC236}">
              <a16:creationId xmlns:a16="http://schemas.microsoft.com/office/drawing/2014/main" id="{53A3332A-F5B2-BBB1-C3E1-F9E56AAB0E96}"/>
            </a:ext>
          </a:extLst>
        </xdr:cNvPr>
        <xdr:cNvCxnSpPr/>
      </xdr:nvCxnSpPr>
      <xdr:spPr>
        <a:xfrm flipH="1" flipV="1">
          <a:off x="6975929" y="4898571"/>
          <a:ext cx="925285" cy="1"/>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471715</xdr:colOff>
      <xdr:row>18</xdr:row>
      <xdr:rowOff>108858</xdr:rowOff>
    </xdr:from>
    <xdr:to>
      <xdr:col>8</xdr:col>
      <xdr:colOff>471715</xdr:colOff>
      <xdr:row>23</xdr:row>
      <xdr:rowOff>217715</xdr:rowOff>
    </xdr:to>
    <xdr:cxnSp macro="">
      <xdr:nvCxnSpPr>
        <xdr:cNvPr id="54" name="Straight Connector 53">
          <a:extLst>
            <a:ext uri="{FF2B5EF4-FFF2-40B4-BE49-F238E27FC236}">
              <a16:creationId xmlns:a16="http://schemas.microsoft.com/office/drawing/2014/main" id="{75126DE0-1005-B5B4-D21A-02D5F760CE8C}"/>
            </a:ext>
          </a:extLst>
        </xdr:cNvPr>
        <xdr:cNvCxnSpPr/>
      </xdr:nvCxnSpPr>
      <xdr:spPr>
        <a:xfrm flipV="1">
          <a:off x="6957786" y="3710215"/>
          <a:ext cx="0" cy="1179286"/>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7</xdr:col>
      <xdr:colOff>952500</xdr:colOff>
      <xdr:row>18</xdr:row>
      <xdr:rowOff>99786</xdr:rowOff>
    </xdr:from>
    <xdr:to>
      <xdr:col>8</xdr:col>
      <xdr:colOff>489858</xdr:colOff>
      <xdr:row>18</xdr:row>
      <xdr:rowOff>108857</xdr:rowOff>
    </xdr:to>
    <xdr:cxnSp macro="">
      <xdr:nvCxnSpPr>
        <xdr:cNvPr id="56" name="Straight Connector 55">
          <a:extLst>
            <a:ext uri="{FF2B5EF4-FFF2-40B4-BE49-F238E27FC236}">
              <a16:creationId xmlns:a16="http://schemas.microsoft.com/office/drawing/2014/main" id="{3FFB121A-A4EB-4F61-CEB7-1F0312C55CB7}"/>
            </a:ext>
          </a:extLst>
        </xdr:cNvPr>
        <xdr:cNvCxnSpPr/>
      </xdr:nvCxnSpPr>
      <xdr:spPr>
        <a:xfrm flipV="1">
          <a:off x="6449786" y="3701143"/>
          <a:ext cx="526143" cy="9071"/>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7</xdr:col>
      <xdr:colOff>943428</xdr:colOff>
      <xdr:row>18</xdr:row>
      <xdr:rowOff>36286</xdr:rowOff>
    </xdr:from>
    <xdr:to>
      <xdr:col>8</xdr:col>
      <xdr:colOff>54429</xdr:colOff>
      <xdr:row>18</xdr:row>
      <xdr:rowOff>163286</xdr:rowOff>
    </xdr:to>
    <xdr:sp macro="" textlink="">
      <xdr:nvSpPr>
        <xdr:cNvPr id="58" name="Oval 57">
          <a:extLst>
            <a:ext uri="{FF2B5EF4-FFF2-40B4-BE49-F238E27FC236}">
              <a16:creationId xmlns:a16="http://schemas.microsoft.com/office/drawing/2014/main" id="{5D9F9C04-0D79-40E0-83C6-CAAAF1C4B1F1}"/>
            </a:ext>
          </a:extLst>
        </xdr:cNvPr>
        <xdr:cNvSpPr/>
      </xdr:nvSpPr>
      <xdr:spPr>
        <a:xfrm>
          <a:off x="6440714" y="3619500"/>
          <a:ext cx="99786" cy="127000"/>
        </a:xfrm>
        <a:prstGeom prst="ellipse">
          <a:avLst/>
        </a:prstGeom>
        <a:ln>
          <a:solidFill>
            <a:schemeClr val="accent6">
              <a:lumMod val="50000"/>
            </a:schemeClr>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chemeClr val="accent6">
              <a:lumMod val="50000"/>
            </a:schemeClr>
          </a:contourClr>
        </a:sp3d>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771071</xdr:colOff>
      <xdr:row>30</xdr:row>
      <xdr:rowOff>99786</xdr:rowOff>
    </xdr:from>
    <xdr:to>
      <xdr:col>9</xdr:col>
      <xdr:colOff>520304</xdr:colOff>
      <xdr:row>30</xdr:row>
      <xdr:rowOff>100534</xdr:rowOff>
    </xdr:to>
    <xdr:cxnSp macro="">
      <xdr:nvCxnSpPr>
        <xdr:cNvPr id="60" name="Straight Connector 59">
          <a:extLst>
            <a:ext uri="{FF2B5EF4-FFF2-40B4-BE49-F238E27FC236}">
              <a16:creationId xmlns:a16="http://schemas.microsoft.com/office/drawing/2014/main" id="{150F04DA-3B82-24CD-713C-502111A63277}"/>
            </a:ext>
          </a:extLst>
        </xdr:cNvPr>
        <xdr:cNvCxnSpPr>
          <a:stCxn id="32" idx="1"/>
        </xdr:cNvCxnSpPr>
      </xdr:nvCxnSpPr>
      <xdr:spPr>
        <a:xfrm flipH="1" flipV="1">
          <a:off x="7710714" y="6259286"/>
          <a:ext cx="1545376" cy="748"/>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7</xdr:col>
      <xdr:colOff>734785</xdr:colOff>
      <xdr:row>26</xdr:row>
      <xdr:rowOff>90715</xdr:rowOff>
    </xdr:from>
    <xdr:to>
      <xdr:col>7</xdr:col>
      <xdr:colOff>762000</xdr:colOff>
      <xdr:row>30</xdr:row>
      <xdr:rowOff>63500</xdr:rowOff>
    </xdr:to>
    <xdr:cxnSp macro="">
      <xdr:nvCxnSpPr>
        <xdr:cNvPr id="64" name="Straight Connector 63">
          <a:extLst>
            <a:ext uri="{FF2B5EF4-FFF2-40B4-BE49-F238E27FC236}">
              <a16:creationId xmlns:a16="http://schemas.microsoft.com/office/drawing/2014/main" id="{B1764C1D-E111-A6EB-6046-A2C817AB8625}"/>
            </a:ext>
          </a:extLst>
        </xdr:cNvPr>
        <xdr:cNvCxnSpPr/>
      </xdr:nvCxnSpPr>
      <xdr:spPr>
        <a:xfrm flipH="1" flipV="1">
          <a:off x="7674428" y="5515429"/>
          <a:ext cx="27215" cy="707571"/>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898071</xdr:colOff>
      <xdr:row>26</xdr:row>
      <xdr:rowOff>63500</xdr:rowOff>
    </xdr:from>
    <xdr:to>
      <xdr:col>7</xdr:col>
      <xdr:colOff>725714</xdr:colOff>
      <xdr:row>26</xdr:row>
      <xdr:rowOff>72572</xdr:rowOff>
    </xdr:to>
    <xdr:cxnSp macro="">
      <xdr:nvCxnSpPr>
        <xdr:cNvPr id="66" name="Straight Connector 65">
          <a:extLst>
            <a:ext uri="{FF2B5EF4-FFF2-40B4-BE49-F238E27FC236}">
              <a16:creationId xmlns:a16="http://schemas.microsoft.com/office/drawing/2014/main" id="{A90BCE2D-9754-E1E6-0F4C-D8AA7085CAB2}"/>
            </a:ext>
          </a:extLst>
        </xdr:cNvPr>
        <xdr:cNvCxnSpPr/>
      </xdr:nvCxnSpPr>
      <xdr:spPr>
        <a:xfrm flipV="1">
          <a:off x="5470071" y="5297714"/>
          <a:ext cx="752929" cy="9072"/>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834572</xdr:colOff>
      <xdr:row>26</xdr:row>
      <xdr:rowOff>27215</xdr:rowOff>
    </xdr:from>
    <xdr:to>
      <xdr:col>7</xdr:col>
      <xdr:colOff>9072</xdr:colOff>
      <xdr:row>26</xdr:row>
      <xdr:rowOff>154215</xdr:rowOff>
    </xdr:to>
    <xdr:sp macro="" textlink="">
      <xdr:nvSpPr>
        <xdr:cNvPr id="74" name="Oval 73">
          <a:extLst>
            <a:ext uri="{FF2B5EF4-FFF2-40B4-BE49-F238E27FC236}">
              <a16:creationId xmlns:a16="http://schemas.microsoft.com/office/drawing/2014/main" id="{93FC72E2-A549-4C3D-B1CF-B8B8BAB4408C}"/>
            </a:ext>
          </a:extLst>
        </xdr:cNvPr>
        <xdr:cNvSpPr/>
      </xdr:nvSpPr>
      <xdr:spPr>
        <a:xfrm>
          <a:off x="5406572" y="5261429"/>
          <a:ext cx="99786" cy="127000"/>
        </a:xfrm>
        <a:prstGeom prst="ellipse">
          <a:avLst/>
        </a:prstGeom>
        <a:ln>
          <a:solidFill>
            <a:schemeClr val="accent6">
              <a:lumMod val="50000"/>
            </a:schemeClr>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chemeClr val="accent6">
              <a:lumMod val="50000"/>
            </a:schemeClr>
          </a:contourClr>
        </a:sp3d>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72571</xdr:colOff>
      <xdr:row>26</xdr:row>
      <xdr:rowOff>54429</xdr:rowOff>
    </xdr:from>
    <xdr:to>
      <xdr:col>12</xdr:col>
      <xdr:colOff>18143</xdr:colOff>
      <xdr:row>26</xdr:row>
      <xdr:rowOff>81643</xdr:rowOff>
    </xdr:to>
    <xdr:cxnSp macro="">
      <xdr:nvCxnSpPr>
        <xdr:cNvPr id="86" name="Straight Connector 85">
          <a:extLst>
            <a:ext uri="{FF2B5EF4-FFF2-40B4-BE49-F238E27FC236}">
              <a16:creationId xmlns:a16="http://schemas.microsoft.com/office/drawing/2014/main" id="{87155F2E-8035-019D-1D6D-34C57EDD73F9}"/>
            </a:ext>
          </a:extLst>
        </xdr:cNvPr>
        <xdr:cNvCxnSpPr/>
      </xdr:nvCxnSpPr>
      <xdr:spPr>
        <a:xfrm>
          <a:off x="9697357" y="5479143"/>
          <a:ext cx="1959429" cy="27214"/>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1079500</xdr:colOff>
      <xdr:row>14</xdr:row>
      <xdr:rowOff>154214</xdr:rowOff>
    </xdr:from>
    <xdr:to>
      <xdr:col>12</xdr:col>
      <xdr:colOff>45357</xdr:colOff>
      <xdr:row>26</xdr:row>
      <xdr:rowOff>18143</xdr:rowOff>
    </xdr:to>
    <xdr:cxnSp macro="">
      <xdr:nvCxnSpPr>
        <xdr:cNvPr id="89" name="Straight Connector 88">
          <a:extLst>
            <a:ext uri="{FF2B5EF4-FFF2-40B4-BE49-F238E27FC236}">
              <a16:creationId xmlns:a16="http://schemas.microsoft.com/office/drawing/2014/main" id="{CBDD4BE9-B911-E70A-A59C-323A4D909321}"/>
            </a:ext>
          </a:extLst>
        </xdr:cNvPr>
        <xdr:cNvCxnSpPr/>
      </xdr:nvCxnSpPr>
      <xdr:spPr>
        <a:xfrm flipV="1">
          <a:off x="10069286" y="3011714"/>
          <a:ext cx="54428" cy="2721429"/>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45357</xdr:colOff>
      <xdr:row>14</xdr:row>
      <xdr:rowOff>117929</xdr:rowOff>
    </xdr:from>
    <xdr:to>
      <xdr:col>13</xdr:col>
      <xdr:colOff>0</xdr:colOff>
      <xdr:row>14</xdr:row>
      <xdr:rowOff>136071</xdr:rowOff>
    </xdr:to>
    <xdr:cxnSp macro="">
      <xdr:nvCxnSpPr>
        <xdr:cNvPr id="91" name="Straight Connector 90">
          <a:extLst>
            <a:ext uri="{FF2B5EF4-FFF2-40B4-BE49-F238E27FC236}">
              <a16:creationId xmlns:a16="http://schemas.microsoft.com/office/drawing/2014/main" id="{2F1BBB47-7B5F-6013-130F-71A18278B767}"/>
            </a:ext>
          </a:extLst>
        </xdr:cNvPr>
        <xdr:cNvCxnSpPr/>
      </xdr:nvCxnSpPr>
      <xdr:spPr>
        <a:xfrm flipV="1">
          <a:off x="10123714" y="2975429"/>
          <a:ext cx="1043215" cy="18142"/>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1052286</xdr:colOff>
      <xdr:row>14</xdr:row>
      <xdr:rowOff>45357</xdr:rowOff>
    </xdr:from>
    <xdr:to>
      <xdr:col>13</xdr:col>
      <xdr:colOff>63499</xdr:colOff>
      <xdr:row>14</xdr:row>
      <xdr:rowOff>172357</xdr:rowOff>
    </xdr:to>
    <xdr:sp macro="" textlink="">
      <xdr:nvSpPr>
        <xdr:cNvPr id="92" name="Oval 91">
          <a:extLst>
            <a:ext uri="{FF2B5EF4-FFF2-40B4-BE49-F238E27FC236}">
              <a16:creationId xmlns:a16="http://schemas.microsoft.com/office/drawing/2014/main" id="{C41C3876-D3C4-4137-83E7-C686B384E52F}"/>
            </a:ext>
          </a:extLst>
        </xdr:cNvPr>
        <xdr:cNvSpPr/>
      </xdr:nvSpPr>
      <xdr:spPr>
        <a:xfrm>
          <a:off x="11130643" y="2902857"/>
          <a:ext cx="99785" cy="127000"/>
        </a:xfrm>
        <a:prstGeom prst="ellipse">
          <a:avLst/>
        </a:prstGeom>
        <a:ln>
          <a:solidFill>
            <a:schemeClr val="accent6">
              <a:lumMod val="50000"/>
            </a:schemeClr>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chemeClr val="accent6">
              <a:lumMod val="50000"/>
            </a:schemeClr>
          </a:contourClr>
        </a:sp3d>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14</xdr:col>
      <xdr:colOff>108096</xdr:colOff>
      <xdr:row>28</xdr:row>
      <xdr:rowOff>184002</xdr:rowOff>
    </xdr:from>
    <xdr:to>
      <xdr:col>16</xdr:col>
      <xdr:colOff>569460</xdr:colOff>
      <xdr:row>45</xdr:row>
      <xdr:rowOff>107101</xdr:rowOff>
    </xdr:to>
    <xdr:pic>
      <xdr:nvPicPr>
        <xdr:cNvPr id="95" name="Picture 94">
          <a:extLst>
            <a:ext uri="{FF2B5EF4-FFF2-40B4-BE49-F238E27FC236}">
              <a16:creationId xmlns:a16="http://schemas.microsoft.com/office/drawing/2014/main" id="{84228635-9105-4A86-8383-40575EBFD09E}"/>
            </a:ext>
          </a:extLst>
        </xdr:cNvPr>
        <xdr:cNvPicPr>
          <a:picLocks noChangeAspect="1"/>
        </xdr:cNvPicPr>
      </xdr:nvPicPr>
      <xdr:blipFill rotWithShape="1">
        <a:blip xmlns:r="http://schemas.openxmlformats.org/officeDocument/2006/relationships" r:embed="rId9">
          <a:duotone>
            <a:prstClr val="black"/>
            <a:srgbClr val="00B0F0">
              <a:tint val="45000"/>
              <a:satMod val="400000"/>
            </a:srgbClr>
          </a:duotone>
          <a:alphaModFix amt="20000"/>
          <a:extLst>
            <a:ext uri="{BEBA8EAE-BF5A-486C-A8C5-ECC9F3942E4B}">
              <a14:imgProps xmlns:a14="http://schemas.microsoft.com/office/drawing/2010/main">
                <a14:imgLayer r:embed="rId2">
                  <a14:imgEffect>
                    <a14:backgroundRemoval t="55850" b="97572" l="2000" r="36889">
                      <a14:foregroundMark x1="2444" y1="79912" x2="2444" y2="79912"/>
                      <a14:foregroundMark x1="6222" y1="96909" x2="6222" y2="96909"/>
                      <a14:foregroundMark x1="36889" y1="96909" x2="36889" y2="96909"/>
                      <a14:foregroundMark x1="3778" y1="97572" x2="3778" y2="97572"/>
                      <a14:foregroundMark x1="6222" y1="55850" x2="6222" y2="55850"/>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t="53606" r="62389" b="419"/>
        <a:stretch/>
      </xdr:blipFill>
      <xdr:spPr>
        <a:xfrm rot="342671">
          <a:off x="13969239" y="5971573"/>
          <a:ext cx="2438935" cy="3451885"/>
        </a:xfrm>
        <a:prstGeom prst="rect">
          <a:avLst/>
        </a:prstGeom>
      </xdr:spPr>
    </xdr:pic>
    <xdr:clientData/>
  </xdr:twoCellAnchor>
  <xdr:twoCellAnchor>
    <xdr:from>
      <xdr:col>0</xdr:col>
      <xdr:colOff>18143</xdr:colOff>
      <xdr:row>4</xdr:row>
      <xdr:rowOff>18143</xdr:rowOff>
    </xdr:from>
    <xdr:to>
      <xdr:col>3</xdr:col>
      <xdr:colOff>934357</xdr:colOff>
      <xdr:row>6</xdr:row>
      <xdr:rowOff>104320</xdr:rowOff>
    </xdr:to>
    <xdr:grpSp>
      <xdr:nvGrpSpPr>
        <xdr:cNvPr id="10" name="Group 9">
          <a:extLst>
            <a:ext uri="{FF2B5EF4-FFF2-40B4-BE49-F238E27FC236}">
              <a16:creationId xmlns:a16="http://schemas.microsoft.com/office/drawing/2014/main" id="{688401C2-4331-45A0-BA6A-6A867392ACD6}"/>
            </a:ext>
          </a:extLst>
        </xdr:cNvPr>
        <xdr:cNvGrpSpPr/>
      </xdr:nvGrpSpPr>
      <xdr:grpSpPr>
        <a:xfrm>
          <a:off x="18143" y="737810"/>
          <a:ext cx="4048881" cy="477760"/>
          <a:chOff x="35376" y="738168"/>
          <a:chExt cx="1654276" cy="635269"/>
        </a:xfrm>
      </xdr:grpSpPr>
      <xdr:sp macro="" textlink="">
        <xdr:nvSpPr>
          <xdr:cNvPr id="11" name="TextBox 10">
            <a:hlinkClick xmlns:r="http://schemas.openxmlformats.org/officeDocument/2006/relationships" r:id="rId10"/>
            <a:extLst>
              <a:ext uri="{FF2B5EF4-FFF2-40B4-BE49-F238E27FC236}">
                <a16:creationId xmlns:a16="http://schemas.microsoft.com/office/drawing/2014/main" id="{A76CA290-EE49-7F93-62E1-18EC06BB2381}"/>
              </a:ext>
            </a:extLst>
          </xdr:cNvPr>
          <xdr:cNvSpPr txBox="1"/>
        </xdr:nvSpPr>
        <xdr:spPr>
          <a:xfrm>
            <a:off x="35376" y="738168"/>
            <a:ext cx="774939" cy="635269"/>
          </a:xfrm>
          <a:prstGeom prst="roundRect">
            <a:avLst/>
          </a:prstGeom>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IN" sz="1600" b="1">
                <a:solidFill>
                  <a:schemeClr val="bg1"/>
                </a:solidFill>
              </a:rPr>
              <a:t>VISUALIZATION</a:t>
            </a:r>
          </a:p>
        </xdr:txBody>
      </xdr:sp>
      <xdr:sp macro="" textlink="">
        <xdr:nvSpPr>
          <xdr:cNvPr id="19" name="TextBox 18">
            <a:extLst>
              <a:ext uri="{FF2B5EF4-FFF2-40B4-BE49-F238E27FC236}">
                <a16:creationId xmlns:a16="http://schemas.microsoft.com/office/drawing/2014/main" id="{AFDDC5F2-B7F9-354F-8910-45B664F2ED54}"/>
              </a:ext>
            </a:extLst>
          </xdr:cNvPr>
          <xdr:cNvSpPr txBox="1"/>
        </xdr:nvSpPr>
        <xdr:spPr>
          <a:xfrm>
            <a:off x="832767" y="739469"/>
            <a:ext cx="856885" cy="625928"/>
          </a:xfrm>
          <a:prstGeom prst="roundRect">
            <a:avLst/>
          </a:prstGeom>
          <a:solidFill>
            <a:schemeClr val="accent4">
              <a:lumMod val="60000"/>
              <a:lumOff val="40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IN" sz="1600" b="1"/>
              <a:t>STATISTICAL ANALYSIS</a:t>
            </a:r>
          </a:p>
        </xdr:txBody>
      </xdr:sp>
    </xdr:grpSp>
    <xdr:clientData/>
  </xdr:twoCellAnchor>
  <xdr:twoCellAnchor>
    <xdr:from>
      <xdr:col>17</xdr:col>
      <xdr:colOff>498927</xdr:colOff>
      <xdr:row>8</xdr:row>
      <xdr:rowOff>39006</xdr:rowOff>
    </xdr:from>
    <xdr:to>
      <xdr:col>26</xdr:col>
      <xdr:colOff>72570</xdr:colOff>
      <xdr:row>59</xdr:row>
      <xdr:rowOff>145143</xdr:rowOff>
    </xdr:to>
    <xdr:graphicFrame macro="">
      <xdr:nvGraphicFramePr>
        <xdr:cNvPr id="46" name="Diagram 45">
          <a:extLst>
            <a:ext uri="{FF2B5EF4-FFF2-40B4-BE49-F238E27FC236}">
              <a16:creationId xmlns:a16="http://schemas.microsoft.com/office/drawing/2014/main" id="{8EE937B0-9E18-58E9-9779-8CA715C1B4EE}"/>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tra Pandey" refreshedDate="44948.853956481478" createdVersion="8" refreshedVersion="8" minRefreshableVersion="3" recordCount="224" xr:uid="{4B8865A5-DA84-4A5A-88ED-F09BB2ED2051}">
  <cacheSource type="worksheet">
    <worksheetSource name="Screen_Time_Data__2"/>
  </cacheSource>
  <cacheFields count="12">
    <cacheField name="Date" numFmtId="0">
      <sharedItems/>
    </cacheField>
    <cacheField name="Week Day" numFmtId="0">
      <sharedItems count="7">
        <s v="Wednesday"/>
        <s v="Thursday"/>
        <s v="Friday"/>
        <s v="Saturday"/>
        <s v="Sunday"/>
        <s v="Monday"/>
        <s v="Tuesday"/>
      </sharedItems>
    </cacheField>
    <cacheField name="Yoga" numFmtId="0">
      <sharedItems containsSemiMixedTypes="0" containsString="0" containsNumber="1" containsInteger="1" minValue="0" maxValue="1" count="2">
        <n v="0"/>
        <n v="1"/>
      </sharedItems>
    </cacheField>
    <cacheField name="Attribute" numFmtId="0">
      <sharedItems count="8">
        <s v="Total Screen Time "/>
        <s v="Social Networking"/>
        <s v="Reading and Reference"/>
        <s v="Other"/>
        <s v="Productivity"/>
        <s v="Health and Fitness"/>
        <s v="Entertainment"/>
        <s v="Creativity"/>
      </sharedItems>
    </cacheField>
    <cacheField name="Value" numFmtId="0">
      <sharedItems containsSemiMixedTypes="0" containsString="0" containsNumber="1" containsInteger="1" minValue="0" maxValue="198"/>
    </cacheField>
    <cacheField name="Yoga_Category" numFmtId="0">
      <sharedItems count="2">
        <s v="No Yoga"/>
        <s v="Yoga"/>
      </sharedItems>
    </cacheField>
    <cacheField name="month_extracted" numFmtId="0">
      <sharedItems/>
    </cacheField>
    <cacheField name="day_Extracted" numFmtId="0">
      <sharedItems/>
    </cacheField>
    <cacheField name="year_extracted" numFmtId="0">
      <sharedItems/>
    </cacheField>
    <cacheField name="Date_Converted" numFmtId="14">
      <sharedItems containsSemiMixedTypes="0" containsNonDate="0" containsDate="1" containsString="0" minDate="2019-04-17T00:00:00" maxDate="2019-05-15T00:00:00" count="28">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sharedItems>
      <fieldGroup par="11" base="9">
        <rangePr groupBy="days" startDate="2019-04-17T00:00:00" endDate="2019-05-15T00:00:00"/>
        <groupItems count="368">
          <s v="&lt;17-04-2019"/>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5-05-2019"/>
        </groupItems>
      </fieldGroup>
    </cacheField>
    <cacheField name="Index" numFmtId="0" formula=" ROW()" databaseField="0"/>
    <cacheField name="Months" numFmtId="0" databaseField="0">
      <fieldGroup base="9">
        <rangePr groupBy="months" startDate="2019-04-17T00:00:00" endDate="2019-05-15T00:00:00"/>
        <groupItems count="14">
          <s v="&lt;17-04-2019"/>
          <s v="Jan"/>
          <s v="Feb"/>
          <s v="Mar"/>
          <s v="Apr"/>
          <s v="May"/>
          <s v="Jun"/>
          <s v="Jul"/>
          <s v="Aug"/>
          <s v="Sep"/>
          <s v="Oct"/>
          <s v="Nov"/>
          <s v="Dec"/>
          <s v="&gt;15-05-2019"/>
        </groupItems>
      </fieldGroup>
    </cacheField>
  </cacheFields>
  <extLst>
    <ext xmlns:x14="http://schemas.microsoft.com/office/spreadsheetml/2009/9/main" uri="{725AE2AE-9491-48be-B2B4-4EB974FC3084}">
      <x14:pivotCacheDefinition pivotCacheId="17345518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
  <r>
    <s v="04/17/19"/>
    <x v="0"/>
    <x v="0"/>
    <x v="0"/>
    <n v="187"/>
    <x v="0"/>
    <s v="04"/>
    <s v="17"/>
    <s v="2019"/>
    <x v="0"/>
  </r>
  <r>
    <s v="04/17/19"/>
    <x v="0"/>
    <x v="0"/>
    <x v="1"/>
    <n v="89"/>
    <x v="0"/>
    <s v="04"/>
    <s v="17"/>
    <s v="2019"/>
    <x v="0"/>
  </r>
  <r>
    <s v="04/17/19"/>
    <x v="0"/>
    <x v="0"/>
    <x v="2"/>
    <n v="17"/>
    <x v="0"/>
    <s v="04"/>
    <s v="17"/>
    <s v="2019"/>
    <x v="0"/>
  </r>
  <r>
    <s v="04/17/19"/>
    <x v="0"/>
    <x v="0"/>
    <x v="3"/>
    <n v="41"/>
    <x v="0"/>
    <s v="04"/>
    <s v="17"/>
    <s v="2019"/>
    <x v="0"/>
  </r>
  <r>
    <s v="04/17/19"/>
    <x v="0"/>
    <x v="0"/>
    <x v="4"/>
    <n v="22"/>
    <x v="0"/>
    <s v="04"/>
    <s v="17"/>
    <s v="2019"/>
    <x v="0"/>
  </r>
  <r>
    <s v="04/17/19"/>
    <x v="0"/>
    <x v="0"/>
    <x v="5"/>
    <n v="0"/>
    <x v="0"/>
    <s v="04"/>
    <s v="17"/>
    <s v="2019"/>
    <x v="0"/>
  </r>
  <r>
    <s v="04/17/19"/>
    <x v="0"/>
    <x v="0"/>
    <x v="6"/>
    <n v="0"/>
    <x v="0"/>
    <s v="04"/>
    <s v="17"/>
    <s v="2019"/>
    <x v="0"/>
  </r>
  <r>
    <s v="04/17/19"/>
    <x v="0"/>
    <x v="0"/>
    <x v="7"/>
    <n v="0"/>
    <x v="0"/>
    <s v="04"/>
    <s v="17"/>
    <s v="2019"/>
    <x v="0"/>
  </r>
  <r>
    <s v="04/18/19"/>
    <x v="1"/>
    <x v="0"/>
    <x v="0"/>
    <n v="123"/>
    <x v="0"/>
    <s v="04"/>
    <s v="18"/>
    <s v="2019"/>
    <x v="1"/>
  </r>
  <r>
    <s v="04/18/19"/>
    <x v="1"/>
    <x v="0"/>
    <x v="1"/>
    <n v="78"/>
    <x v="0"/>
    <s v="04"/>
    <s v="18"/>
    <s v="2019"/>
    <x v="1"/>
  </r>
  <r>
    <s v="04/18/19"/>
    <x v="1"/>
    <x v="0"/>
    <x v="2"/>
    <n v="17"/>
    <x v="0"/>
    <s v="04"/>
    <s v="18"/>
    <s v="2019"/>
    <x v="1"/>
  </r>
  <r>
    <s v="04/18/19"/>
    <x v="1"/>
    <x v="0"/>
    <x v="3"/>
    <n v="8"/>
    <x v="0"/>
    <s v="04"/>
    <s v="18"/>
    <s v="2019"/>
    <x v="1"/>
  </r>
  <r>
    <s v="04/18/19"/>
    <x v="1"/>
    <x v="0"/>
    <x v="4"/>
    <n v="9"/>
    <x v="0"/>
    <s v="04"/>
    <s v="18"/>
    <s v="2019"/>
    <x v="1"/>
  </r>
  <r>
    <s v="04/18/19"/>
    <x v="1"/>
    <x v="0"/>
    <x v="5"/>
    <n v="0"/>
    <x v="0"/>
    <s v="04"/>
    <s v="18"/>
    <s v="2019"/>
    <x v="1"/>
  </r>
  <r>
    <s v="04/18/19"/>
    <x v="1"/>
    <x v="0"/>
    <x v="6"/>
    <n v="0"/>
    <x v="0"/>
    <s v="04"/>
    <s v="18"/>
    <s v="2019"/>
    <x v="1"/>
  </r>
  <r>
    <s v="04/18/19"/>
    <x v="1"/>
    <x v="0"/>
    <x v="7"/>
    <n v="0"/>
    <x v="0"/>
    <s v="04"/>
    <s v="18"/>
    <s v="2019"/>
    <x v="1"/>
  </r>
  <r>
    <s v="04/19/19"/>
    <x v="2"/>
    <x v="0"/>
    <x v="0"/>
    <n v="112"/>
    <x v="0"/>
    <s v="04"/>
    <s v="19"/>
    <s v="2019"/>
    <x v="2"/>
  </r>
  <r>
    <s v="04/19/19"/>
    <x v="2"/>
    <x v="0"/>
    <x v="1"/>
    <n v="52"/>
    <x v="0"/>
    <s v="04"/>
    <s v="19"/>
    <s v="2019"/>
    <x v="2"/>
  </r>
  <r>
    <s v="04/19/19"/>
    <x v="2"/>
    <x v="0"/>
    <x v="2"/>
    <n v="40"/>
    <x v="0"/>
    <s v="04"/>
    <s v="19"/>
    <s v="2019"/>
    <x v="2"/>
  </r>
  <r>
    <s v="04/19/19"/>
    <x v="2"/>
    <x v="0"/>
    <x v="3"/>
    <n v="8"/>
    <x v="0"/>
    <s v="04"/>
    <s v="19"/>
    <s v="2019"/>
    <x v="2"/>
  </r>
  <r>
    <s v="04/19/19"/>
    <x v="2"/>
    <x v="0"/>
    <x v="4"/>
    <n v="4"/>
    <x v="0"/>
    <s v="04"/>
    <s v="19"/>
    <s v="2019"/>
    <x v="2"/>
  </r>
  <r>
    <s v="04/19/19"/>
    <x v="2"/>
    <x v="0"/>
    <x v="5"/>
    <n v="0"/>
    <x v="0"/>
    <s v="04"/>
    <s v="19"/>
    <s v="2019"/>
    <x v="2"/>
  </r>
  <r>
    <s v="04/19/19"/>
    <x v="2"/>
    <x v="0"/>
    <x v="6"/>
    <n v="3"/>
    <x v="0"/>
    <s v="04"/>
    <s v="19"/>
    <s v="2019"/>
    <x v="2"/>
  </r>
  <r>
    <s v="04/19/19"/>
    <x v="2"/>
    <x v="0"/>
    <x v="7"/>
    <n v="0"/>
    <x v="0"/>
    <s v="04"/>
    <s v="19"/>
    <s v="2019"/>
    <x v="2"/>
  </r>
  <r>
    <s v="04/20/19"/>
    <x v="3"/>
    <x v="0"/>
    <x v="0"/>
    <n v="101"/>
    <x v="0"/>
    <s v="04"/>
    <s v="20"/>
    <s v="2019"/>
    <x v="3"/>
  </r>
  <r>
    <s v="04/20/19"/>
    <x v="3"/>
    <x v="0"/>
    <x v="1"/>
    <n v="69"/>
    <x v="0"/>
    <s v="04"/>
    <s v="20"/>
    <s v="2019"/>
    <x v="3"/>
  </r>
  <r>
    <s v="04/20/19"/>
    <x v="3"/>
    <x v="0"/>
    <x v="2"/>
    <n v="9"/>
    <x v="0"/>
    <s v="04"/>
    <s v="20"/>
    <s v="2019"/>
    <x v="3"/>
  </r>
  <r>
    <s v="04/20/19"/>
    <x v="3"/>
    <x v="0"/>
    <x v="3"/>
    <n v="38"/>
    <x v="0"/>
    <s v="04"/>
    <s v="20"/>
    <s v="2019"/>
    <x v="3"/>
  </r>
  <r>
    <s v="04/20/19"/>
    <x v="3"/>
    <x v="0"/>
    <x v="4"/>
    <n v="2"/>
    <x v="0"/>
    <s v="04"/>
    <s v="20"/>
    <s v="2019"/>
    <x v="3"/>
  </r>
  <r>
    <s v="04/20/19"/>
    <x v="3"/>
    <x v="0"/>
    <x v="5"/>
    <n v="0"/>
    <x v="0"/>
    <s v="04"/>
    <s v="20"/>
    <s v="2019"/>
    <x v="3"/>
  </r>
  <r>
    <s v="04/20/19"/>
    <x v="3"/>
    <x v="0"/>
    <x v="6"/>
    <n v="3"/>
    <x v="0"/>
    <s v="04"/>
    <s v="20"/>
    <s v="2019"/>
    <x v="3"/>
  </r>
  <r>
    <s v="04/20/19"/>
    <x v="3"/>
    <x v="0"/>
    <x v="7"/>
    <n v="0"/>
    <x v="0"/>
    <s v="04"/>
    <s v="20"/>
    <s v="2019"/>
    <x v="3"/>
  </r>
  <r>
    <s v="04/21/19"/>
    <x v="4"/>
    <x v="0"/>
    <x v="0"/>
    <n v="56"/>
    <x v="0"/>
    <s v="04"/>
    <s v="21"/>
    <s v="2019"/>
    <x v="4"/>
  </r>
  <r>
    <s v="04/21/19"/>
    <x v="4"/>
    <x v="0"/>
    <x v="1"/>
    <n v="35"/>
    <x v="0"/>
    <s v="04"/>
    <s v="21"/>
    <s v="2019"/>
    <x v="4"/>
  </r>
  <r>
    <s v="04/21/19"/>
    <x v="4"/>
    <x v="0"/>
    <x v="2"/>
    <n v="2"/>
    <x v="0"/>
    <s v="04"/>
    <s v="21"/>
    <s v="2019"/>
    <x v="4"/>
  </r>
  <r>
    <s v="04/21/19"/>
    <x v="4"/>
    <x v="0"/>
    <x v="3"/>
    <n v="43"/>
    <x v="0"/>
    <s v="04"/>
    <s v="21"/>
    <s v="2019"/>
    <x v="4"/>
  </r>
  <r>
    <s v="04/21/19"/>
    <x v="4"/>
    <x v="0"/>
    <x v="4"/>
    <n v="3"/>
    <x v="0"/>
    <s v="04"/>
    <s v="21"/>
    <s v="2019"/>
    <x v="4"/>
  </r>
  <r>
    <s v="04/21/19"/>
    <x v="4"/>
    <x v="0"/>
    <x v="5"/>
    <n v="0"/>
    <x v="0"/>
    <s v="04"/>
    <s v="21"/>
    <s v="2019"/>
    <x v="4"/>
  </r>
  <r>
    <s v="04/21/19"/>
    <x v="4"/>
    <x v="0"/>
    <x v="6"/>
    <n v="1"/>
    <x v="0"/>
    <s v="04"/>
    <s v="21"/>
    <s v="2019"/>
    <x v="4"/>
  </r>
  <r>
    <s v="04/21/19"/>
    <x v="4"/>
    <x v="0"/>
    <x v="7"/>
    <n v="1"/>
    <x v="0"/>
    <s v="04"/>
    <s v="21"/>
    <s v="2019"/>
    <x v="4"/>
  </r>
  <r>
    <s v="04/22/19"/>
    <x v="5"/>
    <x v="0"/>
    <x v="0"/>
    <n v="189"/>
    <x v="0"/>
    <s v="04"/>
    <s v="22"/>
    <s v="2019"/>
    <x v="5"/>
  </r>
  <r>
    <s v="04/22/19"/>
    <x v="5"/>
    <x v="0"/>
    <x v="1"/>
    <n v="68"/>
    <x v="0"/>
    <s v="04"/>
    <s v="22"/>
    <s v="2019"/>
    <x v="5"/>
  </r>
  <r>
    <s v="04/22/19"/>
    <x v="5"/>
    <x v="0"/>
    <x v="2"/>
    <n v="0"/>
    <x v="0"/>
    <s v="04"/>
    <s v="22"/>
    <s v="2019"/>
    <x v="5"/>
  </r>
  <r>
    <s v="04/22/19"/>
    <x v="5"/>
    <x v="0"/>
    <x v="3"/>
    <n v="9"/>
    <x v="0"/>
    <s v="04"/>
    <s v="22"/>
    <s v="2019"/>
    <x v="5"/>
  </r>
  <r>
    <s v="04/22/19"/>
    <x v="5"/>
    <x v="0"/>
    <x v="4"/>
    <n v="3"/>
    <x v="0"/>
    <s v="04"/>
    <s v="22"/>
    <s v="2019"/>
    <x v="5"/>
  </r>
  <r>
    <s v="04/22/19"/>
    <x v="5"/>
    <x v="0"/>
    <x v="5"/>
    <n v="4"/>
    <x v="0"/>
    <s v="04"/>
    <s v="22"/>
    <s v="2019"/>
    <x v="5"/>
  </r>
  <r>
    <s v="04/22/19"/>
    <x v="5"/>
    <x v="0"/>
    <x v="6"/>
    <n v="0"/>
    <x v="0"/>
    <s v="04"/>
    <s v="22"/>
    <s v="2019"/>
    <x v="5"/>
  </r>
  <r>
    <s v="04/22/19"/>
    <x v="5"/>
    <x v="0"/>
    <x v="7"/>
    <n v="0"/>
    <x v="0"/>
    <s v="04"/>
    <s v="22"/>
    <s v="2019"/>
    <x v="5"/>
  </r>
  <r>
    <s v="04/23/19"/>
    <x v="6"/>
    <x v="0"/>
    <x v="0"/>
    <n v="158"/>
    <x v="0"/>
    <s v="04"/>
    <s v="23"/>
    <s v="2019"/>
    <x v="6"/>
  </r>
  <r>
    <s v="04/23/19"/>
    <x v="6"/>
    <x v="0"/>
    <x v="1"/>
    <n v="56"/>
    <x v="0"/>
    <s v="04"/>
    <s v="23"/>
    <s v="2019"/>
    <x v="6"/>
  </r>
  <r>
    <s v="04/23/19"/>
    <x v="6"/>
    <x v="0"/>
    <x v="2"/>
    <n v="18"/>
    <x v="0"/>
    <s v="04"/>
    <s v="23"/>
    <s v="2019"/>
    <x v="6"/>
  </r>
  <r>
    <s v="04/23/19"/>
    <x v="6"/>
    <x v="0"/>
    <x v="3"/>
    <n v="41"/>
    <x v="0"/>
    <s v="04"/>
    <s v="23"/>
    <s v="2019"/>
    <x v="6"/>
  </r>
  <r>
    <s v="04/23/19"/>
    <x v="6"/>
    <x v="0"/>
    <x v="4"/>
    <n v="12"/>
    <x v="0"/>
    <s v="04"/>
    <s v="23"/>
    <s v="2019"/>
    <x v="6"/>
  </r>
  <r>
    <s v="04/23/19"/>
    <x v="6"/>
    <x v="0"/>
    <x v="5"/>
    <n v="15"/>
    <x v="0"/>
    <s v="04"/>
    <s v="23"/>
    <s v="2019"/>
    <x v="6"/>
  </r>
  <r>
    <s v="04/23/19"/>
    <x v="6"/>
    <x v="0"/>
    <x v="6"/>
    <n v="0"/>
    <x v="0"/>
    <s v="04"/>
    <s v="23"/>
    <s v="2019"/>
    <x v="6"/>
  </r>
  <r>
    <s v="04/23/19"/>
    <x v="6"/>
    <x v="0"/>
    <x v="7"/>
    <n v="0"/>
    <x v="0"/>
    <s v="04"/>
    <s v="23"/>
    <s v="2019"/>
    <x v="6"/>
  </r>
  <r>
    <s v="04/24/19"/>
    <x v="0"/>
    <x v="0"/>
    <x v="0"/>
    <n v="135"/>
    <x v="0"/>
    <s v="04"/>
    <s v="24"/>
    <s v="2019"/>
    <x v="7"/>
  </r>
  <r>
    <s v="04/24/19"/>
    <x v="0"/>
    <x v="0"/>
    <x v="1"/>
    <n v="98"/>
    <x v="0"/>
    <s v="04"/>
    <s v="24"/>
    <s v="2019"/>
    <x v="7"/>
  </r>
  <r>
    <s v="04/24/19"/>
    <x v="0"/>
    <x v="0"/>
    <x v="2"/>
    <n v="3"/>
    <x v="0"/>
    <s v="04"/>
    <s v="24"/>
    <s v="2019"/>
    <x v="7"/>
  </r>
  <r>
    <s v="04/24/19"/>
    <x v="0"/>
    <x v="0"/>
    <x v="3"/>
    <n v="33"/>
    <x v="0"/>
    <s v="04"/>
    <s v="24"/>
    <s v="2019"/>
    <x v="7"/>
  </r>
  <r>
    <s v="04/24/19"/>
    <x v="0"/>
    <x v="0"/>
    <x v="4"/>
    <n v="16"/>
    <x v="0"/>
    <s v="04"/>
    <s v="24"/>
    <s v="2019"/>
    <x v="7"/>
  </r>
  <r>
    <s v="04/24/19"/>
    <x v="0"/>
    <x v="0"/>
    <x v="5"/>
    <n v="0"/>
    <x v="0"/>
    <s v="04"/>
    <s v="24"/>
    <s v="2019"/>
    <x v="7"/>
  </r>
  <r>
    <s v="04/24/19"/>
    <x v="0"/>
    <x v="0"/>
    <x v="6"/>
    <n v="0"/>
    <x v="0"/>
    <s v="04"/>
    <s v="24"/>
    <s v="2019"/>
    <x v="7"/>
  </r>
  <r>
    <s v="04/24/19"/>
    <x v="0"/>
    <x v="0"/>
    <x v="7"/>
    <n v="0"/>
    <x v="0"/>
    <s v="04"/>
    <s v="24"/>
    <s v="2019"/>
    <x v="7"/>
  </r>
  <r>
    <s v="04/25/19"/>
    <x v="1"/>
    <x v="0"/>
    <x v="0"/>
    <n v="52"/>
    <x v="0"/>
    <s v="04"/>
    <s v="25"/>
    <s v="2019"/>
    <x v="8"/>
  </r>
  <r>
    <s v="04/25/19"/>
    <x v="1"/>
    <x v="0"/>
    <x v="1"/>
    <n v="25"/>
    <x v="0"/>
    <s v="04"/>
    <s v="25"/>
    <s v="2019"/>
    <x v="8"/>
  </r>
  <r>
    <s v="04/25/19"/>
    <x v="1"/>
    <x v="0"/>
    <x v="2"/>
    <n v="7"/>
    <x v="0"/>
    <s v="04"/>
    <s v="25"/>
    <s v="2019"/>
    <x v="8"/>
  </r>
  <r>
    <s v="04/25/19"/>
    <x v="1"/>
    <x v="0"/>
    <x v="3"/>
    <n v="3"/>
    <x v="0"/>
    <s v="04"/>
    <s v="25"/>
    <s v="2019"/>
    <x v="8"/>
  </r>
  <r>
    <s v="04/25/19"/>
    <x v="1"/>
    <x v="0"/>
    <x v="4"/>
    <n v="16"/>
    <x v="0"/>
    <s v="04"/>
    <s v="25"/>
    <s v="2019"/>
    <x v="8"/>
  </r>
  <r>
    <s v="04/25/19"/>
    <x v="1"/>
    <x v="0"/>
    <x v="5"/>
    <n v="0"/>
    <x v="0"/>
    <s v="04"/>
    <s v="25"/>
    <s v="2019"/>
    <x v="8"/>
  </r>
  <r>
    <s v="04/25/19"/>
    <x v="1"/>
    <x v="0"/>
    <x v="6"/>
    <n v="0"/>
    <x v="0"/>
    <s v="04"/>
    <s v="25"/>
    <s v="2019"/>
    <x v="8"/>
  </r>
  <r>
    <s v="04/25/19"/>
    <x v="1"/>
    <x v="0"/>
    <x v="7"/>
    <n v="0"/>
    <x v="0"/>
    <s v="04"/>
    <s v="25"/>
    <s v="2019"/>
    <x v="8"/>
  </r>
  <r>
    <s v="04/26/19"/>
    <x v="2"/>
    <x v="0"/>
    <x v="0"/>
    <n v="198"/>
    <x v="0"/>
    <s v="04"/>
    <s v="26"/>
    <s v="2019"/>
    <x v="9"/>
  </r>
  <r>
    <s v="04/26/19"/>
    <x v="2"/>
    <x v="0"/>
    <x v="1"/>
    <n v="76"/>
    <x v="0"/>
    <s v="04"/>
    <s v="26"/>
    <s v="2019"/>
    <x v="9"/>
  </r>
  <r>
    <s v="04/26/19"/>
    <x v="2"/>
    <x v="0"/>
    <x v="2"/>
    <n v="8"/>
    <x v="0"/>
    <s v="04"/>
    <s v="26"/>
    <s v="2019"/>
    <x v="9"/>
  </r>
  <r>
    <s v="04/26/19"/>
    <x v="2"/>
    <x v="0"/>
    <x v="3"/>
    <n v="29"/>
    <x v="0"/>
    <s v="04"/>
    <s v="26"/>
    <s v="2019"/>
    <x v="9"/>
  </r>
  <r>
    <s v="04/26/19"/>
    <x v="2"/>
    <x v="0"/>
    <x v="4"/>
    <n v="15"/>
    <x v="0"/>
    <s v="04"/>
    <s v="26"/>
    <s v="2019"/>
    <x v="9"/>
  </r>
  <r>
    <s v="04/26/19"/>
    <x v="2"/>
    <x v="0"/>
    <x v="5"/>
    <n v="0"/>
    <x v="0"/>
    <s v="04"/>
    <s v="26"/>
    <s v="2019"/>
    <x v="9"/>
  </r>
  <r>
    <s v="04/26/19"/>
    <x v="2"/>
    <x v="0"/>
    <x v="6"/>
    <n v="32"/>
    <x v="0"/>
    <s v="04"/>
    <s v="26"/>
    <s v="2019"/>
    <x v="9"/>
  </r>
  <r>
    <s v="04/26/19"/>
    <x v="2"/>
    <x v="0"/>
    <x v="7"/>
    <n v="0"/>
    <x v="0"/>
    <s v="04"/>
    <s v="26"/>
    <s v="2019"/>
    <x v="9"/>
  </r>
  <r>
    <s v="04/27/19"/>
    <x v="3"/>
    <x v="0"/>
    <x v="0"/>
    <n v="116"/>
    <x v="0"/>
    <s v="04"/>
    <s v="27"/>
    <s v="2019"/>
    <x v="10"/>
  </r>
  <r>
    <s v="04/27/19"/>
    <x v="3"/>
    <x v="0"/>
    <x v="1"/>
    <n v="75"/>
    <x v="0"/>
    <s v="04"/>
    <s v="27"/>
    <s v="2019"/>
    <x v="10"/>
  </r>
  <r>
    <s v="04/27/19"/>
    <x v="3"/>
    <x v="0"/>
    <x v="2"/>
    <n v="10"/>
    <x v="0"/>
    <s v="04"/>
    <s v="27"/>
    <s v="2019"/>
    <x v="10"/>
  </r>
  <r>
    <s v="04/27/19"/>
    <x v="3"/>
    <x v="0"/>
    <x v="3"/>
    <n v="20"/>
    <x v="0"/>
    <s v="04"/>
    <s v="27"/>
    <s v="2019"/>
    <x v="10"/>
  </r>
  <r>
    <s v="04/27/19"/>
    <x v="3"/>
    <x v="0"/>
    <x v="4"/>
    <n v="5"/>
    <x v="0"/>
    <s v="04"/>
    <s v="27"/>
    <s v="2019"/>
    <x v="10"/>
  </r>
  <r>
    <s v="04/27/19"/>
    <x v="3"/>
    <x v="0"/>
    <x v="5"/>
    <n v="0"/>
    <x v="0"/>
    <s v="04"/>
    <s v="27"/>
    <s v="2019"/>
    <x v="10"/>
  </r>
  <r>
    <s v="04/27/19"/>
    <x v="3"/>
    <x v="0"/>
    <x v="6"/>
    <n v="0"/>
    <x v="0"/>
    <s v="04"/>
    <s v="27"/>
    <s v="2019"/>
    <x v="10"/>
  </r>
  <r>
    <s v="04/27/19"/>
    <x v="3"/>
    <x v="0"/>
    <x v="7"/>
    <n v="0"/>
    <x v="0"/>
    <s v="04"/>
    <s v="27"/>
    <s v="2019"/>
    <x v="10"/>
  </r>
  <r>
    <s v="04/28/19"/>
    <x v="4"/>
    <x v="0"/>
    <x v="0"/>
    <n v="85"/>
    <x v="0"/>
    <s v="04"/>
    <s v="28"/>
    <s v="2019"/>
    <x v="11"/>
  </r>
  <r>
    <s v="04/28/19"/>
    <x v="4"/>
    <x v="0"/>
    <x v="1"/>
    <n v="42"/>
    <x v="0"/>
    <s v="04"/>
    <s v="28"/>
    <s v="2019"/>
    <x v="11"/>
  </r>
  <r>
    <s v="04/28/19"/>
    <x v="4"/>
    <x v="0"/>
    <x v="2"/>
    <n v="22"/>
    <x v="0"/>
    <s v="04"/>
    <s v="28"/>
    <s v="2019"/>
    <x v="11"/>
  </r>
  <r>
    <s v="04/28/19"/>
    <x v="4"/>
    <x v="0"/>
    <x v="3"/>
    <n v="4"/>
    <x v="0"/>
    <s v="04"/>
    <s v="28"/>
    <s v="2019"/>
    <x v="11"/>
  </r>
  <r>
    <s v="04/28/19"/>
    <x v="4"/>
    <x v="0"/>
    <x v="4"/>
    <n v="2"/>
    <x v="0"/>
    <s v="04"/>
    <s v="28"/>
    <s v="2019"/>
    <x v="11"/>
  </r>
  <r>
    <s v="04/28/19"/>
    <x v="4"/>
    <x v="0"/>
    <x v="5"/>
    <n v="0"/>
    <x v="0"/>
    <s v="04"/>
    <s v="28"/>
    <s v="2019"/>
    <x v="11"/>
  </r>
  <r>
    <s v="04/28/19"/>
    <x v="4"/>
    <x v="0"/>
    <x v="6"/>
    <n v="0"/>
    <x v="0"/>
    <s v="04"/>
    <s v="28"/>
    <s v="2019"/>
    <x v="11"/>
  </r>
  <r>
    <s v="04/28/19"/>
    <x v="4"/>
    <x v="0"/>
    <x v="7"/>
    <n v="0"/>
    <x v="0"/>
    <s v="04"/>
    <s v="28"/>
    <s v="2019"/>
    <x v="11"/>
  </r>
  <r>
    <s v="04/29/19"/>
    <x v="5"/>
    <x v="1"/>
    <x v="0"/>
    <n v="109"/>
    <x v="1"/>
    <s v="04"/>
    <s v="29"/>
    <s v="2019"/>
    <x v="12"/>
  </r>
  <r>
    <s v="04/29/19"/>
    <x v="5"/>
    <x v="1"/>
    <x v="1"/>
    <n v="46"/>
    <x v="1"/>
    <s v="04"/>
    <s v="29"/>
    <s v="2019"/>
    <x v="12"/>
  </r>
  <r>
    <s v="04/29/19"/>
    <x v="5"/>
    <x v="1"/>
    <x v="2"/>
    <n v="8"/>
    <x v="1"/>
    <s v="04"/>
    <s v="29"/>
    <s v="2019"/>
    <x v="12"/>
  </r>
  <r>
    <s v="04/29/19"/>
    <x v="5"/>
    <x v="1"/>
    <x v="3"/>
    <n v="13"/>
    <x v="1"/>
    <s v="04"/>
    <s v="29"/>
    <s v="2019"/>
    <x v="12"/>
  </r>
  <r>
    <s v="04/29/19"/>
    <x v="5"/>
    <x v="1"/>
    <x v="4"/>
    <n v="9"/>
    <x v="1"/>
    <s v="04"/>
    <s v="29"/>
    <s v="2019"/>
    <x v="12"/>
  </r>
  <r>
    <s v="04/29/19"/>
    <x v="5"/>
    <x v="1"/>
    <x v="5"/>
    <n v="15"/>
    <x v="1"/>
    <s v="04"/>
    <s v="29"/>
    <s v="2019"/>
    <x v="12"/>
  </r>
  <r>
    <s v="04/29/19"/>
    <x v="5"/>
    <x v="1"/>
    <x v="6"/>
    <n v="1"/>
    <x v="1"/>
    <s v="04"/>
    <s v="29"/>
    <s v="2019"/>
    <x v="12"/>
  </r>
  <r>
    <s v="04/29/19"/>
    <x v="5"/>
    <x v="1"/>
    <x v="7"/>
    <n v="0"/>
    <x v="1"/>
    <s v="04"/>
    <s v="29"/>
    <s v="2019"/>
    <x v="12"/>
  </r>
  <r>
    <s v="04/30/19"/>
    <x v="6"/>
    <x v="1"/>
    <x v="0"/>
    <n v="79"/>
    <x v="1"/>
    <s v="04"/>
    <s v="30"/>
    <s v="2019"/>
    <x v="13"/>
  </r>
  <r>
    <s v="04/30/19"/>
    <x v="6"/>
    <x v="1"/>
    <x v="1"/>
    <n v="40"/>
    <x v="1"/>
    <s v="04"/>
    <s v="30"/>
    <s v="2019"/>
    <x v="13"/>
  </r>
  <r>
    <s v="04/30/19"/>
    <x v="6"/>
    <x v="1"/>
    <x v="2"/>
    <n v="2"/>
    <x v="1"/>
    <s v="04"/>
    <s v="30"/>
    <s v="2019"/>
    <x v="13"/>
  </r>
  <r>
    <s v="04/30/19"/>
    <x v="6"/>
    <x v="1"/>
    <x v="3"/>
    <n v="9"/>
    <x v="1"/>
    <s v="04"/>
    <s v="30"/>
    <s v="2019"/>
    <x v="13"/>
  </r>
  <r>
    <s v="04/30/19"/>
    <x v="6"/>
    <x v="1"/>
    <x v="4"/>
    <n v="12"/>
    <x v="1"/>
    <s v="04"/>
    <s v="30"/>
    <s v="2019"/>
    <x v="13"/>
  </r>
  <r>
    <s v="04/30/19"/>
    <x v="6"/>
    <x v="1"/>
    <x v="5"/>
    <n v="0"/>
    <x v="1"/>
    <s v="04"/>
    <s v="30"/>
    <s v="2019"/>
    <x v="13"/>
  </r>
  <r>
    <s v="04/30/19"/>
    <x v="6"/>
    <x v="1"/>
    <x v="6"/>
    <n v="0"/>
    <x v="1"/>
    <s v="04"/>
    <s v="30"/>
    <s v="2019"/>
    <x v="13"/>
  </r>
  <r>
    <s v="04/30/19"/>
    <x v="6"/>
    <x v="1"/>
    <x v="7"/>
    <n v="0"/>
    <x v="1"/>
    <s v="04"/>
    <s v="30"/>
    <s v="2019"/>
    <x v="13"/>
  </r>
  <r>
    <s v="05/01/19"/>
    <x v="0"/>
    <x v="1"/>
    <x v="0"/>
    <n v="127"/>
    <x v="1"/>
    <s v="05"/>
    <s v="01"/>
    <s v="2019"/>
    <x v="14"/>
  </r>
  <r>
    <s v="05/01/19"/>
    <x v="0"/>
    <x v="1"/>
    <x v="1"/>
    <n v="90"/>
    <x v="1"/>
    <s v="05"/>
    <s v="01"/>
    <s v="2019"/>
    <x v="14"/>
  </r>
  <r>
    <s v="05/01/19"/>
    <x v="0"/>
    <x v="1"/>
    <x v="2"/>
    <n v="0"/>
    <x v="1"/>
    <s v="05"/>
    <s v="01"/>
    <s v="2019"/>
    <x v="14"/>
  </r>
  <r>
    <s v="05/01/19"/>
    <x v="0"/>
    <x v="1"/>
    <x v="3"/>
    <n v="10"/>
    <x v="1"/>
    <s v="05"/>
    <s v="01"/>
    <s v="2019"/>
    <x v="14"/>
  </r>
  <r>
    <s v="05/01/19"/>
    <x v="0"/>
    <x v="1"/>
    <x v="4"/>
    <n v="7"/>
    <x v="1"/>
    <s v="05"/>
    <s v="01"/>
    <s v="2019"/>
    <x v="14"/>
  </r>
  <r>
    <s v="05/01/19"/>
    <x v="0"/>
    <x v="1"/>
    <x v="5"/>
    <n v="0"/>
    <x v="1"/>
    <s v="05"/>
    <s v="01"/>
    <s v="2019"/>
    <x v="14"/>
  </r>
  <r>
    <s v="05/01/19"/>
    <x v="0"/>
    <x v="1"/>
    <x v="6"/>
    <n v="0"/>
    <x v="1"/>
    <s v="05"/>
    <s v="01"/>
    <s v="2019"/>
    <x v="14"/>
  </r>
  <r>
    <s v="05/01/19"/>
    <x v="0"/>
    <x v="1"/>
    <x v="7"/>
    <n v="0"/>
    <x v="1"/>
    <s v="05"/>
    <s v="01"/>
    <s v="2019"/>
    <x v="14"/>
  </r>
  <r>
    <s v="05/02/19"/>
    <x v="1"/>
    <x v="1"/>
    <x v="0"/>
    <n v="170"/>
    <x v="1"/>
    <s v="05"/>
    <s v="02"/>
    <s v="2019"/>
    <x v="15"/>
  </r>
  <r>
    <s v="05/02/19"/>
    <x v="1"/>
    <x v="1"/>
    <x v="1"/>
    <n v="60"/>
    <x v="1"/>
    <s v="05"/>
    <s v="02"/>
    <s v="2019"/>
    <x v="15"/>
  </r>
  <r>
    <s v="05/02/19"/>
    <x v="1"/>
    <x v="1"/>
    <x v="2"/>
    <n v="3"/>
    <x v="1"/>
    <s v="05"/>
    <s v="02"/>
    <s v="2019"/>
    <x v="15"/>
  </r>
  <r>
    <s v="05/02/19"/>
    <x v="1"/>
    <x v="1"/>
    <x v="3"/>
    <n v="2"/>
    <x v="1"/>
    <s v="05"/>
    <s v="02"/>
    <s v="2019"/>
    <x v="15"/>
  </r>
  <r>
    <s v="05/02/19"/>
    <x v="1"/>
    <x v="1"/>
    <x v="4"/>
    <n v="11"/>
    <x v="1"/>
    <s v="05"/>
    <s v="02"/>
    <s v="2019"/>
    <x v="15"/>
  </r>
  <r>
    <s v="05/02/19"/>
    <x v="1"/>
    <x v="1"/>
    <x v="5"/>
    <n v="0"/>
    <x v="1"/>
    <s v="05"/>
    <s v="02"/>
    <s v="2019"/>
    <x v="15"/>
  </r>
  <r>
    <s v="05/02/19"/>
    <x v="1"/>
    <x v="1"/>
    <x v="6"/>
    <n v="0"/>
    <x v="1"/>
    <s v="05"/>
    <s v="02"/>
    <s v="2019"/>
    <x v="15"/>
  </r>
  <r>
    <s v="05/02/19"/>
    <x v="1"/>
    <x v="1"/>
    <x v="7"/>
    <n v="0"/>
    <x v="1"/>
    <s v="05"/>
    <s v="02"/>
    <s v="2019"/>
    <x v="15"/>
  </r>
  <r>
    <s v="05/03/19"/>
    <x v="2"/>
    <x v="1"/>
    <x v="0"/>
    <n v="91"/>
    <x v="1"/>
    <s v="05"/>
    <s v="03"/>
    <s v="2019"/>
    <x v="16"/>
  </r>
  <r>
    <s v="05/03/19"/>
    <x v="2"/>
    <x v="1"/>
    <x v="1"/>
    <n v="64"/>
    <x v="1"/>
    <s v="05"/>
    <s v="03"/>
    <s v="2019"/>
    <x v="16"/>
  </r>
  <r>
    <s v="05/03/19"/>
    <x v="2"/>
    <x v="1"/>
    <x v="2"/>
    <n v="2"/>
    <x v="1"/>
    <s v="05"/>
    <s v="03"/>
    <s v="2019"/>
    <x v="16"/>
  </r>
  <r>
    <s v="05/03/19"/>
    <x v="2"/>
    <x v="1"/>
    <x v="3"/>
    <n v="18"/>
    <x v="1"/>
    <s v="05"/>
    <s v="03"/>
    <s v="2019"/>
    <x v="16"/>
  </r>
  <r>
    <s v="05/03/19"/>
    <x v="2"/>
    <x v="1"/>
    <x v="4"/>
    <n v="5"/>
    <x v="1"/>
    <s v="05"/>
    <s v="03"/>
    <s v="2019"/>
    <x v="16"/>
  </r>
  <r>
    <s v="05/03/19"/>
    <x v="2"/>
    <x v="1"/>
    <x v="5"/>
    <n v="1"/>
    <x v="1"/>
    <s v="05"/>
    <s v="03"/>
    <s v="2019"/>
    <x v="16"/>
  </r>
  <r>
    <s v="05/03/19"/>
    <x v="2"/>
    <x v="1"/>
    <x v="6"/>
    <n v="1"/>
    <x v="1"/>
    <s v="05"/>
    <s v="03"/>
    <s v="2019"/>
    <x v="16"/>
  </r>
  <r>
    <s v="05/03/19"/>
    <x v="2"/>
    <x v="1"/>
    <x v="7"/>
    <n v="2"/>
    <x v="1"/>
    <s v="05"/>
    <s v="03"/>
    <s v="2019"/>
    <x v="16"/>
  </r>
  <r>
    <s v="05/04/19"/>
    <x v="3"/>
    <x v="1"/>
    <x v="0"/>
    <n v="58"/>
    <x v="1"/>
    <s v="05"/>
    <s v="04"/>
    <s v="2019"/>
    <x v="17"/>
  </r>
  <r>
    <s v="05/04/19"/>
    <x v="3"/>
    <x v="1"/>
    <x v="1"/>
    <n v="34"/>
    <x v="1"/>
    <s v="05"/>
    <s v="04"/>
    <s v="2019"/>
    <x v="17"/>
  </r>
  <r>
    <s v="05/04/19"/>
    <x v="3"/>
    <x v="1"/>
    <x v="2"/>
    <n v="4"/>
    <x v="1"/>
    <s v="05"/>
    <s v="04"/>
    <s v="2019"/>
    <x v="17"/>
  </r>
  <r>
    <s v="05/04/19"/>
    <x v="3"/>
    <x v="1"/>
    <x v="3"/>
    <n v="5"/>
    <x v="1"/>
    <s v="05"/>
    <s v="04"/>
    <s v="2019"/>
    <x v="17"/>
  </r>
  <r>
    <s v="05/04/19"/>
    <x v="3"/>
    <x v="1"/>
    <x v="4"/>
    <n v="3"/>
    <x v="1"/>
    <s v="05"/>
    <s v="04"/>
    <s v="2019"/>
    <x v="17"/>
  </r>
  <r>
    <s v="05/04/19"/>
    <x v="3"/>
    <x v="1"/>
    <x v="5"/>
    <n v="0"/>
    <x v="1"/>
    <s v="05"/>
    <s v="04"/>
    <s v="2019"/>
    <x v="17"/>
  </r>
  <r>
    <s v="05/04/19"/>
    <x v="3"/>
    <x v="1"/>
    <x v="6"/>
    <n v="1"/>
    <x v="1"/>
    <s v="05"/>
    <s v="04"/>
    <s v="2019"/>
    <x v="17"/>
  </r>
  <r>
    <s v="05/04/19"/>
    <x v="3"/>
    <x v="1"/>
    <x v="7"/>
    <n v="0"/>
    <x v="1"/>
    <s v="05"/>
    <s v="04"/>
    <s v="2019"/>
    <x v="17"/>
  </r>
  <r>
    <s v="05/05/19"/>
    <x v="4"/>
    <x v="1"/>
    <x v="0"/>
    <n v="133"/>
    <x v="1"/>
    <s v="05"/>
    <s v="05"/>
    <s v="2019"/>
    <x v="18"/>
  </r>
  <r>
    <s v="05/05/19"/>
    <x v="4"/>
    <x v="1"/>
    <x v="1"/>
    <n v="109"/>
    <x v="1"/>
    <s v="05"/>
    <s v="05"/>
    <s v="2019"/>
    <x v="18"/>
  </r>
  <r>
    <s v="05/05/19"/>
    <x v="4"/>
    <x v="1"/>
    <x v="2"/>
    <n v="5"/>
    <x v="1"/>
    <s v="05"/>
    <s v="05"/>
    <s v="2019"/>
    <x v="18"/>
  </r>
  <r>
    <s v="05/05/19"/>
    <x v="4"/>
    <x v="1"/>
    <x v="3"/>
    <n v="1"/>
    <x v="1"/>
    <s v="05"/>
    <s v="05"/>
    <s v="2019"/>
    <x v="18"/>
  </r>
  <r>
    <s v="05/05/19"/>
    <x v="4"/>
    <x v="1"/>
    <x v="4"/>
    <n v="3"/>
    <x v="1"/>
    <s v="05"/>
    <s v="05"/>
    <s v="2019"/>
    <x v="18"/>
  </r>
  <r>
    <s v="05/05/19"/>
    <x v="4"/>
    <x v="1"/>
    <x v="5"/>
    <n v="0"/>
    <x v="1"/>
    <s v="05"/>
    <s v="05"/>
    <s v="2019"/>
    <x v="18"/>
  </r>
  <r>
    <s v="05/05/19"/>
    <x v="4"/>
    <x v="1"/>
    <x v="6"/>
    <n v="0"/>
    <x v="1"/>
    <s v="05"/>
    <s v="05"/>
    <s v="2019"/>
    <x v="18"/>
  </r>
  <r>
    <s v="05/05/19"/>
    <x v="4"/>
    <x v="1"/>
    <x v="7"/>
    <n v="0"/>
    <x v="1"/>
    <s v="05"/>
    <s v="05"/>
    <s v="2019"/>
    <x v="18"/>
  </r>
  <r>
    <s v="05/06/19"/>
    <x v="5"/>
    <x v="1"/>
    <x v="0"/>
    <n v="144"/>
    <x v="1"/>
    <s v="05"/>
    <s v="06"/>
    <s v="2019"/>
    <x v="19"/>
  </r>
  <r>
    <s v="05/06/19"/>
    <x v="5"/>
    <x v="1"/>
    <x v="1"/>
    <n v="81"/>
    <x v="1"/>
    <s v="05"/>
    <s v="06"/>
    <s v="2019"/>
    <x v="19"/>
  </r>
  <r>
    <s v="05/06/19"/>
    <x v="5"/>
    <x v="1"/>
    <x v="2"/>
    <n v="4"/>
    <x v="1"/>
    <s v="05"/>
    <s v="06"/>
    <s v="2019"/>
    <x v="19"/>
  </r>
  <r>
    <s v="05/06/19"/>
    <x v="5"/>
    <x v="1"/>
    <x v="3"/>
    <n v="5"/>
    <x v="1"/>
    <s v="05"/>
    <s v="06"/>
    <s v="2019"/>
    <x v="19"/>
  </r>
  <r>
    <s v="05/06/19"/>
    <x v="5"/>
    <x v="1"/>
    <x v="4"/>
    <n v="3"/>
    <x v="1"/>
    <s v="05"/>
    <s v="06"/>
    <s v="2019"/>
    <x v="19"/>
  </r>
  <r>
    <s v="05/06/19"/>
    <x v="5"/>
    <x v="1"/>
    <x v="5"/>
    <n v="0"/>
    <x v="1"/>
    <s v="05"/>
    <s v="06"/>
    <s v="2019"/>
    <x v="19"/>
  </r>
  <r>
    <s v="05/06/19"/>
    <x v="5"/>
    <x v="1"/>
    <x v="6"/>
    <n v="0"/>
    <x v="1"/>
    <s v="05"/>
    <s v="06"/>
    <s v="2019"/>
    <x v="19"/>
  </r>
  <r>
    <s v="05/06/19"/>
    <x v="5"/>
    <x v="1"/>
    <x v="7"/>
    <n v="0"/>
    <x v="1"/>
    <s v="05"/>
    <s v="06"/>
    <s v="2019"/>
    <x v="19"/>
  </r>
  <r>
    <s v="05/07/19"/>
    <x v="6"/>
    <x v="1"/>
    <x v="0"/>
    <n v="110"/>
    <x v="1"/>
    <s v="05"/>
    <s v="07"/>
    <s v="2019"/>
    <x v="20"/>
  </r>
  <r>
    <s v="05/07/19"/>
    <x v="6"/>
    <x v="1"/>
    <x v="1"/>
    <n v="70"/>
    <x v="1"/>
    <s v="05"/>
    <s v="07"/>
    <s v="2019"/>
    <x v="20"/>
  </r>
  <r>
    <s v="05/07/19"/>
    <x v="6"/>
    <x v="1"/>
    <x v="2"/>
    <n v="5"/>
    <x v="1"/>
    <s v="05"/>
    <s v="07"/>
    <s v="2019"/>
    <x v="20"/>
  </r>
  <r>
    <s v="05/07/19"/>
    <x v="6"/>
    <x v="1"/>
    <x v="3"/>
    <n v="6"/>
    <x v="1"/>
    <s v="05"/>
    <s v="07"/>
    <s v="2019"/>
    <x v="20"/>
  </r>
  <r>
    <s v="05/07/19"/>
    <x v="6"/>
    <x v="1"/>
    <x v="4"/>
    <n v="15"/>
    <x v="1"/>
    <s v="05"/>
    <s v="07"/>
    <s v="2019"/>
    <x v="20"/>
  </r>
  <r>
    <s v="05/07/19"/>
    <x v="6"/>
    <x v="1"/>
    <x v="5"/>
    <n v="0"/>
    <x v="1"/>
    <s v="05"/>
    <s v="07"/>
    <s v="2019"/>
    <x v="20"/>
  </r>
  <r>
    <s v="05/07/19"/>
    <x v="6"/>
    <x v="1"/>
    <x v="6"/>
    <n v="9"/>
    <x v="1"/>
    <s v="05"/>
    <s v="07"/>
    <s v="2019"/>
    <x v="20"/>
  </r>
  <r>
    <s v="05/07/19"/>
    <x v="6"/>
    <x v="1"/>
    <x v="7"/>
    <n v="0"/>
    <x v="1"/>
    <s v="05"/>
    <s v="07"/>
    <s v="2019"/>
    <x v="20"/>
  </r>
  <r>
    <s v="05/08/19"/>
    <x v="0"/>
    <x v="1"/>
    <x v="0"/>
    <n v="122"/>
    <x v="1"/>
    <s v="05"/>
    <s v="08"/>
    <s v="2019"/>
    <x v="21"/>
  </r>
  <r>
    <s v="05/08/19"/>
    <x v="0"/>
    <x v="1"/>
    <x v="1"/>
    <n v="53"/>
    <x v="1"/>
    <s v="05"/>
    <s v="08"/>
    <s v="2019"/>
    <x v="21"/>
  </r>
  <r>
    <s v="05/08/19"/>
    <x v="0"/>
    <x v="1"/>
    <x v="2"/>
    <n v="25"/>
    <x v="1"/>
    <s v="05"/>
    <s v="08"/>
    <s v="2019"/>
    <x v="21"/>
  </r>
  <r>
    <s v="05/08/19"/>
    <x v="0"/>
    <x v="1"/>
    <x v="3"/>
    <n v="26"/>
    <x v="1"/>
    <s v="05"/>
    <s v="08"/>
    <s v="2019"/>
    <x v="21"/>
  </r>
  <r>
    <s v="05/08/19"/>
    <x v="0"/>
    <x v="1"/>
    <x v="4"/>
    <n v="15"/>
    <x v="1"/>
    <s v="05"/>
    <s v="08"/>
    <s v="2019"/>
    <x v="21"/>
  </r>
  <r>
    <s v="05/08/19"/>
    <x v="0"/>
    <x v="1"/>
    <x v="5"/>
    <n v="0"/>
    <x v="1"/>
    <s v="05"/>
    <s v="08"/>
    <s v="2019"/>
    <x v="21"/>
  </r>
  <r>
    <s v="05/08/19"/>
    <x v="0"/>
    <x v="1"/>
    <x v="6"/>
    <n v="0"/>
    <x v="1"/>
    <s v="05"/>
    <s v="08"/>
    <s v="2019"/>
    <x v="21"/>
  </r>
  <r>
    <s v="05/08/19"/>
    <x v="0"/>
    <x v="1"/>
    <x v="7"/>
    <n v="0"/>
    <x v="1"/>
    <s v="05"/>
    <s v="08"/>
    <s v="2019"/>
    <x v="21"/>
  </r>
  <r>
    <s v="05/09/19"/>
    <x v="1"/>
    <x v="1"/>
    <x v="0"/>
    <n v="96"/>
    <x v="1"/>
    <s v="05"/>
    <s v="09"/>
    <s v="2019"/>
    <x v="22"/>
  </r>
  <r>
    <s v="05/09/19"/>
    <x v="1"/>
    <x v="1"/>
    <x v="1"/>
    <n v="42"/>
    <x v="1"/>
    <s v="05"/>
    <s v="09"/>
    <s v="2019"/>
    <x v="22"/>
  </r>
  <r>
    <s v="05/09/19"/>
    <x v="1"/>
    <x v="1"/>
    <x v="2"/>
    <n v="15"/>
    <x v="1"/>
    <s v="05"/>
    <s v="09"/>
    <s v="2019"/>
    <x v="22"/>
  </r>
  <r>
    <s v="05/09/19"/>
    <x v="1"/>
    <x v="1"/>
    <x v="3"/>
    <n v="16"/>
    <x v="1"/>
    <s v="05"/>
    <s v="09"/>
    <s v="2019"/>
    <x v="22"/>
  </r>
  <r>
    <s v="05/09/19"/>
    <x v="1"/>
    <x v="1"/>
    <x v="4"/>
    <n v="19"/>
    <x v="1"/>
    <s v="05"/>
    <s v="09"/>
    <s v="2019"/>
    <x v="22"/>
  </r>
  <r>
    <s v="05/09/19"/>
    <x v="1"/>
    <x v="1"/>
    <x v="5"/>
    <n v="0"/>
    <x v="1"/>
    <s v="05"/>
    <s v="09"/>
    <s v="2019"/>
    <x v="22"/>
  </r>
  <r>
    <s v="05/09/19"/>
    <x v="1"/>
    <x v="1"/>
    <x v="6"/>
    <n v="0"/>
    <x v="1"/>
    <s v="05"/>
    <s v="09"/>
    <s v="2019"/>
    <x v="22"/>
  </r>
  <r>
    <s v="05/09/19"/>
    <x v="1"/>
    <x v="1"/>
    <x v="7"/>
    <n v="0"/>
    <x v="1"/>
    <s v="05"/>
    <s v="09"/>
    <s v="2019"/>
    <x v="22"/>
  </r>
  <r>
    <s v="05/10/19"/>
    <x v="2"/>
    <x v="1"/>
    <x v="0"/>
    <n v="161"/>
    <x v="1"/>
    <s v="05"/>
    <s v="10"/>
    <s v="2019"/>
    <x v="23"/>
  </r>
  <r>
    <s v="05/10/19"/>
    <x v="2"/>
    <x v="1"/>
    <x v="1"/>
    <n v="93"/>
    <x v="1"/>
    <s v="05"/>
    <s v="10"/>
    <s v="2019"/>
    <x v="23"/>
  </r>
  <r>
    <s v="05/10/19"/>
    <x v="2"/>
    <x v="1"/>
    <x v="2"/>
    <n v="13"/>
    <x v="1"/>
    <s v="05"/>
    <s v="10"/>
    <s v="2019"/>
    <x v="23"/>
  </r>
  <r>
    <s v="05/10/19"/>
    <x v="2"/>
    <x v="1"/>
    <x v="3"/>
    <n v="17"/>
    <x v="1"/>
    <s v="05"/>
    <s v="10"/>
    <s v="2019"/>
    <x v="23"/>
  </r>
  <r>
    <s v="05/10/19"/>
    <x v="2"/>
    <x v="1"/>
    <x v="4"/>
    <n v="16"/>
    <x v="1"/>
    <s v="05"/>
    <s v="10"/>
    <s v="2019"/>
    <x v="23"/>
  </r>
  <r>
    <s v="05/10/19"/>
    <x v="2"/>
    <x v="1"/>
    <x v="5"/>
    <n v="1"/>
    <x v="1"/>
    <s v="05"/>
    <s v="10"/>
    <s v="2019"/>
    <x v="23"/>
  </r>
  <r>
    <s v="05/10/19"/>
    <x v="2"/>
    <x v="1"/>
    <x v="6"/>
    <n v="0"/>
    <x v="1"/>
    <s v="05"/>
    <s v="10"/>
    <s v="2019"/>
    <x v="23"/>
  </r>
  <r>
    <s v="05/10/19"/>
    <x v="2"/>
    <x v="1"/>
    <x v="7"/>
    <n v="0"/>
    <x v="1"/>
    <s v="05"/>
    <s v="10"/>
    <s v="2019"/>
    <x v="23"/>
  </r>
  <r>
    <s v="05/11/19"/>
    <x v="3"/>
    <x v="1"/>
    <x v="0"/>
    <n v="58"/>
    <x v="1"/>
    <s v="05"/>
    <s v="11"/>
    <s v="2019"/>
    <x v="24"/>
  </r>
  <r>
    <s v="05/11/19"/>
    <x v="3"/>
    <x v="1"/>
    <x v="1"/>
    <n v="49"/>
    <x v="1"/>
    <s v="05"/>
    <s v="11"/>
    <s v="2019"/>
    <x v="24"/>
  </r>
  <r>
    <s v="05/11/19"/>
    <x v="3"/>
    <x v="1"/>
    <x v="2"/>
    <n v="1"/>
    <x v="1"/>
    <s v="05"/>
    <s v="11"/>
    <s v="2019"/>
    <x v="24"/>
  </r>
  <r>
    <s v="05/11/19"/>
    <x v="3"/>
    <x v="1"/>
    <x v="3"/>
    <n v="2"/>
    <x v="1"/>
    <s v="05"/>
    <s v="11"/>
    <s v="2019"/>
    <x v="24"/>
  </r>
  <r>
    <s v="05/11/19"/>
    <x v="3"/>
    <x v="1"/>
    <x v="4"/>
    <n v="2"/>
    <x v="1"/>
    <s v="05"/>
    <s v="11"/>
    <s v="2019"/>
    <x v="24"/>
  </r>
  <r>
    <s v="05/11/19"/>
    <x v="3"/>
    <x v="1"/>
    <x v="5"/>
    <n v="0"/>
    <x v="1"/>
    <s v="05"/>
    <s v="11"/>
    <s v="2019"/>
    <x v="24"/>
  </r>
  <r>
    <s v="05/11/19"/>
    <x v="3"/>
    <x v="1"/>
    <x v="6"/>
    <n v="0"/>
    <x v="1"/>
    <s v="05"/>
    <s v="11"/>
    <s v="2019"/>
    <x v="24"/>
  </r>
  <r>
    <s v="05/11/19"/>
    <x v="3"/>
    <x v="1"/>
    <x v="7"/>
    <n v="2"/>
    <x v="1"/>
    <s v="05"/>
    <s v="11"/>
    <s v="2019"/>
    <x v="24"/>
  </r>
  <r>
    <s v="05/12/19"/>
    <x v="4"/>
    <x v="1"/>
    <x v="0"/>
    <n v="52"/>
    <x v="1"/>
    <s v="05"/>
    <s v="12"/>
    <s v="2019"/>
    <x v="25"/>
  </r>
  <r>
    <s v="05/12/19"/>
    <x v="4"/>
    <x v="1"/>
    <x v="1"/>
    <n v="28"/>
    <x v="1"/>
    <s v="05"/>
    <s v="12"/>
    <s v="2019"/>
    <x v="25"/>
  </r>
  <r>
    <s v="05/12/19"/>
    <x v="4"/>
    <x v="1"/>
    <x v="2"/>
    <n v="1"/>
    <x v="1"/>
    <s v="05"/>
    <s v="12"/>
    <s v="2019"/>
    <x v="25"/>
  </r>
  <r>
    <s v="05/12/19"/>
    <x v="4"/>
    <x v="1"/>
    <x v="3"/>
    <n v="1"/>
    <x v="1"/>
    <s v="05"/>
    <s v="12"/>
    <s v="2019"/>
    <x v="25"/>
  </r>
  <r>
    <s v="05/12/19"/>
    <x v="4"/>
    <x v="1"/>
    <x v="4"/>
    <n v="6"/>
    <x v="1"/>
    <s v="05"/>
    <s v="12"/>
    <s v="2019"/>
    <x v="25"/>
  </r>
  <r>
    <s v="05/12/19"/>
    <x v="4"/>
    <x v="1"/>
    <x v="5"/>
    <n v="0"/>
    <x v="1"/>
    <s v="05"/>
    <s v="12"/>
    <s v="2019"/>
    <x v="25"/>
  </r>
  <r>
    <s v="05/12/19"/>
    <x v="4"/>
    <x v="1"/>
    <x v="6"/>
    <n v="0"/>
    <x v="1"/>
    <s v="05"/>
    <s v="12"/>
    <s v="2019"/>
    <x v="25"/>
  </r>
  <r>
    <s v="05/12/19"/>
    <x v="4"/>
    <x v="1"/>
    <x v="7"/>
    <n v="1"/>
    <x v="1"/>
    <s v="05"/>
    <s v="12"/>
    <s v="2019"/>
    <x v="25"/>
  </r>
  <r>
    <s v="05/13/19"/>
    <x v="5"/>
    <x v="1"/>
    <x v="0"/>
    <n v="61"/>
    <x v="1"/>
    <s v="05"/>
    <s v="13"/>
    <s v="2019"/>
    <x v="26"/>
  </r>
  <r>
    <s v="05/13/19"/>
    <x v="5"/>
    <x v="1"/>
    <x v="1"/>
    <n v="37"/>
    <x v="1"/>
    <s v="05"/>
    <s v="13"/>
    <s v="2019"/>
    <x v="26"/>
  </r>
  <r>
    <s v="05/13/19"/>
    <x v="5"/>
    <x v="1"/>
    <x v="2"/>
    <n v="1"/>
    <x v="1"/>
    <s v="05"/>
    <s v="13"/>
    <s v="2019"/>
    <x v="26"/>
  </r>
  <r>
    <s v="05/13/19"/>
    <x v="5"/>
    <x v="1"/>
    <x v="3"/>
    <n v="0"/>
    <x v="1"/>
    <s v="05"/>
    <s v="13"/>
    <s v="2019"/>
    <x v="26"/>
  </r>
  <r>
    <s v="05/13/19"/>
    <x v="5"/>
    <x v="1"/>
    <x v="4"/>
    <n v="4"/>
    <x v="1"/>
    <s v="05"/>
    <s v="13"/>
    <s v="2019"/>
    <x v="26"/>
  </r>
  <r>
    <s v="05/13/19"/>
    <x v="5"/>
    <x v="1"/>
    <x v="5"/>
    <n v="0"/>
    <x v="1"/>
    <s v="05"/>
    <s v="13"/>
    <s v="2019"/>
    <x v="26"/>
  </r>
  <r>
    <s v="05/13/19"/>
    <x v="5"/>
    <x v="1"/>
    <x v="6"/>
    <n v="0"/>
    <x v="1"/>
    <s v="05"/>
    <s v="13"/>
    <s v="2019"/>
    <x v="26"/>
  </r>
  <r>
    <s v="05/13/19"/>
    <x v="5"/>
    <x v="1"/>
    <x v="7"/>
    <n v="0"/>
    <x v="1"/>
    <s v="05"/>
    <s v="13"/>
    <s v="2019"/>
    <x v="26"/>
  </r>
  <r>
    <s v="05/14/19"/>
    <x v="6"/>
    <x v="1"/>
    <x v="0"/>
    <n v="88"/>
    <x v="1"/>
    <s v="05"/>
    <s v="14"/>
    <s v="2019"/>
    <x v="27"/>
  </r>
  <r>
    <s v="05/14/19"/>
    <x v="6"/>
    <x v="1"/>
    <x v="1"/>
    <n v="41"/>
    <x v="1"/>
    <s v="05"/>
    <s v="14"/>
    <s v="2019"/>
    <x v="27"/>
  </r>
  <r>
    <s v="05/14/19"/>
    <x v="6"/>
    <x v="1"/>
    <x v="2"/>
    <n v="2"/>
    <x v="1"/>
    <s v="05"/>
    <s v="14"/>
    <s v="2019"/>
    <x v="27"/>
  </r>
  <r>
    <s v="05/14/19"/>
    <x v="6"/>
    <x v="1"/>
    <x v="3"/>
    <n v="7"/>
    <x v="1"/>
    <s v="05"/>
    <s v="14"/>
    <s v="2019"/>
    <x v="27"/>
  </r>
  <r>
    <s v="05/14/19"/>
    <x v="6"/>
    <x v="1"/>
    <x v="4"/>
    <n v="15"/>
    <x v="1"/>
    <s v="05"/>
    <s v="14"/>
    <s v="2019"/>
    <x v="27"/>
  </r>
  <r>
    <s v="05/14/19"/>
    <x v="6"/>
    <x v="1"/>
    <x v="5"/>
    <n v="0"/>
    <x v="1"/>
    <s v="05"/>
    <s v="14"/>
    <s v="2019"/>
    <x v="27"/>
  </r>
  <r>
    <s v="05/14/19"/>
    <x v="6"/>
    <x v="1"/>
    <x v="6"/>
    <n v="0"/>
    <x v="1"/>
    <s v="05"/>
    <s v="14"/>
    <s v="2019"/>
    <x v="27"/>
  </r>
  <r>
    <s v="05/14/19"/>
    <x v="6"/>
    <x v="1"/>
    <x v="7"/>
    <n v="0"/>
    <x v="1"/>
    <s v="05"/>
    <s v="14"/>
    <s v="2019"/>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E2FE05-A6EA-413C-887F-AE858AC9C750}" name="Corr"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1">
  <location ref="A2:C30" firstHeaderRow="1" firstDataRow="1" firstDataCol="2"/>
  <pivotFields count="12">
    <pivotField compact="0" outline="0" showAll="0" defaultSubtotal="0"/>
    <pivotField compact="0" outline="0" showAll="0" defaultSubtotal="0"/>
    <pivotField name="Yoga/ No Yoga" axis="axisRow" compact="0" outline="0" showAll="0" defaultSubtotal="0">
      <items count="2">
        <item x="0"/>
        <item x="1"/>
      </items>
    </pivotField>
    <pivotField compact="0" outline="0" showAll="0" defaultSubtotal="0">
      <items count="8">
        <item h="1" x="7"/>
        <item h="1" x="6"/>
        <item h="1" x="5"/>
        <item h="1" x="3"/>
        <item h="1" x="4"/>
        <item h="1" x="2"/>
        <item h="1" x="1"/>
        <item x="0"/>
      </items>
    </pivotField>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numFmtId="14"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outline="0" dragToRow="0" dragToCol="0" dragToPage="0" showAll="0" defaultSubtotal="0"/>
    <pivotField compact="0" outline="0" showAll="0" defaultSubtotal="0">
      <items count="14">
        <item x="0"/>
        <item x="1"/>
        <item x="2"/>
        <item x="3"/>
        <item x="4"/>
        <item x="5"/>
        <item x="6"/>
        <item x="7"/>
        <item x="8"/>
        <item x="9"/>
        <item x="10"/>
        <item x="11"/>
        <item x="12"/>
        <item x="13"/>
      </items>
    </pivotField>
  </pivotFields>
  <rowFields count="2">
    <field x="9"/>
    <field x="2"/>
  </rowFields>
  <rowItems count="28">
    <i>
      <x v="108"/>
      <x/>
    </i>
    <i>
      <x v="109"/>
      <x/>
    </i>
    <i>
      <x v="110"/>
      <x/>
    </i>
    <i>
      <x v="111"/>
      <x/>
    </i>
    <i>
      <x v="112"/>
      <x/>
    </i>
    <i>
      <x v="113"/>
      <x/>
    </i>
    <i>
      <x v="114"/>
      <x/>
    </i>
    <i>
      <x v="115"/>
      <x/>
    </i>
    <i>
      <x v="116"/>
      <x/>
    </i>
    <i>
      <x v="117"/>
      <x/>
    </i>
    <i>
      <x v="118"/>
      <x/>
    </i>
    <i>
      <x v="119"/>
      <x/>
    </i>
    <i>
      <x v="120"/>
      <x v="1"/>
    </i>
    <i>
      <x v="121"/>
      <x v="1"/>
    </i>
    <i>
      <x v="122"/>
      <x v="1"/>
    </i>
    <i>
      <x v="123"/>
      <x v="1"/>
    </i>
    <i>
      <x v="124"/>
      <x v="1"/>
    </i>
    <i>
      <x v="125"/>
      <x v="1"/>
    </i>
    <i>
      <x v="126"/>
      <x v="1"/>
    </i>
    <i>
      <x v="127"/>
      <x v="1"/>
    </i>
    <i>
      <x v="128"/>
      <x v="1"/>
    </i>
    <i>
      <x v="129"/>
      <x v="1"/>
    </i>
    <i>
      <x v="130"/>
      <x v="1"/>
    </i>
    <i>
      <x v="131"/>
      <x v="1"/>
    </i>
    <i>
      <x v="132"/>
      <x v="1"/>
    </i>
    <i>
      <x v="133"/>
      <x v="1"/>
    </i>
    <i>
      <x v="134"/>
      <x v="1"/>
    </i>
    <i>
      <x v="135"/>
      <x v="1"/>
    </i>
  </rowItems>
  <colItems count="1">
    <i/>
  </colItems>
  <dataFields count="1">
    <dataField name="Attribute Value" fld="4" subtotal="max" baseField="9" baseItem="10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4FBAA4-7DDB-430B-B000-C0DC98FA3835}" name="Pivot" cacheId="4" applyNumberFormats="0" applyBorderFormats="0" applyFontFormats="0" applyPatternFormats="0" applyAlignmentFormats="0" applyWidthHeightFormats="1" dataCaption="Values" missingCaption="0" showMissing="0" updatedVersion="8" minRefreshableVersion="3" useAutoFormatting="1" rowGrandTotals="0" colGrandTotals="0" itemPrintTitles="1" createdVersion="8" indent="0" outline="1" outlineData="1" multipleFieldFilters="0" chartFormat="7" rowHeaderCaption="Dates" colHeaderCaption="Yoga vs No Yoga Days">
  <location ref="A3:C32" firstHeaderRow="1" firstDataRow="2" firstDataCol="1"/>
  <pivotFields count="12">
    <pivotField showAll="0"/>
    <pivotField showAll="0"/>
    <pivotField showAll="0"/>
    <pivotField showAll="0">
      <items count="9">
        <item h="1" x="7"/>
        <item h="1" x="6"/>
        <item h="1" x="5"/>
        <item h="1" x="3"/>
        <item h="1" x="4"/>
        <item h="1" x="2"/>
        <item h="1" x="1"/>
        <item x="0"/>
        <item t="default"/>
      </items>
    </pivotField>
    <pivotField dataField="1" showAll="0"/>
    <pivotField axis="axisCol" showAll="0">
      <items count="3">
        <item x="0"/>
        <item x="1"/>
        <item t="default"/>
      </items>
    </pivotField>
    <pivotField showAll="0"/>
    <pivotField showAll="0"/>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showAll="0">
      <items count="15">
        <item sd="0" x="0"/>
        <item sd="0" x="1"/>
        <item sd="0" x="2"/>
        <item sd="0" x="3"/>
        <item sd="0" x="4"/>
        <item sd="0" x="5"/>
        <item sd="0" x="6"/>
        <item sd="0" x="7"/>
        <item sd="0" x="8"/>
        <item sd="0" x="9"/>
        <item sd="0" x="10"/>
        <item sd="0" x="11"/>
        <item sd="0" x="12"/>
        <item sd="0" x="13"/>
        <item t="default"/>
      </items>
    </pivotField>
  </pivotFields>
  <rowFields count="1">
    <field x="9"/>
  </rowFields>
  <rowItems count="28">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rowItems>
  <colFields count="1">
    <field x="5"/>
  </colFields>
  <colItems count="2">
    <i>
      <x/>
    </i>
    <i>
      <x v="1"/>
    </i>
  </colItems>
  <dataFields count="1">
    <dataField name="Screen time in minutes" fld="4" subtotal="max" baseField="9" baseItem="108"/>
  </dataFields>
  <formats count="23">
    <format dxfId="39">
      <pivotArea outline="0" collapsedLevelsAreSubtotals="1" fieldPosition="0"/>
    </format>
    <format dxfId="38">
      <pivotArea outline="0" collapsedLevelsAreSubtotals="1" fieldPosition="0"/>
    </format>
    <format dxfId="37">
      <pivotArea field="5" type="button" dataOnly="0" labelOnly="1" outline="0" axis="axisCol" fieldPosition="0"/>
    </format>
    <format dxfId="36">
      <pivotArea field="5" type="button" dataOnly="0" labelOnly="1" outline="0" axis="axisCol" fieldPosition="0"/>
    </format>
    <format dxfId="35">
      <pivotArea field="5" type="button" dataOnly="0" labelOnly="1" outline="0" axis="axisCol" fieldPosition="0"/>
    </format>
    <format dxfId="34">
      <pivotArea type="origin" dataOnly="0" labelOnly="1" outline="0" fieldPosition="0"/>
    </format>
    <format dxfId="33">
      <pivotArea type="origin" dataOnly="0" labelOnly="1" outline="0" fieldPosition="0"/>
    </format>
    <format dxfId="32">
      <pivotArea type="origin" dataOnly="0" labelOnly="1" outline="0" fieldPosition="0"/>
    </format>
    <format dxfId="31">
      <pivotArea field="9" type="button" dataOnly="0" labelOnly="1" outline="0" axis="axisRow" fieldPosition="0"/>
    </format>
    <format dxfId="30">
      <pivotArea dataOnly="0" labelOnly="1" fieldPosition="0">
        <references count="1">
          <reference field="5" count="0"/>
        </references>
      </pivotArea>
    </format>
    <format dxfId="29">
      <pivotArea dataOnly="0" labelOnly="1" fieldPosition="0">
        <references count="1">
          <reference field="9" count="28">
            <x v="108"/>
            <x v="109"/>
            <x v="110"/>
            <x v="111"/>
            <x v="112"/>
            <x v="113"/>
            <x v="114"/>
            <x v="115"/>
            <x v="116"/>
            <x v="117"/>
            <x v="118"/>
            <x v="119"/>
            <x v="120"/>
            <x v="121"/>
            <x v="122"/>
            <x v="123"/>
            <x v="124"/>
            <x v="125"/>
            <x v="126"/>
            <x v="127"/>
            <x v="128"/>
            <x v="129"/>
            <x v="130"/>
            <x v="131"/>
            <x v="132"/>
            <x v="133"/>
            <x v="134"/>
            <x v="135"/>
          </reference>
        </references>
      </pivotArea>
    </format>
    <format dxfId="28">
      <pivotArea field="9" type="button" dataOnly="0" labelOnly="1" outline="0" axis="axisRow" fieldPosition="0"/>
    </format>
    <format dxfId="27">
      <pivotArea dataOnly="0" labelOnly="1" fieldPosition="0">
        <references count="1">
          <reference field="5" count="0"/>
        </references>
      </pivotArea>
    </format>
    <format dxfId="26">
      <pivotArea field="9" type="button" dataOnly="0" labelOnly="1" outline="0" axis="axisRow" fieldPosition="0"/>
    </format>
    <format dxfId="25">
      <pivotArea dataOnly="0" labelOnly="1" fieldPosition="0">
        <references count="1">
          <reference field="5" count="0"/>
        </references>
      </pivotArea>
    </format>
    <format dxfId="24">
      <pivotArea type="all" dataOnly="0" outline="0" fieldPosition="0"/>
    </format>
    <format dxfId="23">
      <pivotArea outline="0" collapsedLevelsAreSubtotals="1" fieldPosition="0"/>
    </format>
    <format dxfId="22">
      <pivotArea type="origin" dataOnly="0" labelOnly="1" outline="0" fieldPosition="0"/>
    </format>
    <format dxfId="21">
      <pivotArea field="5" type="button" dataOnly="0" labelOnly="1" outline="0" axis="axisCol" fieldPosition="0"/>
    </format>
    <format dxfId="20">
      <pivotArea type="topRight" dataOnly="0" labelOnly="1" outline="0" fieldPosition="0"/>
    </format>
    <format dxfId="19">
      <pivotArea field="9" type="button" dataOnly="0" labelOnly="1" outline="0" axis="axisRow" fieldPosition="0"/>
    </format>
    <format dxfId="18">
      <pivotArea dataOnly="0" labelOnly="1" fieldPosition="0">
        <references count="1">
          <reference field="9" count="28">
            <x v="108"/>
            <x v="109"/>
            <x v="110"/>
            <x v="111"/>
            <x v="112"/>
            <x v="113"/>
            <x v="114"/>
            <x v="115"/>
            <x v="116"/>
            <x v="117"/>
            <x v="118"/>
            <x v="119"/>
            <x v="120"/>
            <x v="121"/>
            <x v="122"/>
            <x v="123"/>
            <x v="124"/>
            <x v="125"/>
            <x v="126"/>
            <x v="127"/>
            <x v="128"/>
            <x v="129"/>
            <x v="130"/>
            <x v="131"/>
            <x v="132"/>
            <x v="133"/>
            <x v="134"/>
            <x v="135"/>
          </reference>
        </references>
      </pivotArea>
    </format>
    <format dxfId="17">
      <pivotArea dataOnly="0" labelOnly="1" fieldPosition="0">
        <references count="1">
          <reference field="5" count="0"/>
        </references>
      </pivotArea>
    </format>
  </formats>
  <chartFormats count="2">
    <chartFormat chart="6" format="4" series="1">
      <pivotArea type="data" outline="0" fieldPosition="0">
        <references count="2">
          <reference field="4294967294" count="1" selected="0">
            <x v="0"/>
          </reference>
          <reference field="5" count="1" selected="0">
            <x v="0"/>
          </reference>
        </references>
      </pivotArea>
    </chartFormat>
    <chartFormat chart="6" format="5" series="1">
      <pivotArea type="data" outline="0" fieldPosition="0">
        <references count="2">
          <reference field="4294967294" count="1" selected="0">
            <x v="0"/>
          </reference>
          <reference field="5" count="1" selected="0">
            <x v="1"/>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AEA3C1-AF31-4DCD-AECD-1421D3DC8F60}" name="After Yoga"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F3:G10" firstHeaderRow="1" firstDataRow="1" firstDataCol="1" rowPageCount="1" colPageCount="1"/>
  <pivotFields count="12">
    <pivotField subtotalTop="0" showAll="0" defaultSubtotal="0"/>
    <pivotField subtotalTop="0" showAll="0" defaultSubtotal="0"/>
    <pivotField axis="axisPage" subtotalTop="0" showAll="0" defaultSubtotal="0">
      <items count="2">
        <item x="0"/>
        <item x="1"/>
      </items>
    </pivotField>
    <pivotField axis="axisRow" subtotalTop="0" showAll="0" defaultSubtotal="0">
      <items count="8">
        <item x="7"/>
        <item x="6"/>
        <item x="5"/>
        <item x="3"/>
        <item x="4"/>
        <item x="2"/>
        <item x="1"/>
        <item h="1" x="0"/>
      </items>
    </pivotField>
    <pivotField dataField="1" subtotalTop="0" showAll="0" defaultSubtotal="0"/>
    <pivotField subtotalTop="0" showAll="0" defaultSubtotal="0"/>
    <pivotField subtotalTop="0" showAll="0" defaultSubtotal="0"/>
    <pivotField subtotalTop="0" showAll="0" defaultSubtotal="0"/>
    <pivotField subtotalTop="0" showAll="0" defaultSubtotal="0"/>
    <pivotField numFmtId="14" subtotalTop="0" showAll="0" defaultSubtotal="0"/>
    <pivotField subtotalTop="0" dragToRow="0" dragToCol="0" dragToPage="0" showAll="0" defaultSubtotal="0"/>
    <pivotField subtotalTop="0" showAll="0" defaultSubtotal="0"/>
  </pivotFields>
  <rowFields count="1">
    <field x="3"/>
  </rowFields>
  <rowItems count="7">
    <i>
      <x/>
    </i>
    <i>
      <x v="1"/>
    </i>
    <i>
      <x v="2"/>
    </i>
    <i>
      <x v="3"/>
    </i>
    <i>
      <x v="4"/>
    </i>
    <i>
      <x v="5"/>
    </i>
    <i>
      <x v="6"/>
    </i>
  </rowItems>
  <colItems count="1">
    <i/>
  </colItems>
  <pageFields count="1">
    <pageField fld="2" item="1" hier="-1"/>
  </pageFields>
  <dataFields count="1">
    <dataField name="Sum of Value" fld="4" baseField="0" baseItem="0"/>
  </dataFields>
  <chartFormats count="24">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3" count="1" selected="0">
            <x v="0"/>
          </reference>
        </references>
      </pivotArea>
    </chartFormat>
    <chartFormat chart="1" format="3">
      <pivotArea type="data" outline="0" fieldPosition="0">
        <references count="2">
          <reference field="4294967294" count="1" selected="0">
            <x v="0"/>
          </reference>
          <reference field="3" count="1" selected="0">
            <x v="1"/>
          </reference>
        </references>
      </pivotArea>
    </chartFormat>
    <chartFormat chart="1" format="4">
      <pivotArea type="data" outline="0" fieldPosition="0">
        <references count="2">
          <reference field="4294967294" count="1" selected="0">
            <x v="0"/>
          </reference>
          <reference field="3" count="1" selected="0">
            <x v="2"/>
          </reference>
        </references>
      </pivotArea>
    </chartFormat>
    <chartFormat chart="1" format="5">
      <pivotArea type="data" outline="0" fieldPosition="0">
        <references count="2">
          <reference field="4294967294" count="1" selected="0">
            <x v="0"/>
          </reference>
          <reference field="3" count="1" selected="0">
            <x v="3"/>
          </reference>
        </references>
      </pivotArea>
    </chartFormat>
    <chartFormat chart="1" format="6">
      <pivotArea type="data" outline="0" fieldPosition="0">
        <references count="2">
          <reference field="4294967294" count="1" selected="0">
            <x v="0"/>
          </reference>
          <reference field="3" count="1" selected="0">
            <x v="4"/>
          </reference>
        </references>
      </pivotArea>
    </chartFormat>
    <chartFormat chart="1" format="7">
      <pivotArea type="data" outline="0" fieldPosition="0">
        <references count="2">
          <reference field="4294967294" count="1" selected="0">
            <x v="0"/>
          </reference>
          <reference field="3" count="1" selected="0">
            <x v="5"/>
          </reference>
        </references>
      </pivotArea>
    </chartFormat>
    <chartFormat chart="1" format="8">
      <pivotArea type="data" outline="0" fieldPosition="0">
        <references count="2">
          <reference field="4294967294" count="1" selected="0">
            <x v="0"/>
          </reference>
          <reference field="3" count="1" selected="0">
            <x v="6"/>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3" count="1" selected="0">
            <x v="0"/>
          </reference>
        </references>
      </pivotArea>
    </chartFormat>
    <chartFormat chart="2" format="11">
      <pivotArea type="data" outline="0" fieldPosition="0">
        <references count="2">
          <reference field="4294967294" count="1" selected="0">
            <x v="0"/>
          </reference>
          <reference field="3" count="1" selected="0">
            <x v="1"/>
          </reference>
        </references>
      </pivotArea>
    </chartFormat>
    <chartFormat chart="2" format="12">
      <pivotArea type="data" outline="0" fieldPosition="0">
        <references count="2">
          <reference field="4294967294" count="1" selected="0">
            <x v="0"/>
          </reference>
          <reference field="3" count="1" selected="0">
            <x v="2"/>
          </reference>
        </references>
      </pivotArea>
    </chartFormat>
    <chartFormat chart="2" format="13">
      <pivotArea type="data" outline="0" fieldPosition="0">
        <references count="2">
          <reference field="4294967294" count="1" selected="0">
            <x v="0"/>
          </reference>
          <reference field="3" count="1" selected="0">
            <x v="3"/>
          </reference>
        </references>
      </pivotArea>
    </chartFormat>
    <chartFormat chart="2" format="14">
      <pivotArea type="data" outline="0" fieldPosition="0">
        <references count="2">
          <reference field="4294967294" count="1" selected="0">
            <x v="0"/>
          </reference>
          <reference field="3" count="1" selected="0">
            <x v="4"/>
          </reference>
        </references>
      </pivotArea>
    </chartFormat>
    <chartFormat chart="2" format="15">
      <pivotArea type="data" outline="0" fieldPosition="0">
        <references count="2">
          <reference field="4294967294" count="1" selected="0">
            <x v="0"/>
          </reference>
          <reference field="3" count="1" selected="0">
            <x v="5"/>
          </reference>
        </references>
      </pivotArea>
    </chartFormat>
    <chartFormat chart="2" format="16">
      <pivotArea type="data" outline="0" fieldPosition="0">
        <references count="2">
          <reference field="4294967294" count="1" selected="0">
            <x v="0"/>
          </reference>
          <reference field="3" count="1" selected="0">
            <x v="6"/>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3" count="1" selected="0">
            <x v="0"/>
          </reference>
        </references>
      </pivotArea>
    </chartFormat>
    <chartFormat chart="3" format="11">
      <pivotArea type="data" outline="0" fieldPosition="0">
        <references count="2">
          <reference field="4294967294" count="1" selected="0">
            <x v="0"/>
          </reference>
          <reference field="3" count="1" selected="0">
            <x v="1"/>
          </reference>
        </references>
      </pivotArea>
    </chartFormat>
    <chartFormat chart="3" format="12">
      <pivotArea type="data" outline="0" fieldPosition="0">
        <references count="2">
          <reference field="4294967294" count="1" selected="0">
            <x v="0"/>
          </reference>
          <reference field="3" count="1" selected="0">
            <x v="2"/>
          </reference>
        </references>
      </pivotArea>
    </chartFormat>
    <chartFormat chart="3" format="13">
      <pivotArea type="data" outline="0" fieldPosition="0">
        <references count="2">
          <reference field="4294967294" count="1" selected="0">
            <x v="0"/>
          </reference>
          <reference field="3" count="1" selected="0">
            <x v="3"/>
          </reference>
        </references>
      </pivotArea>
    </chartFormat>
    <chartFormat chart="3" format="14">
      <pivotArea type="data" outline="0" fieldPosition="0">
        <references count="2">
          <reference field="4294967294" count="1" selected="0">
            <x v="0"/>
          </reference>
          <reference field="3" count="1" selected="0">
            <x v="4"/>
          </reference>
        </references>
      </pivotArea>
    </chartFormat>
    <chartFormat chart="3" format="15">
      <pivotArea type="data" outline="0" fieldPosition="0">
        <references count="2">
          <reference field="4294967294" count="1" selected="0">
            <x v="0"/>
          </reference>
          <reference field="3" count="1" selected="0">
            <x v="5"/>
          </reference>
        </references>
      </pivotArea>
    </chartFormat>
    <chartFormat chart="3" format="16">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6015DAC-A2D1-4A55-87FD-188272DE8DA8}" name="Before Yoga"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10" firstHeaderRow="1" firstDataRow="1" firstDataCol="1" rowPageCount="1" colPageCount="1"/>
  <pivotFields count="12">
    <pivotField subtotalTop="0" showAll="0" defaultSubtotal="0"/>
    <pivotField subtotalTop="0" showAll="0" defaultSubtotal="0"/>
    <pivotField axis="axisPage" subtotalTop="0" showAll="0" defaultSubtotal="0">
      <items count="2">
        <item x="0"/>
        <item x="1"/>
      </items>
    </pivotField>
    <pivotField axis="axisRow" subtotalTop="0" showAll="0" defaultSubtotal="0">
      <items count="8">
        <item x="7"/>
        <item x="6"/>
        <item x="5"/>
        <item x="3"/>
        <item x="4"/>
        <item x="2"/>
        <item x="1"/>
        <item h="1" x="0"/>
      </items>
    </pivotField>
    <pivotField dataField="1" subtotalTop="0" showAll="0" defaultSubtotal="0"/>
    <pivotField subtotalTop="0" showAll="0" defaultSubtotal="0"/>
    <pivotField subtotalTop="0" showAll="0" defaultSubtotal="0"/>
    <pivotField subtotalTop="0" showAll="0" defaultSubtotal="0"/>
    <pivotField subtotalTop="0" showAll="0" defaultSubtotal="0"/>
    <pivotField numFmtId="14" subtotalTop="0" showAll="0" defaultSubtotal="0"/>
    <pivotField subtotalTop="0" dragToRow="0" dragToCol="0" dragToPage="0" showAll="0" defaultSubtotal="0"/>
    <pivotField subtotalTop="0" showAll="0" defaultSubtotal="0"/>
  </pivotFields>
  <rowFields count="1">
    <field x="3"/>
  </rowFields>
  <rowItems count="7">
    <i>
      <x/>
    </i>
    <i>
      <x v="1"/>
    </i>
    <i>
      <x v="2"/>
    </i>
    <i>
      <x v="3"/>
    </i>
    <i>
      <x v="4"/>
    </i>
    <i>
      <x v="5"/>
    </i>
    <i>
      <x v="6"/>
    </i>
  </rowItems>
  <colItems count="1">
    <i/>
  </colItems>
  <pageFields count="1">
    <pageField fld="2" item="0" hier="-1"/>
  </pageFields>
  <dataFields count="1">
    <dataField name="Sum of Value" fld="4" baseField="0" baseItem="0"/>
  </dataFields>
  <chartFormats count="8">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3" count="1" selected="0">
            <x v="0"/>
          </reference>
        </references>
      </pivotArea>
    </chartFormat>
    <chartFormat chart="3" format="14">
      <pivotArea type="data" outline="0" fieldPosition="0">
        <references count="2">
          <reference field="4294967294" count="1" selected="0">
            <x v="0"/>
          </reference>
          <reference field="3" count="1" selected="0">
            <x v="1"/>
          </reference>
        </references>
      </pivotArea>
    </chartFormat>
    <chartFormat chart="3" format="15">
      <pivotArea type="data" outline="0" fieldPosition="0">
        <references count="2">
          <reference field="4294967294" count="1" selected="0">
            <x v="0"/>
          </reference>
          <reference field="3" count="1" selected="0">
            <x v="2"/>
          </reference>
        </references>
      </pivotArea>
    </chartFormat>
    <chartFormat chart="3" format="16">
      <pivotArea type="data" outline="0" fieldPosition="0">
        <references count="2">
          <reference field="4294967294" count="1" selected="0">
            <x v="0"/>
          </reference>
          <reference field="3" count="1" selected="0">
            <x v="3"/>
          </reference>
        </references>
      </pivotArea>
    </chartFormat>
    <chartFormat chart="3" format="17">
      <pivotArea type="data" outline="0" fieldPosition="0">
        <references count="2">
          <reference field="4294967294" count="1" selected="0">
            <x v="0"/>
          </reference>
          <reference field="3" count="1" selected="0">
            <x v="4"/>
          </reference>
        </references>
      </pivotArea>
    </chartFormat>
    <chartFormat chart="3" format="18">
      <pivotArea type="data" outline="0" fieldPosition="0">
        <references count="2">
          <reference field="4294967294" count="1" selected="0">
            <x v="0"/>
          </reference>
          <reference field="3" count="1" selected="0">
            <x v="5"/>
          </reference>
        </references>
      </pivotArea>
    </chartFormat>
    <chartFormat chart="3" format="19">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FAE9931-A7D9-4B00-B037-AF9CAC4C7AE8}" name="Time on attributes"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Atrributes">
  <location ref="B2:C9" firstHeaderRow="1" firstDataRow="1" firstDataCol="1"/>
  <pivotFields count="12">
    <pivotField showAll="0"/>
    <pivotField showAll="0"/>
    <pivotField showAll="0"/>
    <pivotField axis="axisRow" showAll="0" sortType="descending">
      <items count="9">
        <item h="1" x="0"/>
        <item x="1"/>
        <item x="2"/>
        <item x="4"/>
        <item x="3"/>
        <item x="5"/>
        <item x="6"/>
        <item x="7"/>
        <item t="default"/>
      </items>
    </pivotField>
    <pivotField dataField="1" showAll="0"/>
    <pivotField showAll="0"/>
    <pivotField showAll="0"/>
    <pivotField showAll="0"/>
    <pivotField showAll="0"/>
    <pivotField numFmtId="14" showAll="0"/>
    <pivotField dragToRow="0" dragToCol="0" dragToPage="0" showAll="0" defaultSubtotal="0"/>
    <pivotField showAll="0" defaultSubtotal="0"/>
  </pivotFields>
  <rowFields count="1">
    <field x="3"/>
  </rowFields>
  <rowItems count="7">
    <i>
      <x v="1"/>
    </i>
    <i>
      <x v="2"/>
    </i>
    <i>
      <x v="3"/>
    </i>
    <i>
      <x v="4"/>
    </i>
    <i>
      <x v="5"/>
    </i>
    <i>
      <x v="6"/>
    </i>
    <i>
      <x v="7"/>
    </i>
  </rowItems>
  <colItems count="1">
    <i/>
  </colItems>
  <dataFields count="1">
    <dataField name="Total time spent (in minutes)" fld="4" showDataAs="percentOfTotal" baseField="3" baseItem="3" numFmtId="10"/>
  </dataFields>
  <formats count="2">
    <format dxfId="16">
      <pivotArea outline="0" collapsedLevelsAreSubtotals="1" fieldPosition="0"/>
    </format>
    <format dxfId="15">
      <pivotArea outline="0" fieldPosition="0">
        <references count="1">
          <reference field="4294967294" count="1">
            <x v="0"/>
          </reference>
        </references>
      </pivotArea>
    </format>
  </formats>
  <chartFormats count="1">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61BF3CB-6963-4C18-B2DF-DAB945BFCB17}" name="Weekly vs screentime"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0" rowHeaderCaption="Days of the Week">
  <location ref="A3:C11" firstHeaderRow="1" firstDataRow="2" firstDataCol="1"/>
  <pivotFields count="12">
    <pivotField compact="0" outline="0" subtotalTop="0" showAll="0">
      <extLst>
        <ext xmlns:x14="http://schemas.microsoft.com/office/spreadsheetml/2009/9/main" uri="{2946ED86-A175-432a-8AC1-64E0C546D7DE}">
          <x14:pivotField fillDownLabels="1"/>
        </ext>
      </extLst>
    </pivotField>
    <pivotField axis="axisRow" compact="0" outline="0" subtotalTop="0" showAll="0" avgSubtotal="1">
      <items count="8">
        <item x="4"/>
        <item x="5"/>
        <item x="6"/>
        <item x="0"/>
        <item x="1"/>
        <item x="2"/>
        <item x="3"/>
        <item t="avg"/>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items count="9">
        <item h="1" x="7"/>
        <item h="1" x="6"/>
        <item h="1" x="5"/>
        <item h="1" x="3"/>
        <item h="1" x="4"/>
        <item h="1" x="2"/>
        <item h="1" x="1"/>
        <item x="0"/>
        <item t="default"/>
      </items>
      <extLst>
        <ext xmlns:x14="http://schemas.microsoft.com/office/spreadsheetml/2009/9/main" uri="{2946ED86-A175-432a-8AC1-64E0C546D7DE}">
          <x14:pivotField fillDownLabels="1"/>
        </ext>
      </extLst>
    </pivotField>
    <pivotField dataField="1" compact="0" outline="0" subtotalTop="0" showAll="0">
      <extLst>
        <ext xmlns:x14="http://schemas.microsoft.com/office/spreadsheetml/2009/9/main" uri="{2946ED86-A175-432a-8AC1-64E0C546D7DE}">
          <x14:pivotField fillDownLabels="1"/>
        </ext>
      </extLst>
    </pivotField>
    <pivotField axis="axisCol" compact="0" outline="0" subtotalTop="0" showAll="0">
      <items count="3">
        <item x="0"/>
        <item x="1"/>
        <item t="default"/>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numFmtId="14" outline="0"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showAll="0" defaultSubtotal="0">
      <items count="14">
        <item sd="0" x="0"/>
        <item sd="0" x="1"/>
        <item sd="0" x="2"/>
        <item sd="0" x="3"/>
        <item sd="0" x="4"/>
        <item sd="0" x="5"/>
        <item sd="0" x="6"/>
        <item sd="0" x="7"/>
        <item sd="0" x="8"/>
        <item sd="0" x="9"/>
        <item sd="0" x="10"/>
        <item sd="0" x="11"/>
        <item sd="0" x="12"/>
        <item sd="0" x="13"/>
      </items>
      <extLst>
        <ext xmlns:x14="http://schemas.microsoft.com/office/spreadsheetml/2009/9/main" uri="{2946ED86-A175-432a-8AC1-64E0C546D7DE}">
          <x14:pivotField fillDownLabels="1"/>
        </ext>
      </extLst>
    </pivotField>
  </pivotFields>
  <rowFields count="1">
    <field x="1"/>
  </rowFields>
  <rowItems count="7">
    <i>
      <x/>
    </i>
    <i>
      <x v="1"/>
    </i>
    <i>
      <x v="2"/>
    </i>
    <i>
      <x v="3"/>
    </i>
    <i>
      <x v="4"/>
    </i>
    <i>
      <x v="5"/>
    </i>
    <i>
      <x v="6"/>
    </i>
  </rowItems>
  <colFields count="1">
    <field x="5"/>
  </colFields>
  <colItems count="2">
    <i>
      <x/>
    </i>
    <i>
      <x v="1"/>
    </i>
  </colItems>
  <dataFields count="1">
    <dataField name="Average of Value" fld="4" subtotal="average" baseField="1" baseItem="0"/>
  </dataFields>
  <chartFormats count="16">
    <chartFormat chart="9" format="32" series="1">
      <pivotArea type="data" outline="0" fieldPosition="0">
        <references count="2">
          <reference field="4294967294" count="1" selected="0">
            <x v="0"/>
          </reference>
          <reference field="5" count="1" selected="0">
            <x v="0"/>
          </reference>
        </references>
      </pivotArea>
    </chartFormat>
    <chartFormat chart="9" format="33">
      <pivotArea type="data" outline="0" fieldPosition="0">
        <references count="3">
          <reference field="4294967294" count="1" selected="0">
            <x v="0"/>
          </reference>
          <reference field="1" count="1" selected="0">
            <x v="0"/>
          </reference>
          <reference field="5" count="1" selected="0">
            <x v="0"/>
          </reference>
        </references>
      </pivotArea>
    </chartFormat>
    <chartFormat chart="9" format="34">
      <pivotArea type="data" outline="0" fieldPosition="0">
        <references count="3">
          <reference field="4294967294" count="1" selected="0">
            <x v="0"/>
          </reference>
          <reference field="1" count="1" selected="0">
            <x v="1"/>
          </reference>
          <reference field="5" count="1" selected="0">
            <x v="0"/>
          </reference>
        </references>
      </pivotArea>
    </chartFormat>
    <chartFormat chart="9" format="35">
      <pivotArea type="data" outline="0" fieldPosition="0">
        <references count="3">
          <reference field="4294967294" count="1" selected="0">
            <x v="0"/>
          </reference>
          <reference field="1" count="1" selected="0">
            <x v="2"/>
          </reference>
          <reference field="5" count="1" selected="0">
            <x v="0"/>
          </reference>
        </references>
      </pivotArea>
    </chartFormat>
    <chartFormat chart="9" format="36">
      <pivotArea type="data" outline="0" fieldPosition="0">
        <references count="3">
          <reference field="4294967294" count="1" selected="0">
            <x v="0"/>
          </reference>
          <reference field="1" count="1" selected="0">
            <x v="3"/>
          </reference>
          <reference field="5" count="1" selected="0">
            <x v="0"/>
          </reference>
        </references>
      </pivotArea>
    </chartFormat>
    <chartFormat chart="9" format="37">
      <pivotArea type="data" outline="0" fieldPosition="0">
        <references count="3">
          <reference field="4294967294" count="1" selected="0">
            <x v="0"/>
          </reference>
          <reference field="1" count="1" selected="0">
            <x v="4"/>
          </reference>
          <reference field="5" count="1" selected="0">
            <x v="0"/>
          </reference>
        </references>
      </pivotArea>
    </chartFormat>
    <chartFormat chart="9" format="38">
      <pivotArea type="data" outline="0" fieldPosition="0">
        <references count="3">
          <reference field="4294967294" count="1" selected="0">
            <x v="0"/>
          </reference>
          <reference field="1" count="1" selected="0">
            <x v="5"/>
          </reference>
          <reference field="5" count="1" selected="0">
            <x v="0"/>
          </reference>
        </references>
      </pivotArea>
    </chartFormat>
    <chartFormat chart="9" format="39">
      <pivotArea type="data" outline="0" fieldPosition="0">
        <references count="3">
          <reference field="4294967294" count="1" selected="0">
            <x v="0"/>
          </reference>
          <reference field="1" count="1" selected="0">
            <x v="6"/>
          </reference>
          <reference field="5" count="1" selected="0">
            <x v="0"/>
          </reference>
        </references>
      </pivotArea>
    </chartFormat>
    <chartFormat chart="9" format="40" series="1">
      <pivotArea type="data" outline="0" fieldPosition="0">
        <references count="2">
          <reference field="4294967294" count="1" selected="0">
            <x v="0"/>
          </reference>
          <reference field="5" count="1" selected="0">
            <x v="1"/>
          </reference>
        </references>
      </pivotArea>
    </chartFormat>
    <chartFormat chart="9" format="41">
      <pivotArea type="data" outline="0" fieldPosition="0">
        <references count="3">
          <reference field="4294967294" count="1" selected="0">
            <x v="0"/>
          </reference>
          <reference field="1" count="1" selected="0">
            <x v="0"/>
          </reference>
          <reference field="5" count="1" selected="0">
            <x v="1"/>
          </reference>
        </references>
      </pivotArea>
    </chartFormat>
    <chartFormat chart="9" format="42">
      <pivotArea type="data" outline="0" fieldPosition="0">
        <references count="3">
          <reference field="4294967294" count="1" selected="0">
            <x v="0"/>
          </reference>
          <reference field="1" count="1" selected="0">
            <x v="1"/>
          </reference>
          <reference field="5" count="1" selected="0">
            <x v="1"/>
          </reference>
        </references>
      </pivotArea>
    </chartFormat>
    <chartFormat chart="9" format="43">
      <pivotArea type="data" outline="0" fieldPosition="0">
        <references count="3">
          <reference field="4294967294" count="1" selected="0">
            <x v="0"/>
          </reference>
          <reference field="1" count="1" selected="0">
            <x v="2"/>
          </reference>
          <reference field="5" count="1" selected="0">
            <x v="1"/>
          </reference>
        </references>
      </pivotArea>
    </chartFormat>
    <chartFormat chart="9" format="44">
      <pivotArea type="data" outline="0" fieldPosition="0">
        <references count="3">
          <reference field="4294967294" count="1" selected="0">
            <x v="0"/>
          </reference>
          <reference field="1" count="1" selected="0">
            <x v="3"/>
          </reference>
          <reference field="5" count="1" selected="0">
            <x v="1"/>
          </reference>
        </references>
      </pivotArea>
    </chartFormat>
    <chartFormat chart="9" format="45">
      <pivotArea type="data" outline="0" fieldPosition="0">
        <references count="3">
          <reference field="4294967294" count="1" selected="0">
            <x v="0"/>
          </reference>
          <reference field="1" count="1" selected="0">
            <x v="4"/>
          </reference>
          <reference field="5" count="1" selected="0">
            <x v="1"/>
          </reference>
        </references>
      </pivotArea>
    </chartFormat>
    <chartFormat chart="9" format="46">
      <pivotArea type="data" outline="0" fieldPosition="0">
        <references count="3">
          <reference field="4294967294" count="1" selected="0">
            <x v="0"/>
          </reference>
          <reference field="1" count="1" selected="0">
            <x v="5"/>
          </reference>
          <reference field="5" count="1" selected="0">
            <x v="1"/>
          </reference>
        </references>
      </pivotArea>
    </chartFormat>
    <chartFormat chart="9" format="47">
      <pivotArea type="data" outline="0" fieldPosition="0">
        <references count="3">
          <reference field="4294967294" count="1" selected="0">
            <x v="0"/>
          </reference>
          <reference field="1" count="1" selected="0">
            <x v="6"/>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FD8AE30-A6FF-4165-95E6-1F21B9B80084}" name="Yoga vs No Yoga"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12">
    <pivotField showAll="0"/>
    <pivotField showAll="0"/>
    <pivotField showAll="0"/>
    <pivotField showAll="0">
      <items count="9">
        <item h="1" x="7"/>
        <item h="1" x="6"/>
        <item h="1" x="5"/>
        <item h="1" x="3"/>
        <item h="1" x="4"/>
        <item h="1" x="2"/>
        <item h="1" x="1"/>
        <item x="0"/>
        <item t="default"/>
      </items>
    </pivotField>
    <pivotField dataField="1" showAll="0"/>
    <pivotField axis="axisRow" showAll="0">
      <items count="3">
        <item x="0"/>
        <item x="1"/>
        <item t="default"/>
      </items>
    </pivotField>
    <pivotField showAll="0"/>
    <pivotField showAll="0"/>
    <pivotField showAll="0"/>
    <pivotField numFmtId="14" showAll="0"/>
    <pivotField dragToRow="0" dragToCol="0" dragToPage="0" showAll="0" defaultSubtotal="0"/>
    <pivotField showAll="0" defaultSubtotal="0"/>
  </pivotFields>
  <rowFields count="1">
    <field x="5"/>
  </rowFields>
  <rowItems count="3">
    <i>
      <x/>
    </i>
    <i>
      <x v="1"/>
    </i>
    <i t="grand">
      <x/>
    </i>
  </rowItems>
  <colItems count="1">
    <i/>
  </colItems>
  <dataFields count="1">
    <dataField name="Sum of Value" fld="4" baseField="3" baseItem="4"/>
  </dataFields>
  <chartFormats count="3">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5" count="1" selected="0">
            <x v="1"/>
          </reference>
        </references>
      </pivotArea>
    </chartFormat>
    <chartFormat chart="3" format="4">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F5B5C4-A466-4586-B024-C922B9519D47}" name="Scatter"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C31" firstHeaderRow="1" firstDataRow="1" firstDataCol="2"/>
  <pivotFields count="12">
    <pivotField compact="0" outline="0" showAll="0" defaultSubtotal="0"/>
    <pivotField compact="0" outline="0" showAll="0" defaultSubtotal="0"/>
    <pivotField name="Yoga/ No Yoga" axis="axisRow" compact="0" outline="0" showAll="0" defaultSubtotal="0">
      <items count="2">
        <item x="0"/>
        <item x="1"/>
      </items>
    </pivotField>
    <pivotField compact="0" outline="0" showAll="0" defaultSubtotal="0">
      <items count="8">
        <item h="1" x="7"/>
        <item h="1" x="6"/>
        <item h="1" x="5"/>
        <item h="1" x="3"/>
        <item h="1" x="4"/>
        <item h="1" x="2"/>
        <item h="1" x="1"/>
        <item x="0"/>
      </items>
    </pivotField>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numFmtId="14"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outline="0" dragToRow="0" dragToCol="0" dragToPage="0" showAll="0" defaultSubtotal="0"/>
    <pivotField compact="0" outline="0" showAll="0" defaultSubtotal="0">
      <items count="14">
        <item x="0"/>
        <item x="1"/>
        <item x="2"/>
        <item x="3"/>
        <item x="4"/>
        <item x="5"/>
        <item x="6"/>
        <item x="7"/>
        <item x="8"/>
        <item x="9"/>
        <item x="10"/>
        <item x="11"/>
        <item x="12"/>
        <item x="13"/>
      </items>
    </pivotField>
  </pivotFields>
  <rowFields count="2">
    <field x="9"/>
    <field x="2"/>
  </rowFields>
  <rowItems count="28">
    <i>
      <x v="108"/>
      <x/>
    </i>
    <i>
      <x v="109"/>
      <x/>
    </i>
    <i>
      <x v="110"/>
      <x/>
    </i>
    <i>
      <x v="111"/>
      <x/>
    </i>
    <i>
      <x v="112"/>
      <x/>
    </i>
    <i>
      <x v="113"/>
      <x/>
    </i>
    <i>
      <x v="114"/>
      <x/>
    </i>
    <i>
      <x v="115"/>
      <x/>
    </i>
    <i>
      <x v="116"/>
      <x/>
    </i>
    <i>
      <x v="117"/>
      <x/>
    </i>
    <i>
      <x v="118"/>
      <x/>
    </i>
    <i>
      <x v="119"/>
      <x/>
    </i>
    <i>
      <x v="120"/>
      <x v="1"/>
    </i>
    <i>
      <x v="121"/>
      <x v="1"/>
    </i>
    <i>
      <x v="122"/>
      <x v="1"/>
    </i>
    <i>
      <x v="123"/>
      <x v="1"/>
    </i>
    <i>
      <x v="124"/>
      <x v="1"/>
    </i>
    <i>
      <x v="125"/>
      <x v="1"/>
    </i>
    <i>
      <x v="126"/>
      <x v="1"/>
    </i>
    <i>
      <x v="127"/>
      <x v="1"/>
    </i>
    <i>
      <x v="128"/>
      <x v="1"/>
    </i>
    <i>
      <x v="129"/>
      <x v="1"/>
    </i>
    <i>
      <x v="130"/>
      <x v="1"/>
    </i>
    <i>
      <x v="131"/>
      <x v="1"/>
    </i>
    <i>
      <x v="132"/>
      <x v="1"/>
    </i>
    <i>
      <x v="133"/>
      <x v="1"/>
    </i>
    <i>
      <x v="134"/>
      <x v="1"/>
    </i>
    <i>
      <x v="135"/>
      <x v="1"/>
    </i>
  </rowItems>
  <colItems count="1">
    <i/>
  </colItems>
  <dataFields count="1">
    <dataField name="Total minutes spe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A40E7D4-81E7-44ED-9762-349D4CC21ED9}" name="Avg screentiime"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C5" firstHeaderRow="1" firstDataRow="2" firstDataCol="1"/>
  <pivotFields count="12">
    <pivotField showAll="0"/>
    <pivotField showAll="0"/>
    <pivotField axis="axisCol" showAll="0">
      <items count="3">
        <item n="Before Yoga" x="0"/>
        <item n="After Yoga" x="1"/>
        <item t="default"/>
      </items>
    </pivotField>
    <pivotField axis="axisRow" showAll="0">
      <items count="9">
        <item h="1" x="7"/>
        <item h="1" x="6"/>
        <item h="1" x="5"/>
        <item h="1" x="3"/>
        <item h="1" x="4"/>
        <item h="1" x="2"/>
        <item h="1" x="1"/>
        <item x="0"/>
        <item t="default"/>
      </items>
    </pivotField>
    <pivotField dataField="1" showAll="0"/>
    <pivotField showAll="0"/>
    <pivotField showAll="0"/>
    <pivotField showAll="0"/>
    <pivotField showAll="0"/>
    <pivotField numFmtId="14" showAll="0"/>
    <pivotField dragToRow="0" dragToCol="0" dragToPage="0" showAll="0" defaultSubtotal="0"/>
    <pivotField showAll="0" defaultSubtotal="0"/>
  </pivotFields>
  <rowFields count="1">
    <field x="3"/>
  </rowFields>
  <rowItems count="1">
    <i>
      <x v="7"/>
    </i>
  </rowItems>
  <colFields count="1">
    <field x="2"/>
  </colFields>
  <colItems count="2">
    <i>
      <x/>
    </i>
    <i>
      <x v="1"/>
    </i>
  </colItems>
  <dataFields count="1">
    <dataField name="Average No of minutes spent per Day" fld="4" subtotal="average" baseField="3" baseItem="0"/>
  </dataFields>
  <chartFormats count="8">
    <chartFormat chart="1" format="2" series="1">
      <pivotArea type="data" outline="0" fieldPosition="0">
        <references count="2">
          <reference field="4294967294" count="1" selected="0">
            <x v="0"/>
          </reference>
          <reference field="2" count="1" selected="0">
            <x v="0"/>
          </reference>
        </references>
      </pivotArea>
    </chartFormat>
    <chartFormat chart="1" format="3"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 chart="3" format="6">
      <pivotArea type="data" outline="0" fieldPosition="0">
        <references count="2">
          <reference field="4294967294" count="1" selected="0">
            <x v="0"/>
          </reference>
          <reference field="2" count="1" selected="0">
            <x v="1"/>
          </reference>
        </references>
      </pivotArea>
    </chartFormat>
    <chartFormat chart="3" format="7">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B576B972-D0F4-4DE4-8FB1-E0B9DC88B294}" autoFormatId="16" applyNumberFormats="0" applyBorderFormats="0" applyFontFormats="0" applyPatternFormats="0" applyAlignmentFormats="0" applyWidthHeightFormats="0">
  <queryTableRefresh nextId="11" unboundColumnsRight="5">
    <queryTableFields count="10">
      <queryTableField id="1" name="Date" tableColumnId="1"/>
      <queryTableField id="2" name="Week Day" tableColumnId="2"/>
      <queryTableField id="3" name="Yoga" tableColumnId="3"/>
      <queryTableField id="4" name="Attribute" tableColumnId="4"/>
      <queryTableField id="5" name="Value" tableColumnId="5"/>
      <queryTableField id="6" dataBound="0" tableColumnId="6"/>
      <queryTableField id="7" dataBound="0" tableColumnId="7"/>
      <queryTableField id="8" dataBound="0" tableColumnId="8"/>
      <queryTableField id="9" dataBound="0" tableColumnId="9"/>
      <queryTableField id="10"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1500248-1CE2-4A33-8F27-D90AE4FD4ED3}" autoFormatId="16" applyNumberFormats="0" applyBorderFormats="0" applyFontFormats="0" applyPatternFormats="0" applyAlignmentFormats="0" applyWidthHeightFormats="0">
  <queryTableRefresh nextId="18" unboundColumnsRight="5">
    <queryTableFields count="17">
      <queryTableField id="1" name="index" tableColumnId="1"/>
      <queryTableField id="2" name="Date" tableColumnId="2"/>
      <queryTableField id="3" name="Week Day" tableColumnId="3"/>
      <queryTableField id="4" name="Total Screen Time " tableColumnId="4"/>
      <queryTableField id="5" name="Social Networking" tableColumnId="5"/>
      <queryTableField id="6" name="Reading and Reference" tableColumnId="6"/>
      <queryTableField id="7" name="Other" tableColumnId="7"/>
      <queryTableField id="8" name="Productivity" tableColumnId="8"/>
      <queryTableField id="9" name="Health and Fitness" tableColumnId="9"/>
      <queryTableField id="10" name="Entertainment" tableColumnId="10"/>
      <queryTableField id="11" name="Creativity" tableColumnId="11"/>
      <queryTableField id="12" name="Yoga"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bute" xr10:uid="{62591094-38FA-4C80-AAF2-C2F91039B618}" sourceName="Attribute">
  <pivotTables>
    <pivotTable tabId="4" name="Corr"/>
    <pivotTable tabId="1" name="Weekly vs screentime"/>
    <pivotTable tabId="7" name="Pivot"/>
    <pivotTable tabId="10" name="Scatter"/>
    <pivotTable tabId="9" name="Yoga vs No Yoga"/>
    <pivotTable tabId="12" name="Avg screentiime"/>
  </pivotTables>
  <data>
    <tabular pivotCacheId="1734551892">
      <items count="8">
        <i x="7"/>
        <i x="6"/>
        <i x="5"/>
        <i x="3"/>
        <i x="4"/>
        <i x="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xr10:uid="{07246B00-7C5A-47D1-806A-4C7A0FD7B93F}" cache="Slicer_Attribute" caption="Attribute" columnCount="8" showCaption="0" style="SlicerStyleDark6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1" xr10:uid="{01E34A9C-C707-4909-894A-C6FAA59DD568}" cache="Slicer_Attribute" caption="Attribute" columnCount="8" showCaption="0" style="SlicerStyleDark6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5ED8928-7156-4831-A3AF-8AE1067DBC86}" name="Screen_Time_Data__2" displayName="Screen_Time_Data__2" ref="A1:J225" tableType="queryTable" totalsRowShown="0">
  <autoFilter ref="A1:J225" xr:uid="{95ED8928-7156-4831-A3AF-8AE1067DBC86}"/>
  <tableColumns count="10">
    <tableColumn id="1" xr3:uid="{FBF08782-DF7F-4695-B6D1-2D8E4ECC474D}" uniqueName="1" name="Date" queryTableFieldId="1" dataDxfId="14"/>
    <tableColumn id="2" xr3:uid="{78370273-1BE5-42A1-8642-DF45816EC225}" uniqueName="2" name="Week Day" queryTableFieldId="2" dataDxfId="13"/>
    <tableColumn id="3" xr3:uid="{B0825336-5404-45DB-8F4E-5FE3D94E064E}" uniqueName="3" name="Yoga" queryTableFieldId="3"/>
    <tableColumn id="4" xr3:uid="{458A7680-8E3D-4256-9F92-4DE9FD13FDFC}" uniqueName="4" name="Attribute" queryTableFieldId="4" dataDxfId="12"/>
    <tableColumn id="5" xr3:uid="{7624D3A3-3048-4424-866B-7D9A4E0A996B}" uniqueName="5" name="Value" queryTableFieldId="5"/>
    <tableColumn id="6" xr3:uid="{EA3A56D1-771D-4732-AEE3-902AF61B686E}" uniqueName="6" name="Yoga_Category" queryTableFieldId="6" dataDxfId="11">
      <calculatedColumnFormula>IF(Screen_Time_Data__2[[#This Row],[Yoga]]=0, "No Yoga", "Yoga")</calculatedColumnFormula>
    </tableColumn>
    <tableColumn id="7" xr3:uid="{73A46A9E-5A76-405C-816D-00615A3541D9}" uniqueName="7" name="month_extracted" queryTableFieldId="7" dataDxfId="10">
      <calculatedColumnFormula>LEFT(Screen_Time_Data__2[[#This Row],[Date]],2)</calculatedColumnFormula>
    </tableColumn>
    <tableColumn id="8" xr3:uid="{17C579E2-3A6A-4D9A-B9BB-5F947B1356B4}" uniqueName="8" name="day_Extracted" queryTableFieldId="8" dataDxfId="9">
      <calculatedColumnFormula>MID(Screen_Time_Data__2[[#This Row],[Date]],4,2)</calculatedColumnFormula>
    </tableColumn>
    <tableColumn id="9" xr3:uid="{6FCB943A-6CA5-44DE-9F3E-A94805E76575}" uniqueName="9" name="year_extracted" queryTableFieldId="9" dataDxfId="8">
      <calculatedColumnFormula>_xlfn.CONCAT(20,RIGHT(Screen_Time_Data__2[[#This Row],[Date]],2))</calculatedColumnFormula>
    </tableColumn>
    <tableColumn id="10" xr3:uid="{E62769DB-35F5-42D6-A10B-6A100D489E0B}" uniqueName="10" name="Date_Converted" queryTableFieldId="10" dataDxfId="7">
      <calculatedColumnFormula>DATE(Screen_Time_Data__2[[#This Row],[year_extracted]],Screen_Time_Data__2[[#This Row],[month_extracted]],Screen_Time_Data__2[[#This Row],[day_Extracted]])</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D73DDC-4FFF-49ED-8DE4-046982CF7D4D}" name="Screen_Time_Data" displayName="Screen_Time_Data" ref="A1:Q29" tableType="queryTable" totalsRowShown="0">
  <autoFilter ref="A1:Q29" xr:uid="{61D73DDC-4FFF-49ED-8DE4-046982CF7D4D}"/>
  <tableColumns count="17">
    <tableColumn id="1" xr3:uid="{2F9DED73-6981-4E2F-9D30-9D0D5AAF2BF7}" uniqueName="1" name="index" queryTableFieldId="1"/>
    <tableColumn id="2" xr3:uid="{8F0B3991-D8D4-4C91-AF24-EB6169B7A4E9}" uniqueName="2" name="Date" queryTableFieldId="2" dataDxfId="6"/>
    <tableColumn id="3" xr3:uid="{DB93C840-E7C4-4F2B-9FC5-4601F38B3C72}" uniqueName="3" name="Week Day" queryTableFieldId="3" dataDxfId="5"/>
    <tableColumn id="4" xr3:uid="{3510173D-552D-42A7-849D-4F7614D91228}" uniqueName="4" name="Total Screen Time " queryTableFieldId="4"/>
    <tableColumn id="5" xr3:uid="{F20CC033-71D6-4BE1-90CC-7EDFFA7C7323}" uniqueName="5" name="Social Networking" queryTableFieldId="5"/>
    <tableColumn id="6" xr3:uid="{5637846E-86AA-4649-B649-7C1C9F0C2B20}" uniqueName="6" name="Reading and Reference" queryTableFieldId="6"/>
    <tableColumn id="7" xr3:uid="{0BC15500-0F43-4B9A-AF9A-6BE365D3AED7}" uniqueName="7" name="Other" queryTableFieldId="7"/>
    <tableColumn id="8" xr3:uid="{4E5721D7-F9EC-494C-8749-91ABBB8C7075}" uniqueName="8" name="Productivity" queryTableFieldId="8"/>
    <tableColumn id="9" xr3:uid="{FF47EE09-2F78-48F4-BCF2-C23DDE52F26B}" uniqueName="9" name="Health and Fitness" queryTableFieldId="9"/>
    <tableColumn id="10" xr3:uid="{6F19B764-DA50-48FE-BAD9-E71A5E81621C}" uniqueName="10" name="Entertainment" queryTableFieldId="10"/>
    <tableColumn id="11" xr3:uid="{6B1D42A3-9BB6-4F91-ABBE-EE0900351DC4}" uniqueName="11" name="Creativity" queryTableFieldId="11"/>
    <tableColumn id="12" xr3:uid="{06AA03B3-FABC-4462-931D-0994265394AB}" uniqueName="12" name="Yoga" queryTableFieldId="12"/>
    <tableColumn id="13" xr3:uid="{3FE9292D-D370-4ED5-BA92-821D1A72DE6A}" uniqueName="13" name="Yoga_Category" queryTableFieldId="13" dataDxfId="4">
      <calculatedColumnFormula>IF(Screen_Time_Data[[#This Row],[Yoga]]=0, "No Yoga", "Yoga")</calculatedColumnFormula>
    </tableColumn>
    <tableColumn id="14" xr3:uid="{AEEFC731-09F6-420E-8292-5451ED3CD8BF}" uniqueName="14" name="month_extracted" queryTableFieldId="14" dataDxfId="3">
      <calculatedColumnFormula>LEFT(Screen_Time_Data[[#This Row],[Date]],2)</calculatedColumnFormula>
    </tableColumn>
    <tableColumn id="15" xr3:uid="{77C2DA1C-F3A0-4310-8D23-B6742C5BD383}" uniqueName="15" name="day_Extracted" queryTableFieldId="15" dataDxfId="2">
      <calculatedColumnFormula>MID(Screen_Time_Data[[#This Row],[Date]],4,2)</calculatedColumnFormula>
    </tableColumn>
    <tableColumn id="16" xr3:uid="{0A48295A-66FC-4C58-AAA7-28FDE2FAC852}" uniqueName="16" name="year_extracted" queryTableFieldId="16" dataDxfId="1">
      <calculatedColumnFormula>_xlfn.CONCAT(20,RIGHT(Screen_Time_Data[[#This Row],[Date]],2))</calculatedColumnFormula>
    </tableColumn>
    <tableColumn id="17" xr3:uid="{AF5F10E4-7AAC-4D3D-A46F-66627D1E8FD5}" uniqueName="17" name="Date_Converted" queryTableFieldId="17" dataDxfId="0">
      <calculatedColumnFormula>DATE(Screen_Time_Data[[#This Row],[year_extracted]],Screen_Time_Data[[#This Row],[month_extracted]],Screen_Time_Data[[#This Row],[day_Extracted]])</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Metropolitan">
  <a:themeElements>
    <a:clrScheme name="Metropolitan">
      <a:dk1>
        <a:sysClr val="windowText" lastClr="000000"/>
      </a:dk1>
      <a:lt1>
        <a:sysClr val="window" lastClr="FFFFFF"/>
      </a:lt1>
      <a:dk2>
        <a:srgbClr val="162F33"/>
      </a:dk2>
      <a:lt2>
        <a:srgbClr val="EAF0E0"/>
      </a:lt2>
      <a:accent1>
        <a:srgbClr val="50B4C8"/>
      </a:accent1>
      <a:accent2>
        <a:srgbClr val="A8B97F"/>
      </a:accent2>
      <a:accent3>
        <a:srgbClr val="9B9256"/>
      </a:accent3>
      <a:accent4>
        <a:srgbClr val="657689"/>
      </a:accent4>
      <a:accent5>
        <a:srgbClr val="7A855D"/>
      </a:accent5>
      <a:accent6>
        <a:srgbClr val="84AC9D"/>
      </a:accent6>
      <a:hlink>
        <a:srgbClr val="2370CD"/>
      </a:hlink>
      <a:folHlink>
        <a:srgbClr val="877589"/>
      </a:folHlink>
    </a:clrScheme>
    <a:fontScheme name="Metropolitan">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Metropolitan">
      <a:fillStyleLst>
        <a:solidFill>
          <a:schemeClr val="phClr"/>
        </a:solidFill>
        <a:gradFill rotWithShape="1">
          <a:gsLst>
            <a:gs pos="0">
              <a:schemeClr val="phClr">
                <a:tint val="70000"/>
                <a:satMod val="100000"/>
                <a:lumMod val="110000"/>
              </a:schemeClr>
            </a:gs>
            <a:gs pos="50000">
              <a:schemeClr val="phClr">
                <a:tint val="75000"/>
                <a:satMod val="101000"/>
                <a:lumMod val="105000"/>
              </a:schemeClr>
            </a:gs>
            <a:gs pos="100000">
              <a:schemeClr val="phClr">
                <a:tint val="82000"/>
                <a:satMod val="104000"/>
                <a:lumMod val="105000"/>
              </a:schemeClr>
            </a:gs>
          </a:gsLst>
          <a:lin ang="2700000" scaled="0"/>
        </a:gradFill>
        <a:gradFill rotWithShape="1">
          <a:gsLst>
            <a:gs pos="0">
              <a:schemeClr val="phClr">
                <a:tint val="97000"/>
                <a:satMod val="100000"/>
                <a:lumMod val="102000"/>
              </a:schemeClr>
            </a:gs>
            <a:gs pos="50000">
              <a:schemeClr val="phClr">
                <a:shade val="100000"/>
                <a:satMod val="100000"/>
                <a:lumMod val="100000"/>
              </a:schemeClr>
            </a:gs>
            <a:gs pos="100000">
              <a:schemeClr val="phClr">
                <a:shade val="80000"/>
                <a:satMod val="100000"/>
                <a:lumMod val="99000"/>
              </a:schemeClr>
            </a:gs>
          </a:gsLst>
          <a:lin ang="27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solidFill>
          <a:schemeClr val="phClr">
            <a:shade val="95000"/>
            <a:satMod val="170000"/>
          </a:schemeClr>
        </a:solidFill>
      </a:bgFillStyleLst>
    </a:fmtScheme>
  </a:themeElements>
  <a:objectDefaults/>
  <a:extraClrSchemeLst/>
  <a:extLst>
    <a:ext uri="{05A4C25C-085E-4340-85A3-A5531E510DB2}">
      <thm15:themeFamily xmlns:thm15="http://schemas.microsoft.com/office/thememl/2012/main" name="Metropolitan" id="{4C5440D6-04D2-4954-96CF-F251137069B2}" vid="{79CFCA13-9412-4290-BB4B-85112F88857B}"/>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65EB4-2162-4EA9-97F1-E302850FDD95}">
  <dimension ref="A1:AA40"/>
  <sheetViews>
    <sheetView showGridLines="0" showRowColHeaders="0" zoomScale="60" zoomScaleNormal="60" zoomScaleSheetLayoutView="100" workbookViewId="0">
      <selection activeCell="V5" sqref="V5"/>
    </sheetView>
  </sheetViews>
  <sheetFormatPr defaultRowHeight="14.5" x14ac:dyDescent="0.35"/>
  <cols>
    <col min="1" max="1" width="21.08984375" style="21" customWidth="1"/>
    <col min="2" max="2" width="13.54296875" style="21" customWidth="1"/>
    <col min="3" max="3" width="8.6328125" style="21" customWidth="1"/>
    <col min="4" max="4" width="14" style="21" customWidth="1"/>
    <col min="5" max="5" width="13.36328125" style="21" customWidth="1"/>
    <col min="6" max="6" width="12.6328125" style="21" customWidth="1"/>
    <col min="7" max="7" width="11.7265625" style="21" customWidth="1"/>
    <col min="8" max="8" width="12.90625" style="21" customWidth="1"/>
    <col min="9" max="9" width="15.6328125" style="21" customWidth="1"/>
    <col min="10" max="10" width="21.1796875" style="21" customWidth="1"/>
    <col min="11" max="11" width="16.90625" style="21" customWidth="1"/>
    <col min="12" max="12" width="13.36328125" style="21" customWidth="1"/>
    <col min="13" max="13" width="20.81640625" style="21" customWidth="1"/>
    <col min="14" max="14" width="12.90625" style="21" customWidth="1"/>
    <col min="15" max="15" width="11.81640625" style="21" customWidth="1"/>
    <col min="16" max="16" width="8.7265625" style="21"/>
    <col min="17" max="17" width="11.81640625" style="21" customWidth="1"/>
    <col min="18" max="18" width="6.81640625" style="21" customWidth="1"/>
    <col min="19" max="16384" width="8.7265625" style="21"/>
  </cols>
  <sheetData>
    <row r="1" spans="1:27" customFormat="1" ht="14.5" customHeight="1" x14ac:dyDescent="0.35">
      <c r="A1" s="95" t="s">
        <v>86</v>
      </c>
      <c r="B1" s="95"/>
      <c r="C1" s="95"/>
      <c r="D1" s="95"/>
      <c r="E1" s="95"/>
      <c r="F1" s="95"/>
      <c r="G1" s="95"/>
      <c r="H1" s="95"/>
      <c r="I1" s="95"/>
      <c r="J1" s="95"/>
      <c r="K1" s="95"/>
      <c r="L1" s="95"/>
      <c r="M1" s="95"/>
      <c r="N1" s="95"/>
      <c r="O1" s="95"/>
      <c r="P1" s="95"/>
      <c r="Q1" s="95"/>
      <c r="R1" s="95"/>
      <c r="S1" s="95"/>
      <c r="T1" s="95"/>
      <c r="U1" s="95"/>
      <c r="V1" s="95"/>
      <c r="W1" s="95"/>
      <c r="X1" s="95"/>
      <c r="Y1" s="95"/>
      <c r="Z1" s="95"/>
      <c r="AA1" s="95"/>
    </row>
    <row r="2" spans="1:27" customFormat="1" ht="14.5" customHeight="1" x14ac:dyDescent="0.35">
      <c r="A2" s="95"/>
      <c r="B2" s="95"/>
      <c r="C2" s="95"/>
      <c r="D2" s="95"/>
      <c r="E2" s="95"/>
      <c r="F2" s="95"/>
      <c r="G2" s="95"/>
      <c r="H2" s="95"/>
      <c r="I2" s="95"/>
      <c r="J2" s="95"/>
      <c r="K2" s="95"/>
      <c r="L2" s="95"/>
      <c r="M2" s="95"/>
      <c r="N2" s="95"/>
      <c r="O2" s="95"/>
      <c r="P2" s="95"/>
      <c r="Q2" s="95"/>
      <c r="R2" s="95"/>
      <c r="S2" s="95"/>
      <c r="T2" s="95"/>
      <c r="U2" s="95"/>
      <c r="V2" s="95"/>
      <c r="W2" s="95"/>
      <c r="X2" s="95"/>
      <c r="Y2" s="95"/>
      <c r="Z2" s="95"/>
      <c r="AA2" s="95"/>
    </row>
    <row r="3" spans="1:27" customFormat="1" ht="14.5" customHeight="1" x14ac:dyDescent="0.35">
      <c r="A3" s="95"/>
      <c r="B3" s="95"/>
      <c r="C3" s="95"/>
      <c r="D3" s="95"/>
      <c r="E3" s="95"/>
      <c r="F3" s="95"/>
      <c r="G3" s="95"/>
      <c r="H3" s="95"/>
      <c r="I3" s="95"/>
      <c r="J3" s="95"/>
      <c r="K3" s="95"/>
      <c r="L3" s="95"/>
      <c r="M3" s="95"/>
      <c r="N3" s="95"/>
      <c r="O3" s="95"/>
      <c r="P3" s="95"/>
      <c r="Q3" s="95"/>
      <c r="R3" s="95"/>
      <c r="S3" s="95"/>
      <c r="T3" s="95"/>
      <c r="U3" s="95"/>
      <c r="V3" s="95"/>
      <c r="W3" s="95"/>
      <c r="X3" s="95"/>
      <c r="Y3" s="95"/>
      <c r="Z3" s="95"/>
      <c r="AA3" s="95"/>
    </row>
    <row r="4" spans="1:27" customFormat="1" ht="14.5" customHeight="1" x14ac:dyDescent="0.35">
      <c r="A4" s="95"/>
      <c r="B4" s="95"/>
      <c r="C4" s="95"/>
      <c r="D4" s="95"/>
      <c r="E4" s="95"/>
      <c r="F4" s="95"/>
      <c r="G4" s="95"/>
      <c r="H4" s="95"/>
      <c r="I4" s="95"/>
      <c r="J4" s="95"/>
      <c r="K4" s="95"/>
      <c r="L4" s="95"/>
      <c r="M4" s="95"/>
      <c r="N4" s="95"/>
      <c r="O4" s="95"/>
      <c r="P4" s="95"/>
      <c r="Q4" s="95"/>
      <c r="R4" s="95"/>
      <c r="S4" s="95"/>
      <c r="T4" s="95"/>
      <c r="U4" s="95"/>
      <c r="V4" s="95"/>
      <c r="W4" s="95"/>
      <c r="X4" s="95"/>
      <c r="Y4" s="95"/>
      <c r="Z4" s="95"/>
      <c r="AA4" s="95"/>
    </row>
    <row r="5" spans="1:27" ht="13" customHeight="1" x14ac:dyDescent="0.35"/>
    <row r="6" spans="1:27" ht="18.5" customHeight="1" x14ac:dyDescent="0.35">
      <c r="J6" s="22"/>
      <c r="K6" s="22"/>
      <c r="M6" s="23"/>
      <c r="N6" s="24"/>
      <c r="O6" s="102" t="s">
        <v>166</v>
      </c>
      <c r="P6" s="102"/>
      <c r="Q6" s="102"/>
      <c r="R6" s="102"/>
      <c r="S6" s="102"/>
      <c r="T6" s="102"/>
      <c r="U6" s="102"/>
      <c r="V6" s="102"/>
    </row>
    <row r="7" spans="1:27" ht="12" customHeight="1" x14ac:dyDescent="0.35">
      <c r="J7" s="23"/>
      <c r="K7" s="23"/>
      <c r="M7" s="23"/>
      <c r="N7" s="24"/>
    </row>
    <row r="8" spans="1:27" ht="11.5" customHeight="1" thickBot="1" x14ac:dyDescent="0.4"/>
    <row r="9" spans="1:27" ht="29" x14ac:dyDescent="0.35">
      <c r="A9" s="47" t="s">
        <v>87</v>
      </c>
      <c r="B9" s="48" t="s">
        <v>96</v>
      </c>
    </row>
    <row r="10" spans="1:27" ht="15" thickBot="1" x14ac:dyDescent="0.4">
      <c r="A10" s="27" t="str">
        <f>_xlfn.CONCAT(COUNT('Summary dataset'!$B$5:$B$32), " ", "Days")</f>
        <v>28 Days</v>
      </c>
      <c r="B10" s="28" t="str">
        <f>_xlfn.CONCAT(COUNT('Summary dataset'!$C$5:$C$32), " ", "Days")</f>
        <v>28 Days</v>
      </c>
      <c r="J10" s="92"/>
      <c r="K10" s="92"/>
      <c r="L10" s="92"/>
      <c r="M10" s="16"/>
    </row>
    <row r="11" spans="1:27" ht="15.5" customHeight="1" thickBot="1" x14ac:dyDescent="0.4">
      <c r="J11" s="26"/>
      <c r="K11" s="26"/>
      <c r="L11" s="26"/>
      <c r="M11" s="93"/>
      <c r="N11" s="93"/>
    </row>
    <row r="12" spans="1:27" ht="26.5" customHeight="1" x14ac:dyDescent="0.35">
      <c r="A12" s="50" t="s">
        <v>88</v>
      </c>
      <c r="B12" s="96" t="s">
        <v>90</v>
      </c>
      <c r="C12" s="97"/>
      <c r="D12" s="98"/>
      <c r="E12" s="30"/>
      <c r="M12" s="93"/>
      <c r="N12" s="93"/>
    </row>
    <row r="13" spans="1:27" ht="21.5" customHeight="1" thickBot="1" x14ac:dyDescent="0.4">
      <c r="A13" s="53" t="s">
        <v>89</v>
      </c>
      <c r="B13" s="99" t="s">
        <v>91</v>
      </c>
      <c r="C13" s="100"/>
      <c r="D13" s="101"/>
      <c r="E13" s="41"/>
      <c r="K13" s="29"/>
      <c r="M13" s="93"/>
      <c r="N13" s="93"/>
    </row>
    <row r="14" spans="1:27" ht="14.5" customHeight="1" x14ac:dyDescent="0.35">
      <c r="K14" s="30"/>
      <c r="L14" s="30"/>
    </row>
    <row r="16" spans="1:27" x14ac:dyDescent="0.35">
      <c r="J16" s="92"/>
      <c r="K16" s="92"/>
      <c r="L16" s="92"/>
      <c r="M16" s="16"/>
    </row>
    <row r="17" spans="10:18" ht="13.5" customHeight="1" x14ac:dyDescent="0.35">
      <c r="J17" s="26"/>
      <c r="K17" s="26"/>
      <c r="L17" s="26"/>
      <c r="M17" s="93"/>
      <c r="N17" s="93"/>
    </row>
    <row r="18" spans="10:18" ht="14.5" customHeight="1" x14ac:dyDescent="0.35">
      <c r="K18" s="31"/>
      <c r="L18" s="31"/>
      <c r="M18" s="93"/>
      <c r="N18" s="93"/>
    </row>
    <row r="19" spans="10:18" x14ac:dyDescent="0.35">
      <c r="K19" s="29"/>
      <c r="L19" s="31"/>
      <c r="M19" s="93"/>
      <c r="N19" s="93"/>
    </row>
    <row r="22" spans="10:18" x14ac:dyDescent="0.35">
      <c r="J22" s="25"/>
      <c r="K22" s="25"/>
      <c r="M22" s="16"/>
    </row>
    <row r="23" spans="10:18" x14ac:dyDescent="0.35">
      <c r="J23" s="94"/>
      <c r="K23" s="94"/>
    </row>
    <row r="24" spans="10:18" x14ac:dyDescent="0.35">
      <c r="M24" s="32"/>
      <c r="N24" s="33"/>
      <c r="O24" s="26"/>
    </row>
    <row r="25" spans="10:18" x14ac:dyDescent="0.35">
      <c r="J25" s="16"/>
      <c r="K25" s="31"/>
      <c r="M25" s="16"/>
      <c r="N25" s="34"/>
    </row>
    <row r="26" spans="10:18" x14ac:dyDescent="0.35">
      <c r="J26" s="16"/>
      <c r="K26" s="31"/>
      <c r="M26" s="16"/>
      <c r="N26" s="34"/>
    </row>
    <row r="27" spans="10:18" x14ac:dyDescent="0.35">
      <c r="J27" s="16"/>
      <c r="K27" s="31"/>
      <c r="M27" s="16"/>
      <c r="N27" s="34"/>
    </row>
    <row r="28" spans="10:18" x14ac:dyDescent="0.35">
      <c r="J28" s="16"/>
      <c r="K28" s="31"/>
      <c r="M28" s="16"/>
      <c r="N28" s="34"/>
    </row>
    <row r="29" spans="10:18" x14ac:dyDescent="0.35">
      <c r="J29" s="16"/>
      <c r="K29" s="31"/>
      <c r="M29" s="16"/>
      <c r="N29" s="34"/>
    </row>
    <row r="30" spans="10:18" x14ac:dyDescent="0.35">
      <c r="J30" s="16"/>
      <c r="K30" s="31"/>
    </row>
    <row r="31" spans="10:18" x14ac:dyDescent="0.35">
      <c r="J31" s="16"/>
      <c r="K31" s="31"/>
      <c r="M31" s="16"/>
    </row>
    <row r="32" spans="10:18" x14ac:dyDescent="0.35">
      <c r="J32" s="16"/>
      <c r="K32" s="31"/>
      <c r="M32" s="26"/>
      <c r="N32" s="26"/>
      <c r="O32" s="35"/>
      <c r="P32" s="35"/>
      <c r="Q32" s="35"/>
      <c r="R32" s="35"/>
    </row>
    <row r="33" spans="10:21" x14ac:dyDescent="0.35">
      <c r="J33" s="16"/>
      <c r="K33" s="31"/>
      <c r="M33" s="16"/>
      <c r="N33" s="36"/>
      <c r="O33" s="34"/>
      <c r="P33" s="34"/>
      <c r="Q33" s="34"/>
      <c r="R33" s="34"/>
    </row>
    <row r="34" spans="10:21" x14ac:dyDescent="0.35">
      <c r="J34" s="16"/>
      <c r="K34" s="31"/>
      <c r="M34" s="16"/>
      <c r="N34" s="36"/>
      <c r="O34" s="34"/>
      <c r="P34" s="34"/>
      <c r="Q34" s="34"/>
      <c r="R34" s="34"/>
    </row>
    <row r="35" spans="10:21" x14ac:dyDescent="0.35">
      <c r="J35" s="16"/>
      <c r="K35" s="31"/>
      <c r="M35" s="16"/>
      <c r="N35" s="36"/>
      <c r="O35" s="34"/>
      <c r="P35" s="34"/>
      <c r="Q35" s="34"/>
      <c r="R35" s="34"/>
    </row>
    <row r="36" spans="10:21" x14ac:dyDescent="0.35">
      <c r="J36" s="16"/>
      <c r="K36" s="31"/>
    </row>
    <row r="37" spans="10:21" x14ac:dyDescent="0.35">
      <c r="J37" s="16"/>
      <c r="K37" s="31"/>
      <c r="M37" s="26"/>
      <c r="N37" s="26"/>
      <c r="O37" s="26"/>
      <c r="P37" s="26"/>
      <c r="Q37" s="26"/>
      <c r="R37" s="26"/>
      <c r="S37" s="26"/>
      <c r="T37" s="26"/>
      <c r="U37" s="26"/>
    </row>
    <row r="38" spans="10:21" x14ac:dyDescent="0.35">
      <c r="J38" s="16"/>
      <c r="K38" s="31"/>
      <c r="N38" s="34"/>
      <c r="O38" s="34"/>
      <c r="P38" s="34"/>
      <c r="Q38" s="34"/>
      <c r="R38" s="34"/>
      <c r="S38" s="34"/>
      <c r="T38" s="34"/>
      <c r="U38" s="34"/>
    </row>
    <row r="39" spans="10:21" x14ac:dyDescent="0.35">
      <c r="J39" s="16"/>
      <c r="K39" s="31"/>
      <c r="M39" s="16"/>
      <c r="N39" s="34"/>
      <c r="O39" s="34"/>
      <c r="P39" s="34"/>
      <c r="Q39" s="34"/>
      <c r="R39" s="34"/>
      <c r="S39" s="34"/>
      <c r="T39" s="34"/>
      <c r="U39" s="34"/>
    </row>
    <row r="40" spans="10:21" x14ac:dyDescent="0.35">
      <c r="J40" s="16"/>
      <c r="K40" s="31"/>
    </row>
  </sheetData>
  <mergeCells count="9">
    <mergeCell ref="J16:L16"/>
    <mergeCell ref="M11:N13"/>
    <mergeCell ref="M17:N19"/>
    <mergeCell ref="J23:K23"/>
    <mergeCell ref="A1:AA4"/>
    <mergeCell ref="J10:L10"/>
    <mergeCell ref="B12:D12"/>
    <mergeCell ref="B13:D13"/>
    <mergeCell ref="O6:V6"/>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6DBDC-7580-43F0-B736-33B047F0DA34}">
  <dimension ref="A1:AD44"/>
  <sheetViews>
    <sheetView showGridLines="0" showRowColHeaders="0" tabSelected="1" zoomScale="60" zoomScaleNormal="60" zoomScaleSheetLayoutView="100" workbookViewId="0">
      <selection activeCell="Q6" sqref="Q6"/>
    </sheetView>
  </sheetViews>
  <sheetFormatPr defaultRowHeight="14.5" x14ac:dyDescent="0.35"/>
  <cols>
    <col min="1" max="1" width="16.6328125" style="21" customWidth="1"/>
    <col min="2" max="2" width="12.36328125" style="21" customWidth="1"/>
    <col min="3" max="4" width="15.7265625" style="21" customWidth="1"/>
    <col min="5" max="5" width="7" style="21" customWidth="1"/>
    <col min="6" max="6" width="18.7265625" style="21" customWidth="1"/>
    <col min="7" max="7" width="13.26953125" style="21" customWidth="1"/>
    <col min="8" max="8" width="14.08984375" style="21" bestFit="1" customWidth="1"/>
    <col min="9" max="9" width="11.54296875" style="21" customWidth="1"/>
    <col min="10" max="10" width="12.7265625" style="21" customWidth="1"/>
    <col min="11" max="11" width="13.26953125" style="21" customWidth="1"/>
    <col min="12" max="12" width="15.6328125" style="21" customWidth="1"/>
    <col min="13" max="13" width="15.54296875" style="21" customWidth="1"/>
    <col min="14" max="14" width="16.1796875" style="21" customWidth="1"/>
    <col min="15" max="15" width="13.90625" style="21" customWidth="1"/>
    <col min="16" max="16" width="14.453125" style="21" customWidth="1"/>
    <col min="17" max="17" width="11.453125" style="21" customWidth="1"/>
    <col min="18" max="18" width="11.81640625" style="21" customWidth="1"/>
    <col min="19" max="19" width="8.7265625" style="21"/>
    <col min="20" max="20" width="11.81640625" style="21" customWidth="1"/>
    <col min="21" max="21" width="13.1796875" style="21" customWidth="1"/>
    <col min="22" max="16384" width="8.7265625" style="21"/>
  </cols>
  <sheetData>
    <row r="1" spans="1:30" customFormat="1" ht="14.5" customHeight="1" x14ac:dyDescent="0.35">
      <c r="A1" s="95" t="s">
        <v>86</v>
      </c>
      <c r="B1" s="95"/>
      <c r="C1" s="95"/>
      <c r="D1" s="95"/>
      <c r="E1" s="95"/>
      <c r="F1" s="95"/>
      <c r="G1" s="95"/>
      <c r="H1" s="95"/>
      <c r="I1" s="95"/>
      <c r="J1" s="95"/>
      <c r="K1" s="95"/>
      <c r="L1" s="95"/>
      <c r="M1" s="95"/>
      <c r="N1" s="95"/>
      <c r="O1" s="95"/>
      <c r="P1" s="95"/>
      <c r="Q1" s="95"/>
      <c r="R1" s="95"/>
      <c r="S1" s="95"/>
      <c r="T1" s="95"/>
      <c r="U1" s="95"/>
      <c r="V1" s="95"/>
      <c r="W1" s="95"/>
      <c r="X1" s="95"/>
      <c r="Y1" s="95"/>
      <c r="Z1" s="95"/>
      <c r="AA1" s="95"/>
      <c r="AB1" s="95"/>
      <c r="AC1" s="95"/>
      <c r="AD1" s="95"/>
    </row>
    <row r="2" spans="1:30" customFormat="1" ht="14.5" customHeight="1" x14ac:dyDescent="0.35">
      <c r="A2" s="95"/>
      <c r="B2" s="95"/>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5"/>
    </row>
    <row r="3" spans="1:30" customFormat="1" ht="14.5" customHeight="1" x14ac:dyDescent="0.35">
      <c r="A3" s="95"/>
      <c r="B3" s="95"/>
      <c r="C3" s="95"/>
      <c r="D3" s="95"/>
      <c r="E3" s="95"/>
      <c r="F3" s="95"/>
      <c r="G3" s="95"/>
      <c r="H3" s="95"/>
      <c r="I3" s="95"/>
      <c r="J3" s="95"/>
      <c r="K3" s="95"/>
      <c r="L3" s="95"/>
      <c r="M3" s="95"/>
      <c r="N3" s="95"/>
      <c r="O3" s="95"/>
      <c r="P3" s="95"/>
      <c r="Q3" s="95"/>
      <c r="R3" s="95"/>
      <c r="S3" s="95"/>
      <c r="T3" s="95"/>
      <c r="U3" s="95"/>
      <c r="V3" s="95"/>
      <c r="W3" s="95"/>
      <c r="X3" s="95"/>
      <c r="Y3" s="95"/>
      <c r="Z3" s="95"/>
      <c r="AA3" s="95"/>
      <c r="AB3" s="95"/>
      <c r="AC3" s="95"/>
      <c r="AD3" s="95"/>
    </row>
    <row r="4" spans="1:30" customFormat="1" ht="14.5" customHeight="1" x14ac:dyDescent="0.35">
      <c r="A4" s="95"/>
      <c r="B4" s="95"/>
      <c r="C4" s="95"/>
      <c r="D4" s="95"/>
      <c r="E4" s="95"/>
      <c r="F4" s="95"/>
      <c r="G4" s="95"/>
      <c r="H4" s="95"/>
      <c r="I4" s="95"/>
      <c r="J4" s="95"/>
      <c r="K4" s="95"/>
      <c r="L4" s="95"/>
      <c r="M4" s="95"/>
      <c r="N4" s="95"/>
      <c r="O4" s="95"/>
      <c r="P4" s="95"/>
      <c r="Q4" s="95"/>
      <c r="R4" s="95"/>
      <c r="S4" s="95"/>
      <c r="T4" s="95"/>
      <c r="U4" s="95"/>
      <c r="V4" s="95"/>
      <c r="W4" s="95"/>
      <c r="X4" s="95"/>
      <c r="Y4" s="95"/>
      <c r="Z4" s="95"/>
      <c r="AA4" s="95"/>
      <c r="AB4" s="95"/>
      <c r="AC4" s="95"/>
      <c r="AD4" s="95"/>
    </row>
    <row r="5" spans="1:30" ht="15" thickBot="1" x14ac:dyDescent="0.4"/>
    <row r="6" spans="1:30" ht="15.5" customHeight="1" thickBot="1" x14ac:dyDescent="0.4">
      <c r="K6" s="16"/>
      <c r="L6" s="120" t="s">
        <v>94</v>
      </c>
      <c r="M6" s="121"/>
      <c r="N6" s="122"/>
      <c r="O6" s="16"/>
      <c r="S6" s="123" t="s">
        <v>165</v>
      </c>
      <c r="T6" s="124"/>
      <c r="U6" s="124"/>
      <c r="V6" s="124"/>
      <c r="W6" s="124"/>
      <c r="X6" s="124"/>
      <c r="Y6" s="124"/>
    </row>
    <row r="7" spans="1:30" ht="15.5" customHeight="1" x14ac:dyDescent="0.35">
      <c r="L7" s="12"/>
      <c r="M7" s="13" t="s">
        <v>92</v>
      </c>
      <c r="N7" s="14" t="s">
        <v>93</v>
      </c>
      <c r="O7" s="74"/>
      <c r="P7" s="74"/>
      <c r="S7" s="124"/>
      <c r="T7" s="124"/>
      <c r="U7" s="124"/>
      <c r="V7" s="124"/>
      <c r="W7" s="124"/>
      <c r="X7" s="124"/>
      <c r="Y7" s="124"/>
    </row>
    <row r="8" spans="1:30" ht="15" thickBot="1" x14ac:dyDescent="0.4">
      <c r="L8" s="15" t="s">
        <v>92</v>
      </c>
      <c r="M8" s="56">
        <f>VARP(Analysis!$B$3:$B$30)</f>
        <v>0.24489795918367346</v>
      </c>
      <c r="N8" s="57"/>
      <c r="O8" s="74"/>
      <c r="P8" s="74"/>
    </row>
    <row r="9" spans="1:30" ht="29.5" thickBot="1" x14ac:dyDescent="0.4">
      <c r="A9" s="47" t="s">
        <v>87</v>
      </c>
      <c r="B9" s="48" t="s">
        <v>96</v>
      </c>
      <c r="D9" s="22"/>
      <c r="L9" s="11" t="s">
        <v>93</v>
      </c>
      <c r="M9" s="39">
        <v>-5.4642857142857153</v>
      </c>
      <c r="N9" s="58">
        <f>VARP(Analysis!$C$3:$C$30)</f>
        <v>1829.9017857142858</v>
      </c>
      <c r="O9" s="74"/>
    </row>
    <row r="10" spans="1:30" ht="15" thickBot="1" x14ac:dyDescent="0.4">
      <c r="A10" s="27" t="str">
        <f>_xlfn.CONCAT(COUNT('Summary dataset'!$B$5:$B$32), " ", "Days")</f>
        <v>28 Days</v>
      </c>
      <c r="B10" s="28" t="str">
        <f>_xlfn.CONCAT(COUNT('Summary dataset'!$C$5:$C$32), " ", "Days")</f>
        <v>28 Days</v>
      </c>
      <c r="C10" s="23"/>
      <c r="D10" s="23"/>
    </row>
    <row r="11" spans="1:30" ht="15.5" customHeight="1" thickBot="1" x14ac:dyDescent="0.4">
      <c r="O11" s="16"/>
    </row>
    <row r="12" spans="1:30" ht="17" customHeight="1" x14ac:dyDescent="0.35">
      <c r="A12" s="50" t="s">
        <v>88</v>
      </c>
      <c r="B12" s="51" t="s">
        <v>90</v>
      </c>
      <c r="C12" s="51"/>
      <c r="D12" s="52"/>
      <c r="E12" s="41"/>
      <c r="F12" s="41"/>
      <c r="G12" s="41"/>
      <c r="O12" s="74"/>
    </row>
    <row r="13" spans="1:30" ht="15" thickBot="1" x14ac:dyDescent="0.4">
      <c r="A13" s="53" t="s">
        <v>89</v>
      </c>
      <c r="B13" s="54" t="s">
        <v>91</v>
      </c>
      <c r="C13" s="54"/>
      <c r="D13" s="55"/>
      <c r="E13" s="41"/>
      <c r="F13" s="41"/>
      <c r="G13" s="41"/>
      <c r="O13" s="74"/>
    </row>
    <row r="14" spans="1:30" ht="14.5" customHeight="1" x14ac:dyDescent="0.35">
      <c r="O14" s="74"/>
    </row>
    <row r="15" spans="1:30" ht="15" thickBot="1" x14ac:dyDescent="0.4">
      <c r="H15" s="30"/>
      <c r="N15" s="103" t="s">
        <v>160</v>
      </c>
      <c r="O15" s="103"/>
      <c r="P15" s="103"/>
    </row>
    <row r="16" spans="1:30" ht="15.5" thickTop="1" thickBot="1" x14ac:dyDescent="0.4"/>
    <row r="17" spans="1:16" ht="13.5" customHeight="1" x14ac:dyDescent="0.35">
      <c r="A17" s="108" t="s">
        <v>157</v>
      </c>
      <c r="B17" s="109"/>
      <c r="C17" s="109"/>
      <c r="D17" s="110"/>
      <c r="N17" s="105" t="s">
        <v>145</v>
      </c>
      <c r="O17" s="106"/>
      <c r="P17" s="107"/>
    </row>
    <row r="18" spans="1:16" ht="14.5" customHeight="1" thickBot="1" x14ac:dyDescent="0.4">
      <c r="A18" s="111" t="s">
        <v>93</v>
      </c>
      <c r="B18" s="94"/>
      <c r="C18" s="94"/>
      <c r="D18" s="112"/>
      <c r="N18" s="42"/>
      <c r="O18" s="43" t="s">
        <v>52</v>
      </c>
      <c r="P18" s="44" t="s">
        <v>11</v>
      </c>
    </row>
    <row r="19" spans="1:16" ht="15" thickBot="1" x14ac:dyDescent="0.4">
      <c r="A19" s="115" t="s">
        <v>52</v>
      </c>
      <c r="B19" s="116"/>
      <c r="C19" s="113" t="s">
        <v>11</v>
      </c>
      <c r="D19" s="114"/>
      <c r="F19" s="117" t="s">
        <v>95</v>
      </c>
      <c r="G19" s="118"/>
      <c r="H19" s="119"/>
      <c r="N19" s="45" t="s">
        <v>97</v>
      </c>
      <c r="O19" s="88">
        <v>126</v>
      </c>
      <c r="P19" s="89">
        <v>103.6875</v>
      </c>
    </row>
    <row r="20" spans="1:16" x14ac:dyDescent="0.35">
      <c r="A20" s="80" t="s">
        <v>97</v>
      </c>
      <c r="B20" s="31">
        <v>126</v>
      </c>
      <c r="C20" s="81" t="s">
        <v>97</v>
      </c>
      <c r="D20" s="83">
        <v>103.6875</v>
      </c>
      <c r="F20" s="12"/>
      <c r="G20" s="13" t="s">
        <v>92</v>
      </c>
      <c r="H20" s="14" t="s">
        <v>93</v>
      </c>
      <c r="N20" s="45" t="s">
        <v>146</v>
      </c>
      <c r="O20" s="88">
        <v>2451.4545454545455</v>
      </c>
      <c r="P20" s="89">
        <v>1390.4958333333334</v>
      </c>
    </row>
    <row r="21" spans="1:16" x14ac:dyDescent="0.35">
      <c r="A21" s="80" t="s">
        <v>98</v>
      </c>
      <c r="B21" s="31">
        <v>14.292931077559942</v>
      </c>
      <c r="C21" s="81" t="s">
        <v>98</v>
      </c>
      <c r="D21" s="83">
        <v>9.3223382036554181</v>
      </c>
      <c r="F21" s="15" t="s">
        <v>92</v>
      </c>
      <c r="G21" s="37">
        <v>1</v>
      </c>
      <c r="H21" s="38"/>
      <c r="N21" s="45" t="s">
        <v>118</v>
      </c>
      <c r="O21" s="88">
        <v>12</v>
      </c>
      <c r="P21" s="89">
        <v>16</v>
      </c>
    </row>
    <row r="22" spans="1:16" ht="29.5" customHeight="1" thickBot="1" x14ac:dyDescent="0.4">
      <c r="A22" s="80" t="s">
        <v>99</v>
      </c>
      <c r="B22" s="31">
        <v>119.5</v>
      </c>
      <c r="C22" s="81" t="s">
        <v>99</v>
      </c>
      <c r="D22" s="83">
        <v>102.5</v>
      </c>
      <c r="F22" s="11" t="s">
        <v>93</v>
      </c>
      <c r="G22" s="39">
        <v>-0.25812313194376046</v>
      </c>
      <c r="H22" s="40">
        <v>1</v>
      </c>
      <c r="N22" s="87" t="s">
        <v>147</v>
      </c>
      <c r="O22" s="88">
        <v>0</v>
      </c>
      <c r="P22" s="89"/>
    </row>
    <row r="23" spans="1:16" x14ac:dyDescent="0.35">
      <c r="A23" s="80" t="s">
        <v>100</v>
      </c>
      <c r="B23" s="31" t="e">
        <v>#N/A</v>
      </c>
      <c r="C23" s="81" t="s">
        <v>100</v>
      </c>
      <c r="D23" s="83">
        <v>58</v>
      </c>
      <c r="N23" s="45" t="s">
        <v>124</v>
      </c>
      <c r="O23" s="88">
        <v>20</v>
      </c>
      <c r="P23" s="89"/>
    </row>
    <row r="24" spans="1:16" ht="25.5" customHeight="1" x14ac:dyDescent="0.35">
      <c r="A24" s="75" t="s">
        <v>101</v>
      </c>
      <c r="B24" s="31">
        <v>49.512165630828001</v>
      </c>
      <c r="C24" s="86" t="s">
        <v>101</v>
      </c>
      <c r="D24" s="83">
        <v>37.289352814621672</v>
      </c>
      <c r="N24" s="45" t="s">
        <v>130</v>
      </c>
      <c r="O24" s="88">
        <v>1.3075464337336957</v>
      </c>
      <c r="P24" s="89"/>
    </row>
    <row r="25" spans="1:16" ht="16.5" customHeight="1" x14ac:dyDescent="0.35">
      <c r="A25" s="80" t="s">
        <v>102</v>
      </c>
      <c r="B25" s="31">
        <v>2451.4545454545455</v>
      </c>
      <c r="C25" s="81" t="s">
        <v>102</v>
      </c>
      <c r="D25" s="83">
        <v>1390.4958333333334</v>
      </c>
      <c r="N25" s="45" t="s">
        <v>148</v>
      </c>
      <c r="O25" s="88">
        <v>0.10292969129104927</v>
      </c>
      <c r="P25" s="89"/>
    </row>
    <row r="26" spans="1:16" ht="14" customHeight="1" x14ac:dyDescent="0.35">
      <c r="A26" s="80" t="s">
        <v>103</v>
      </c>
      <c r="B26" s="31">
        <v>-1.0234965378346588</v>
      </c>
      <c r="C26" s="81" t="s">
        <v>103</v>
      </c>
      <c r="D26" s="83">
        <v>-0.94937486929821846</v>
      </c>
      <c r="N26" s="45" t="s">
        <v>149</v>
      </c>
      <c r="O26" s="88">
        <v>1.7247182429207868</v>
      </c>
      <c r="P26" s="89"/>
    </row>
    <row r="27" spans="1:16" ht="14.5" customHeight="1" thickBot="1" x14ac:dyDescent="0.4">
      <c r="A27" s="80" t="s">
        <v>104</v>
      </c>
      <c r="B27" s="31">
        <v>4.2451117684458362E-2</v>
      </c>
      <c r="C27" s="81" t="s">
        <v>104</v>
      </c>
      <c r="D27" s="83">
        <v>0.23768663712729454</v>
      </c>
      <c r="F27" s="103" t="s">
        <v>113</v>
      </c>
      <c r="G27" s="103"/>
      <c r="K27" s="30"/>
      <c r="N27" s="45" t="s">
        <v>150</v>
      </c>
      <c r="O27" s="88">
        <v>0.20585938258209854</v>
      </c>
      <c r="P27" s="89"/>
    </row>
    <row r="28" spans="1:16" ht="14.5" customHeight="1" thickTop="1" thickBot="1" x14ac:dyDescent="0.4">
      <c r="A28" s="80" t="s">
        <v>105</v>
      </c>
      <c r="B28" s="31">
        <v>146</v>
      </c>
      <c r="C28" s="81" t="s">
        <v>105</v>
      </c>
      <c r="D28" s="83">
        <v>118</v>
      </c>
      <c r="N28" s="46" t="s">
        <v>151</v>
      </c>
      <c r="O28" s="90">
        <v>2.0859634472658648</v>
      </c>
      <c r="P28" s="91"/>
    </row>
    <row r="29" spans="1:16" ht="15" thickBot="1" x14ac:dyDescent="0.4">
      <c r="A29" s="80" t="s">
        <v>106</v>
      </c>
      <c r="B29" s="31">
        <v>52</v>
      </c>
      <c r="C29" s="81" t="s">
        <v>106</v>
      </c>
      <c r="D29" s="83">
        <v>52</v>
      </c>
      <c r="F29" s="104" t="s">
        <v>114</v>
      </c>
      <c r="G29" s="104"/>
    </row>
    <row r="30" spans="1:16" x14ac:dyDescent="0.35">
      <c r="A30" s="80" t="s">
        <v>107</v>
      </c>
      <c r="B30" s="31">
        <v>198</v>
      </c>
      <c r="C30" s="81" t="s">
        <v>107</v>
      </c>
      <c r="D30" s="83">
        <v>170</v>
      </c>
      <c r="F30" s="60" t="s">
        <v>115</v>
      </c>
      <c r="G30" s="61">
        <v>0.25812313194376124</v>
      </c>
    </row>
    <row r="31" spans="1:16" x14ac:dyDescent="0.35">
      <c r="A31" s="80" t="s">
        <v>108</v>
      </c>
      <c r="B31" s="31">
        <v>1512</v>
      </c>
      <c r="C31" s="81" t="s">
        <v>108</v>
      </c>
      <c r="D31" s="83">
        <v>1659</v>
      </c>
      <c r="F31" s="62" t="s">
        <v>116</v>
      </c>
      <c r="G31" s="63">
        <v>6.6627551244456365E-2</v>
      </c>
    </row>
    <row r="32" spans="1:16" x14ac:dyDescent="0.35">
      <c r="A32" s="80" t="s">
        <v>109</v>
      </c>
      <c r="B32" s="31">
        <v>12</v>
      </c>
      <c r="C32" s="81" t="s">
        <v>109</v>
      </c>
      <c r="D32" s="83">
        <v>16</v>
      </c>
      <c r="F32" s="62" t="s">
        <v>117</v>
      </c>
      <c r="G32" s="63">
        <v>3.0728610907704682E-2</v>
      </c>
    </row>
    <row r="33" spans="1:14" ht="16" customHeight="1" x14ac:dyDescent="0.35">
      <c r="A33" s="80" t="s">
        <v>111</v>
      </c>
      <c r="B33" s="31">
        <v>189</v>
      </c>
      <c r="C33" s="81" t="s">
        <v>111</v>
      </c>
      <c r="D33" s="83">
        <v>161</v>
      </c>
      <c r="F33" s="62" t="s">
        <v>98</v>
      </c>
      <c r="G33" s="63">
        <v>42.887795242577226</v>
      </c>
      <c r="H33" s="26"/>
    </row>
    <row r="34" spans="1:14" ht="14.5" customHeight="1" thickBot="1" x14ac:dyDescent="0.4">
      <c r="A34" s="80" t="s">
        <v>112</v>
      </c>
      <c r="B34" s="31">
        <v>56</v>
      </c>
      <c r="C34" s="81" t="s">
        <v>112</v>
      </c>
      <c r="D34" s="83">
        <v>58</v>
      </c>
      <c r="F34" s="64" t="s">
        <v>118</v>
      </c>
      <c r="G34" s="65">
        <v>28</v>
      </c>
    </row>
    <row r="35" spans="1:14" ht="29.5" thickBot="1" x14ac:dyDescent="0.4">
      <c r="A35" s="76" t="s">
        <v>110</v>
      </c>
      <c r="B35" s="82">
        <v>31.458529195922022</v>
      </c>
      <c r="C35" s="85" t="s">
        <v>110</v>
      </c>
      <c r="D35" s="84">
        <v>19.870093527735861</v>
      </c>
    </row>
    <row r="36" spans="1:14" ht="15" thickBot="1" x14ac:dyDescent="0.4">
      <c r="F36" s="49" t="s">
        <v>119</v>
      </c>
    </row>
    <row r="37" spans="1:14" x14ac:dyDescent="0.35">
      <c r="F37" s="12"/>
      <c r="G37" s="70" t="s">
        <v>124</v>
      </c>
      <c r="H37" s="71" t="s">
        <v>125</v>
      </c>
      <c r="I37" s="71" t="s">
        <v>126</v>
      </c>
      <c r="J37" s="71" t="s">
        <v>127</v>
      </c>
      <c r="K37" s="72" t="s">
        <v>128</v>
      </c>
    </row>
    <row r="38" spans="1:14" x14ac:dyDescent="0.35">
      <c r="F38" s="62" t="s">
        <v>120</v>
      </c>
      <c r="G38" s="67">
        <v>1</v>
      </c>
      <c r="H38" s="59">
        <v>3413.8125000000218</v>
      </c>
      <c r="I38" s="59">
        <v>3413.8125000000218</v>
      </c>
      <c r="J38" s="66">
        <v>1.8559754304570977</v>
      </c>
      <c r="K38" s="73">
        <v>0.18477611347095302</v>
      </c>
    </row>
    <row r="39" spans="1:14" x14ac:dyDescent="0.35">
      <c r="F39" s="62" t="s">
        <v>121</v>
      </c>
      <c r="G39" s="67">
        <v>26</v>
      </c>
      <c r="H39" s="59">
        <v>47823.437499999978</v>
      </c>
      <c r="I39" s="59">
        <v>1839.36298076923</v>
      </c>
      <c r="J39" s="59"/>
      <c r="K39" s="63"/>
    </row>
    <row r="40" spans="1:14" ht="15" thickBot="1" x14ac:dyDescent="0.4">
      <c r="F40" s="64" t="s">
        <v>122</v>
      </c>
      <c r="G40" s="68">
        <v>27</v>
      </c>
      <c r="H40" s="69">
        <v>51237.25</v>
      </c>
      <c r="I40" s="69"/>
      <c r="J40" s="69"/>
      <c r="K40" s="65"/>
    </row>
    <row r="41" spans="1:14" ht="15" thickBot="1" x14ac:dyDescent="0.4"/>
    <row r="42" spans="1:14" ht="29" x14ac:dyDescent="0.35">
      <c r="F42" s="12"/>
      <c r="G42" s="77" t="s">
        <v>129</v>
      </c>
      <c r="H42" s="77" t="s">
        <v>98</v>
      </c>
      <c r="I42" s="77" t="s">
        <v>130</v>
      </c>
      <c r="J42" s="77" t="s">
        <v>131</v>
      </c>
      <c r="K42" s="77" t="s">
        <v>132</v>
      </c>
      <c r="L42" s="77" t="s">
        <v>133</v>
      </c>
      <c r="M42" s="77" t="s">
        <v>134</v>
      </c>
      <c r="N42" s="78" t="s">
        <v>135</v>
      </c>
    </row>
    <row r="43" spans="1:14" x14ac:dyDescent="0.35">
      <c r="F43" s="15" t="s">
        <v>123</v>
      </c>
      <c r="G43" s="59">
        <v>125.99999999999999</v>
      </c>
      <c r="H43" s="59">
        <v>12.380640064125759</v>
      </c>
      <c r="I43" s="59">
        <v>10.177179802286522</v>
      </c>
      <c r="J43" s="59">
        <v>1.4688372204236437E-10</v>
      </c>
      <c r="K43" s="59">
        <v>100.55122987894811</v>
      </c>
      <c r="L43" s="59">
        <v>151.44877012105187</v>
      </c>
      <c r="M43" s="59">
        <v>100.55122987894811</v>
      </c>
      <c r="N43" s="63">
        <v>151.44877012105187</v>
      </c>
    </row>
    <row r="44" spans="1:14" ht="15" thickBot="1" x14ac:dyDescent="0.4">
      <c r="F44" s="64" t="s">
        <v>92</v>
      </c>
      <c r="G44" s="69">
        <v>-22.312499999999986</v>
      </c>
      <c r="H44" s="69">
        <v>16.378047340739759</v>
      </c>
      <c r="I44" s="69">
        <v>-1.3623418919115289</v>
      </c>
      <c r="J44" s="69">
        <v>0.1847761134709551</v>
      </c>
      <c r="K44" s="69">
        <v>-55.978058456377184</v>
      </c>
      <c r="L44" s="69">
        <v>11.353058456377212</v>
      </c>
      <c r="M44" s="69">
        <v>-55.978058456377184</v>
      </c>
      <c r="N44" s="65">
        <v>11.353058456377212</v>
      </c>
    </row>
  </sheetData>
  <mergeCells count="12">
    <mergeCell ref="A1:AD4"/>
    <mergeCell ref="F19:H19"/>
    <mergeCell ref="L6:N6"/>
    <mergeCell ref="S6:Y7"/>
    <mergeCell ref="F27:G27"/>
    <mergeCell ref="F29:G29"/>
    <mergeCell ref="N17:P17"/>
    <mergeCell ref="N15:P15"/>
    <mergeCell ref="A17:D17"/>
    <mergeCell ref="A18:D18"/>
    <mergeCell ref="C19:D19"/>
    <mergeCell ref="A19:B19"/>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AA4B5-2536-45B8-A3F7-95E5265BCA90}">
  <dimension ref="A2:M53"/>
  <sheetViews>
    <sheetView workbookViewId="0">
      <selection activeCell="C2" sqref="C2:C30"/>
    </sheetView>
  </sheetViews>
  <sheetFormatPr defaultRowHeight="14.5" x14ac:dyDescent="0.35"/>
  <cols>
    <col min="1" max="1" width="12.6328125" customWidth="1"/>
    <col min="2" max="2" width="15.7265625" bestFit="1" customWidth="1"/>
    <col min="3" max="3" width="14.36328125" bestFit="1" customWidth="1"/>
    <col min="4" max="4" width="9.90625" customWidth="1"/>
    <col min="5" max="5" width="19.54296875" customWidth="1"/>
    <col min="6" max="6" width="21.1796875" customWidth="1"/>
    <col min="7" max="7" width="18.453125" customWidth="1"/>
    <col min="8" max="8" width="14.54296875" customWidth="1"/>
    <col min="9" max="9" width="14.90625" customWidth="1"/>
    <col min="10" max="10" width="9.90625" customWidth="1"/>
  </cols>
  <sheetData>
    <row r="2" spans="1:10" x14ac:dyDescent="0.35">
      <c r="A2" s="3" t="s">
        <v>51</v>
      </c>
      <c r="B2" s="3" t="s">
        <v>92</v>
      </c>
      <c r="C2" t="s">
        <v>93</v>
      </c>
      <c r="E2" t="s">
        <v>113</v>
      </c>
    </row>
    <row r="3" spans="1:10" ht="15" thickBot="1" x14ac:dyDescent="0.4">
      <c r="A3" s="2" t="s">
        <v>55</v>
      </c>
      <c r="B3">
        <v>0</v>
      </c>
      <c r="C3">
        <v>187</v>
      </c>
    </row>
    <row r="4" spans="1:10" x14ac:dyDescent="0.35">
      <c r="A4" s="2" t="s">
        <v>56</v>
      </c>
      <c r="B4">
        <v>0</v>
      </c>
      <c r="C4">
        <v>123</v>
      </c>
      <c r="E4" s="17" t="s">
        <v>114</v>
      </c>
      <c r="F4" s="17"/>
    </row>
    <row r="5" spans="1:10" x14ac:dyDescent="0.35">
      <c r="A5" s="2" t="s">
        <v>57</v>
      </c>
      <c r="B5">
        <v>0</v>
      </c>
      <c r="C5">
        <v>112</v>
      </c>
      <c r="E5" t="s">
        <v>115</v>
      </c>
      <c r="F5">
        <v>0.25812313194376124</v>
      </c>
    </row>
    <row r="6" spans="1:10" x14ac:dyDescent="0.35">
      <c r="A6" s="2" t="s">
        <v>58</v>
      </c>
      <c r="B6">
        <v>0</v>
      </c>
      <c r="C6">
        <v>101</v>
      </c>
      <c r="E6" t="s">
        <v>116</v>
      </c>
      <c r="F6">
        <v>6.6627551244456365E-2</v>
      </c>
    </row>
    <row r="7" spans="1:10" x14ac:dyDescent="0.35">
      <c r="A7" s="2" t="s">
        <v>59</v>
      </c>
      <c r="B7">
        <v>0</v>
      </c>
      <c r="C7">
        <v>56</v>
      </c>
      <c r="E7" t="s">
        <v>117</v>
      </c>
      <c r="F7">
        <v>3.0728610907704682E-2</v>
      </c>
    </row>
    <row r="8" spans="1:10" x14ac:dyDescent="0.35">
      <c r="A8" s="2" t="s">
        <v>60</v>
      </c>
      <c r="B8">
        <v>0</v>
      </c>
      <c r="C8">
        <v>189</v>
      </c>
      <c r="E8" t="s">
        <v>98</v>
      </c>
      <c r="F8">
        <v>42.887795242577226</v>
      </c>
    </row>
    <row r="9" spans="1:10" ht="15" thickBot="1" x14ac:dyDescent="0.4">
      <c r="A9" s="2" t="s">
        <v>61</v>
      </c>
      <c r="B9">
        <v>0</v>
      </c>
      <c r="C9">
        <v>158</v>
      </c>
      <c r="E9" s="9" t="s">
        <v>118</v>
      </c>
      <c r="F9" s="9">
        <v>28</v>
      </c>
    </row>
    <row r="10" spans="1:10" x14ac:dyDescent="0.35">
      <c r="A10" s="2" t="s">
        <v>62</v>
      </c>
      <c r="B10">
        <v>0</v>
      </c>
      <c r="C10">
        <v>135</v>
      </c>
    </row>
    <row r="11" spans="1:10" ht="15" thickBot="1" x14ac:dyDescent="0.4">
      <c r="A11" s="2" t="s">
        <v>63</v>
      </c>
      <c r="B11">
        <v>0</v>
      </c>
      <c r="C11">
        <v>52</v>
      </c>
      <c r="E11" t="s">
        <v>119</v>
      </c>
    </row>
    <row r="12" spans="1:10" x14ac:dyDescent="0.35">
      <c r="A12" s="2" t="s">
        <v>64</v>
      </c>
      <c r="B12">
        <v>0</v>
      </c>
      <c r="C12">
        <v>198</v>
      </c>
      <c r="E12" s="10"/>
      <c r="F12" s="10" t="s">
        <v>124</v>
      </c>
      <c r="G12" s="10" t="s">
        <v>125</v>
      </c>
      <c r="H12" s="10" t="s">
        <v>126</v>
      </c>
      <c r="I12" s="10" t="s">
        <v>127</v>
      </c>
      <c r="J12" s="10" t="s">
        <v>128</v>
      </c>
    </row>
    <row r="13" spans="1:10" x14ac:dyDescent="0.35">
      <c r="A13" s="2" t="s">
        <v>65</v>
      </c>
      <c r="B13">
        <v>0</v>
      </c>
      <c r="C13">
        <v>116</v>
      </c>
      <c r="E13" t="s">
        <v>120</v>
      </c>
      <c r="F13">
        <v>1</v>
      </c>
      <c r="G13">
        <v>3413.8125000000218</v>
      </c>
      <c r="H13">
        <v>3413.8125000000218</v>
      </c>
      <c r="I13">
        <v>1.8559754304570977</v>
      </c>
      <c r="J13">
        <v>0.18477611347095302</v>
      </c>
    </row>
    <row r="14" spans="1:10" x14ac:dyDescent="0.35">
      <c r="A14" s="2" t="s">
        <v>66</v>
      </c>
      <c r="B14">
        <v>0</v>
      </c>
      <c r="C14">
        <v>85</v>
      </c>
      <c r="E14" t="s">
        <v>121</v>
      </c>
      <c r="F14">
        <v>26</v>
      </c>
      <c r="G14">
        <v>47823.437499999978</v>
      </c>
      <c r="H14">
        <v>1839.36298076923</v>
      </c>
    </row>
    <row r="15" spans="1:10" ht="15" thickBot="1" x14ac:dyDescent="0.4">
      <c r="A15" s="2" t="s">
        <v>67</v>
      </c>
      <c r="B15">
        <v>1</v>
      </c>
      <c r="C15">
        <v>109</v>
      </c>
      <c r="E15" s="9" t="s">
        <v>122</v>
      </c>
      <c r="F15" s="9">
        <v>27</v>
      </c>
      <c r="G15" s="9">
        <v>51237.25</v>
      </c>
      <c r="H15" s="9"/>
      <c r="I15" s="9"/>
      <c r="J15" s="9"/>
    </row>
    <row r="16" spans="1:10" ht="15" thickBot="1" x14ac:dyDescent="0.4">
      <c r="A16" s="2" t="s">
        <v>68</v>
      </c>
      <c r="B16">
        <v>1</v>
      </c>
      <c r="C16">
        <v>79</v>
      </c>
    </row>
    <row r="17" spans="1:13" x14ac:dyDescent="0.35">
      <c r="A17" s="2" t="s">
        <v>69</v>
      </c>
      <c r="B17">
        <v>1</v>
      </c>
      <c r="C17">
        <v>127</v>
      </c>
      <c r="E17" s="10"/>
      <c r="F17" s="10" t="s">
        <v>129</v>
      </c>
      <c r="G17" s="10" t="s">
        <v>98</v>
      </c>
      <c r="H17" s="10" t="s">
        <v>130</v>
      </c>
      <c r="I17" s="10" t="s">
        <v>131</v>
      </c>
      <c r="J17" s="10" t="s">
        <v>132</v>
      </c>
      <c r="K17" s="10" t="s">
        <v>133</v>
      </c>
      <c r="L17" s="10" t="s">
        <v>134</v>
      </c>
      <c r="M17" s="10" t="s">
        <v>135</v>
      </c>
    </row>
    <row r="18" spans="1:13" x14ac:dyDescent="0.35">
      <c r="A18" s="2" t="s">
        <v>70</v>
      </c>
      <c r="B18">
        <v>1</v>
      </c>
      <c r="C18">
        <v>170</v>
      </c>
      <c r="E18" t="s">
        <v>123</v>
      </c>
      <c r="F18">
        <v>125.99999999999999</v>
      </c>
      <c r="G18">
        <v>12.380640064125759</v>
      </c>
      <c r="H18">
        <v>10.177179802286522</v>
      </c>
      <c r="I18">
        <v>1.4688372204236437E-10</v>
      </c>
      <c r="J18">
        <v>100.55122987894811</v>
      </c>
      <c r="K18">
        <v>151.44877012105187</v>
      </c>
      <c r="L18">
        <v>100.55122987894811</v>
      </c>
      <c r="M18">
        <v>151.44877012105187</v>
      </c>
    </row>
    <row r="19" spans="1:13" ht="15" thickBot="1" x14ac:dyDescent="0.4">
      <c r="A19" s="2" t="s">
        <v>71</v>
      </c>
      <c r="B19">
        <v>1</v>
      </c>
      <c r="C19">
        <v>91</v>
      </c>
      <c r="E19" s="9" t="s">
        <v>92</v>
      </c>
      <c r="F19" s="9">
        <v>-22.312499999999986</v>
      </c>
      <c r="G19" s="9">
        <v>16.378047340739759</v>
      </c>
      <c r="H19" s="9">
        <v>-1.3623418919115289</v>
      </c>
      <c r="I19" s="9">
        <v>0.1847761134709551</v>
      </c>
      <c r="J19" s="9">
        <v>-55.978058456377184</v>
      </c>
      <c r="K19" s="9">
        <v>11.353058456377212</v>
      </c>
      <c r="L19" s="9">
        <v>-55.978058456377184</v>
      </c>
      <c r="M19" s="9">
        <v>11.353058456377212</v>
      </c>
    </row>
    <row r="20" spans="1:13" x14ac:dyDescent="0.35">
      <c r="A20" s="2" t="s">
        <v>72</v>
      </c>
      <c r="B20">
        <v>1</v>
      </c>
      <c r="C20">
        <v>58</v>
      </c>
    </row>
    <row r="21" spans="1:13" x14ac:dyDescent="0.35">
      <c r="A21" s="2" t="s">
        <v>73</v>
      </c>
      <c r="B21">
        <v>1</v>
      </c>
      <c r="C21">
        <v>133</v>
      </c>
    </row>
    <row r="22" spans="1:13" x14ac:dyDescent="0.35">
      <c r="A22" s="2" t="s">
        <v>74</v>
      </c>
      <c r="B22">
        <v>1</v>
      </c>
      <c r="C22">
        <v>144</v>
      </c>
    </row>
    <row r="23" spans="1:13" x14ac:dyDescent="0.35">
      <c r="A23" s="2" t="s">
        <v>75</v>
      </c>
      <c r="B23">
        <v>1</v>
      </c>
      <c r="C23">
        <v>110</v>
      </c>
      <c r="E23" t="s">
        <v>138</v>
      </c>
      <c r="I23" t="s">
        <v>136</v>
      </c>
    </row>
    <row r="24" spans="1:13" ht="15" thickBot="1" x14ac:dyDescent="0.4">
      <c r="A24" s="2" t="s">
        <v>76</v>
      </c>
      <c r="B24">
        <v>1</v>
      </c>
      <c r="C24">
        <v>122</v>
      </c>
    </row>
    <row r="25" spans="1:13" x14ac:dyDescent="0.35">
      <c r="A25" s="2" t="s">
        <v>77</v>
      </c>
      <c r="B25">
        <v>1</v>
      </c>
      <c r="C25">
        <v>96</v>
      </c>
      <c r="E25" s="10" t="s">
        <v>139</v>
      </c>
      <c r="F25" s="10" t="s">
        <v>140</v>
      </c>
      <c r="G25" s="10" t="s">
        <v>141</v>
      </c>
      <c r="I25" s="10" t="s">
        <v>137</v>
      </c>
      <c r="J25" s="10" t="s">
        <v>93</v>
      </c>
    </row>
    <row r="26" spans="1:13" x14ac:dyDescent="0.35">
      <c r="A26" s="2" t="s">
        <v>78</v>
      </c>
      <c r="B26">
        <v>1</v>
      </c>
      <c r="C26">
        <v>161</v>
      </c>
      <c r="E26">
        <v>1</v>
      </c>
      <c r="F26">
        <v>125.99999999999999</v>
      </c>
      <c r="G26">
        <v>61.000000000000014</v>
      </c>
      <c r="I26">
        <v>1.7857142857142858</v>
      </c>
      <c r="J26">
        <v>52</v>
      </c>
    </row>
    <row r="27" spans="1:13" x14ac:dyDescent="0.35">
      <c r="A27" s="2" t="s">
        <v>79</v>
      </c>
      <c r="B27">
        <v>1</v>
      </c>
      <c r="C27">
        <v>58</v>
      </c>
      <c r="E27">
        <v>2</v>
      </c>
      <c r="F27">
        <v>125.99999999999999</v>
      </c>
      <c r="G27">
        <v>-2.9999999999999858</v>
      </c>
      <c r="I27">
        <v>5.3571428571428577</v>
      </c>
      <c r="J27">
        <v>52</v>
      </c>
    </row>
    <row r="28" spans="1:13" x14ac:dyDescent="0.35">
      <c r="A28" s="2" t="s">
        <v>80</v>
      </c>
      <c r="B28">
        <v>1</v>
      </c>
      <c r="C28">
        <v>52</v>
      </c>
      <c r="E28">
        <v>3</v>
      </c>
      <c r="F28">
        <v>125.99999999999999</v>
      </c>
      <c r="G28">
        <v>-13.999999999999986</v>
      </c>
      <c r="I28">
        <v>8.9285714285714288</v>
      </c>
      <c r="J28">
        <v>56</v>
      </c>
    </row>
    <row r="29" spans="1:13" x14ac:dyDescent="0.35">
      <c r="A29" s="2" t="s">
        <v>81</v>
      </c>
      <c r="B29">
        <v>1</v>
      </c>
      <c r="C29">
        <v>61</v>
      </c>
      <c r="E29">
        <v>4</v>
      </c>
      <c r="F29">
        <v>125.99999999999999</v>
      </c>
      <c r="G29">
        <v>-24.999999999999986</v>
      </c>
      <c r="I29">
        <v>12.500000000000002</v>
      </c>
      <c r="J29">
        <v>58</v>
      </c>
    </row>
    <row r="30" spans="1:13" x14ac:dyDescent="0.35">
      <c r="A30" s="2" t="s">
        <v>82</v>
      </c>
      <c r="B30">
        <v>1</v>
      </c>
      <c r="C30">
        <v>88</v>
      </c>
      <c r="E30">
        <v>5</v>
      </c>
      <c r="F30">
        <v>125.99999999999999</v>
      </c>
      <c r="G30">
        <v>-69.999999999999986</v>
      </c>
      <c r="I30">
        <v>16.071428571428573</v>
      </c>
      <c r="J30">
        <v>58</v>
      </c>
    </row>
    <row r="31" spans="1:13" x14ac:dyDescent="0.35">
      <c r="E31">
        <v>6</v>
      </c>
      <c r="F31">
        <v>125.99999999999999</v>
      </c>
      <c r="G31">
        <v>63.000000000000014</v>
      </c>
      <c r="I31">
        <v>19.642857142857142</v>
      </c>
      <c r="J31">
        <v>61</v>
      </c>
    </row>
    <row r="32" spans="1:13" x14ac:dyDescent="0.35">
      <c r="E32">
        <v>7</v>
      </c>
      <c r="F32">
        <v>125.99999999999999</v>
      </c>
      <c r="G32">
        <v>32.000000000000014</v>
      </c>
      <c r="I32">
        <v>23.214285714285715</v>
      </c>
      <c r="J32">
        <v>79</v>
      </c>
    </row>
    <row r="33" spans="5:10" x14ac:dyDescent="0.35">
      <c r="E33">
        <v>8</v>
      </c>
      <c r="F33">
        <v>125.99999999999999</v>
      </c>
      <c r="G33">
        <v>9.0000000000000142</v>
      </c>
      <c r="I33">
        <v>26.785714285714285</v>
      </c>
      <c r="J33">
        <v>85</v>
      </c>
    </row>
    <row r="34" spans="5:10" x14ac:dyDescent="0.35">
      <c r="E34">
        <v>9</v>
      </c>
      <c r="F34">
        <v>125.99999999999999</v>
      </c>
      <c r="G34">
        <v>-73.999999999999986</v>
      </c>
      <c r="I34">
        <v>30.357142857142858</v>
      </c>
      <c r="J34">
        <v>88</v>
      </c>
    </row>
    <row r="35" spans="5:10" x14ac:dyDescent="0.35">
      <c r="E35">
        <v>10</v>
      </c>
      <c r="F35">
        <v>125.99999999999999</v>
      </c>
      <c r="G35">
        <v>72.000000000000014</v>
      </c>
      <c r="I35">
        <v>33.928571428571431</v>
      </c>
      <c r="J35">
        <v>91</v>
      </c>
    </row>
    <row r="36" spans="5:10" x14ac:dyDescent="0.35">
      <c r="E36">
        <v>11</v>
      </c>
      <c r="F36">
        <v>125.99999999999999</v>
      </c>
      <c r="G36">
        <v>-9.9999999999999858</v>
      </c>
      <c r="I36">
        <v>37.5</v>
      </c>
      <c r="J36">
        <v>96</v>
      </c>
    </row>
    <row r="37" spans="5:10" x14ac:dyDescent="0.35">
      <c r="E37">
        <v>12</v>
      </c>
      <c r="F37">
        <v>125.99999999999999</v>
      </c>
      <c r="G37">
        <v>-40.999999999999986</v>
      </c>
      <c r="I37">
        <v>41.071428571428569</v>
      </c>
      <c r="J37">
        <v>101</v>
      </c>
    </row>
    <row r="38" spans="5:10" x14ac:dyDescent="0.35">
      <c r="E38">
        <v>13</v>
      </c>
      <c r="F38">
        <v>103.6875</v>
      </c>
      <c r="G38">
        <v>5.3125</v>
      </c>
      <c r="I38">
        <v>44.642857142857146</v>
      </c>
      <c r="J38">
        <v>109</v>
      </c>
    </row>
    <row r="39" spans="5:10" x14ac:dyDescent="0.35">
      <c r="E39">
        <v>14</v>
      </c>
      <c r="F39">
        <v>103.6875</v>
      </c>
      <c r="G39">
        <v>-24.6875</v>
      </c>
      <c r="I39">
        <v>48.214285714285715</v>
      </c>
      <c r="J39">
        <v>110</v>
      </c>
    </row>
    <row r="40" spans="5:10" x14ac:dyDescent="0.35">
      <c r="E40">
        <v>15</v>
      </c>
      <c r="F40">
        <v>103.6875</v>
      </c>
      <c r="G40">
        <v>23.3125</v>
      </c>
      <c r="I40">
        <v>51.785714285714285</v>
      </c>
      <c r="J40">
        <v>112</v>
      </c>
    </row>
    <row r="41" spans="5:10" x14ac:dyDescent="0.35">
      <c r="E41">
        <v>16</v>
      </c>
      <c r="F41">
        <v>103.6875</v>
      </c>
      <c r="G41">
        <v>66.3125</v>
      </c>
      <c r="I41">
        <v>55.357142857142861</v>
      </c>
      <c r="J41">
        <v>116</v>
      </c>
    </row>
    <row r="42" spans="5:10" x14ac:dyDescent="0.35">
      <c r="E42">
        <v>17</v>
      </c>
      <c r="F42">
        <v>103.6875</v>
      </c>
      <c r="G42">
        <v>-12.6875</v>
      </c>
      <c r="I42">
        <v>58.928571428571431</v>
      </c>
      <c r="J42">
        <v>122</v>
      </c>
    </row>
    <row r="43" spans="5:10" x14ac:dyDescent="0.35">
      <c r="E43">
        <v>18</v>
      </c>
      <c r="F43">
        <v>103.6875</v>
      </c>
      <c r="G43">
        <v>-45.6875</v>
      </c>
      <c r="I43">
        <v>62.5</v>
      </c>
      <c r="J43">
        <v>123</v>
      </c>
    </row>
    <row r="44" spans="5:10" x14ac:dyDescent="0.35">
      <c r="E44">
        <v>19</v>
      </c>
      <c r="F44">
        <v>103.6875</v>
      </c>
      <c r="G44">
        <v>29.3125</v>
      </c>
      <c r="I44">
        <v>66.071428571428584</v>
      </c>
      <c r="J44">
        <v>127</v>
      </c>
    </row>
    <row r="45" spans="5:10" x14ac:dyDescent="0.35">
      <c r="E45">
        <v>20</v>
      </c>
      <c r="F45">
        <v>103.6875</v>
      </c>
      <c r="G45">
        <v>40.3125</v>
      </c>
      <c r="I45">
        <v>69.642857142857153</v>
      </c>
      <c r="J45">
        <v>133</v>
      </c>
    </row>
    <row r="46" spans="5:10" x14ac:dyDescent="0.35">
      <c r="E46">
        <v>21</v>
      </c>
      <c r="F46">
        <v>103.6875</v>
      </c>
      <c r="G46">
        <v>6.3125</v>
      </c>
      <c r="I46">
        <v>73.214285714285722</v>
      </c>
      <c r="J46">
        <v>135</v>
      </c>
    </row>
    <row r="47" spans="5:10" x14ac:dyDescent="0.35">
      <c r="E47">
        <v>22</v>
      </c>
      <c r="F47">
        <v>103.6875</v>
      </c>
      <c r="G47">
        <v>18.3125</v>
      </c>
      <c r="I47">
        <v>76.785714285714292</v>
      </c>
      <c r="J47">
        <v>144</v>
      </c>
    </row>
    <row r="48" spans="5:10" x14ac:dyDescent="0.35">
      <c r="E48">
        <v>23</v>
      </c>
      <c r="F48">
        <v>103.6875</v>
      </c>
      <c r="G48">
        <v>-7.6875</v>
      </c>
      <c r="I48">
        <v>80.357142857142861</v>
      </c>
      <c r="J48">
        <v>158</v>
      </c>
    </row>
    <row r="49" spans="5:10" x14ac:dyDescent="0.35">
      <c r="E49">
        <v>24</v>
      </c>
      <c r="F49">
        <v>103.6875</v>
      </c>
      <c r="G49">
        <v>57.3125</v>
      </c>
      <c r="I49">
        <v>83.928571428571445</v>
      </c>
      <c r="J49">
        <v>161</v>
      </c>
    </row>
    <row r="50" spans="5:10" x14ac:dyDescent="0.35">
      <c r="E50">
        <v>25</v>
      </c>
      <c r="F50">
        <v>103.6875</v>
      </c>
      <c r="G50">
        <v>-45.6875</v>
      </c>
      <c r="I50">
        <v>87.500000000000014</v>
      </c>
      <c r="J50">
        <v>170</v>
      </c>
    </row>
    <row r="51" spans="5:10" x14ac:dyDescent="0.35">
      <c r="E51">
        <v>26</v>
      </c>
      <c r="F51">
        <v>103.6875</v>
      </c>
      <c r="G51">
        <v>-51.6875</v>
      </c>
      <c r="I51">
        <v>91.071428571428584</v>
      </c>
      <c r="J51">
        <v>187</v>
      </c>
    </row>
    <row r="52" spans="5:10" x14ac:dyDescent="0.35">
      <c r="E52">
        <v>27</v>
      </c>
      <c r="F52">
        <v>103.6875</v>
      </c>
      <c r="G52">
        <v>-42.6875</v>
      </c>
      <c r="I52">
        <v>94.642857142857153</v>
      </c>
      <c r="J52">
        <v>189</v>
      </c>
    </row>
    <row r="53" spans="5:10" ht="15" thickBot="1" x14ac:dyDescent="0.4">
      <c r="E53" s="9">
        <v>28</v>
      </c>
      <c r="F53" s="9">
        <v>103.6875</v>
      </c>
      <c r="G53" s="9">
        <v>-15.6875</v>
      </c>
      <c r="I53" s="9">
        <v>98.214285714285722</v>
      </c>
      <c r="J53" s="9">
        <v>198</v>
      </c>
    </row>
  </sheetData>
  <sortState xmlns:xlrd2="http://schemas.microsoft.com/office/spreadsheetml/2017/richdata2" ref="J26:J53">
    <sortCondition ref="J2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C5A20-E0A6-4A3D-BAB5-A04F0790F26D}">
  <dimension ref="A1:M32"/>
  <sheetViews>
    <sheetView workbookViewId="0">
      <selection activeCell="N5" sqref="N5"/>
    </sheetView>
  </sheetViews>
  <sheetFormatPr defaultRowHeight="14.5" x14ac:dyDescent="0.35"/>
  <cols>
    <col min="1" max="1" width="21.453125" bestFit="1" customWidth="1"/>
    <col min="2" max="2" width="24.453125" bestFit="1" customWidth="1"/>
    <col min="3" max="3" width="4.90625" bestFit="1" customWidth="1"/>
    <col min="9" max="9" width="8" customWidth="1"/>
  </cols>
  <sheetData>
    <row r="1" spans="1:13" x14ac:dyDescent="0.35">
      <c r="I1" s="5"/>
      <c r="J1" s="19" t="s">
        <v>142</v>
      </c>
      <c r="K1" s="19" t="s">
        <v>97</v>
      </c>
      <c r="L1" s="19" t="s">
        <v>143</v>
      </c>
      <c r="M1" s="19" t="s">
        <v>144</v>
      </c>
    </row>
    <row r="2" spans="1:13" ht="17.5" customHeight="1" x14ac:dyDescent="0.35">
      <c r="I2" s="19" t="s">
        <v>52</v>
      </c>
      <c r="J2" s="5">
        <f>COUNT(F4:F16)</f>
        <v>12</v>
      </c>
      <c r="K2" s="5">
        <f>AVERAGE(_xlfn.ANCHORARRAY(F4))</f>
        <v>126</v>
      </c>
      <c r="L2" s="5">
        <f>_xlfn.VAR.S(_xlfn.ANCHORARRAY(F4))</f>
        <v>2451.4545454545455</v>
      </c>
      <c r="M2" s="5">
        <f>_xlfn.STDEV.S(_xlfn.ANCHORARRAY(F4))</f>
        <v>49.512165630828001</v>
      </c>
    </row>
    <row r="3" spans="1:13" ht="28.5" customHeight="1" x14ac:dyDescent="0.35">
      <c r="A3" s="4" t="s">
        <v>85</v>
      </c>
      <c r="B3" s="4" t="s">
        <v>84</v>
      </c>
      <c r="C3" s="5"/>
      <c r="F3" t="str">
        <f>B4</f>
        <v>No Yoga</v>
      </c>
      <c r="G3" t="str">
        <f>C4</f>
        <v>Yoga</v>
      </c>
      <c r="I3" s="19" t="s">
        <v>11</v>
      </c>
      <c r="J3" s="5">
        <f>COUNT(_xlfn.ANCHORARRAY(G4))</f>
        <v>16</v>
      </c>
      <c r="K3" s="5">
        <f>AVERAGE(_xlfn.ANCHORARRAY(G4))</f>
        <v>103.6875</v>
      </c>
      <c r="L3" s="5">
        <f>_xlfn.VAR.S(_xlfn.ANCHORARRAY(G4))</f>
        <v>1390.4958333333334</v>
      </c>
      <c r="M3" s="5">
        <f>_xlfn.STDEV.S(_xlfn.ANCHORARRAY(G4))</f>
        <v>37.289352814621672</v>
      </c>
    </row>
    <row r="4" spans="1:13" x14ac:dyDescent="0.35">
      <c r="A4" s="6" t="s">
        <v>83</v>
      </c>
      <c r="B4" s="7" t="s">
        <v>52</v>
      </c>
      <c r="C4" s="7" t="s">
        <v>11</v>
      </c>
      <c r="F4" cm="1">
        <f t="array" ref="F4:F15">B5:B16</f>
        <v>187</v>
      </c>
      <c r="G4" cm="1">
        <f t="array" ref="G4:G19">C17:C32</f>
        <v>109</v>
      </c>
    </row>
    <row r="5" spans="1:13" x14ac:dyDescent="0.35">
      <c r="A5" s="8" t="s">
        <v>55</v>
      </c>
      <c r="B5" s="79">
        <v>187</v>
      </c>
      <c r="C5" s="79">
        <v>0</v>
      </c>
      <c r="F5">
        <v>123</v>
      </c>
      <c r="G5">
        <v>79</v>
      </c>
    </row>
    <row r="6" spans="1:13" x14ac:dyDescent="0.35">
      <c r="A6" s="8" t="s">
        <v>56</v>
      </c>
      <c r="B6" s="79">
        <v>123</v>
      </c>
      <c r="C6" s="79">
        <v>0</v>
      </c>
      <c r="F6">
        <v>112</v>
      </c>
      <c r="G6">
        <v>127</v>
      </c>
    </row>
    <row r="7" spans="1:13" x14ac:dyDescent="0.35">
      <c r="A7" s="8" t="s">
        <v>57</v>
      </c>
      <c r="B7" s="79">
        <v>112</v>
      </c>
      <c r="C7" s="79">
        <v>0</v>
      </c>
      <c r="F7">
        <v>101</v>
      </c>
      <c r="G7">
        <v>170</v>
      </c>
    </row>
    <row r="8" spans="1:13" x14ac:dyDescent="0.35">
      <c r="A8" s="8" t="s">
        <v>58</v>
      </c>
      <c r="B8" s="79">
        <v>101</v>
      </c>
      <c r="C8" s="79">
        <v>0</v>
      </c>
      <c r="F8">
        <v>56</v>
      </c>
      <c r="G8">
        <v>91</v>
      </c>
    </row>
    <row r="9" spans="1:13" x14ac:dyDescent="0.35">
      <c r="A9" s="8" t="s">
        <v>59</v>
      </c>
      <c r="B9" s="79">
        <v>56</v>
      </c>
      <c r="C9" s="79">
        <v>0</v>
      </c>
      <c r="F9">
        <v>189</v>
      </c>
      <c r="G9">
        <v>58</v>
      </c>
    </row>
    <row r="10" spans="1:13" x14ac:dyDescent="0.35">
      <c r="A10" s="8" t="s">
        <v>60</v>
      </c>
      <c r="B10" s="79">
        <v>189</v>
      </c>
      <c r="C10" s="79">
        <v>0</v>
      </c>
      <c r="F10">
        <v>158</v>
      </c>
      <c r="G10">
        <v>133</v>
      </c>
    </row>
    <row r="11" spans="1:13" x14ac:dyDescent="0.35">
      <c r="A11" s="8" t="s">
        <v>61</v>
      </c>
      <c r="B11" s="79">
        <v>158</v>
      </c>
      <c r="C11" s="79">
        <v>0</v>
      </c>
      <c r="F11">
        <v>135</v>
      </c>
      <c r="G11">
        <v>144</v>
      </c>
    </row>
    <row r="12" spans="1:13" x14ac:dyDescent="0.35">
      <c r="A12" s="8" t="s">
        <v>62</v>
      </c>
      <c r="B12" s="79">
        <v>135</v>
      </c>
      <c r="C12" s="79">
        <v>0</v>
      </c>
      <c r="F12">
        <v>52</v>
      </c>
      <c r="G12">
        <v>110</v>
      </c>
    </row>
    <row r="13" spans="1:13" x14ac:dyDescent="0.35">
      <c r="A13" s="8" t="s">
        <v>63</v>
      </c>
      <c r="B13" s="79">
        <v>52</v>
      </c>
      <c r="C13" s="79">
        <v>0</v>
      </c>
      <c r="F13">
        <v>198</v>
      </c>
      <c r="G13">
        <v>122</v>
      </c>
    </row>
    <row r="14" spans="1:13" x14ac:dyDescent="0.35">
      <c r="A14" s="8" t="s">
        <v>64</v>
      </c>
      <c r="B14" s="79">
        <v>198</v>
      </c>
      <c r="C14" s="79">
        <v>0</v>
      </c>
      <c r="F14">
        <v>116</v>
      </c>
      <c r="G14">
        <v>96</v>
      </c>
    </row>
    <row r="15" spans="1:13" x14ac:dyDescent="0.35">
      <c r="A15" s="8" t="s">
        <v>65</v>
      </c>
      <c r="B15" s="79">
        <v>116</v>
      </c>
      <c r="C15" s="79">
        <v>0</v>
      </c>
      <c r="F15">
        <v>85</v>
      </c>
      <c r="G15">
        <v>161</v>
      </c>
    </row>
    <row r="16" spans="1:13" x14ac:dyDescent="0.35">
      <c r="A16" s="8" t="s">
        <v>66</v>
      </c>
      <c r="B16" s="79">
        <v>85</v>
      </c>
      <c r="C16" s="79">
        <v>0</v>
      </c>
      <c r="G16">
        <v>58</v>
      </c>
    </row>
    <row r="17" spans="1:7" x14ac:dyDescent="0.35">
      <c r="A17" s="8" t="s">
        <v>67</v>
      </c>
      <c r="B17" s="79">
        <v>0</v>
      </c>
      <c r="C17" s="79">
        <v>109</v>
      </c>
      <c r="G17">
        <v>52</v>
      </c>
    </row>
    <row r="18" spans="1:7" x14ac:dyDescent="0.35">
      <c r="A18" s="8" t="s">
        <v>68</v>
      </c>
      <c r="B18" s="79">
        <v>0</v>
      </c>
      <c r="C18" s="79">
        <v>79</v>
      </c>
      <c r="G18">
        <v>61</v>
      </c>
    </row>
    <row r="19" spans="1:7" x14ac:dyDescent="0.35">
      <c r="A19" s="8" t="s">
        <v>69</v>
      </c>
      <c r="B19" s="79">
        <v>0</v>
      </c>
      <c r="C19" s="79">
        <v>127</v>
      </c>
      <c r="G19">
        <v>88</v>
      </c>
    </row>
    <row r="20" spans="1:7" x14ac:dyDescent="0.35">
      <c r="A20" s="8" t="s">
        <v>70</v>
      </c>
      <c r="B20" s="79">
        <v>0</v>
      </c>
      <c r="C20" s="79">
        <v>170</v>
      </c>
    </row>
    <row r="21" spans="1:7" x14ac:dyDescent="0.35">
      <c r="A21" s="8" t="s">
        <v>71</v>
      </c>
      <c r="B21" s="79">
        <v>0</v>
      </c>
      <c r="C21" s="79">
        <v>91</v>
      </c>
    </row>
    <row r="22" spans="1:7" x14ac:dyDescent="0.35">
      <c r="A22" s="8" t="s">
        <v>72</v>
      </c>
      <c r="B22" s="79">
        <v>0</v>
      </c>
      <c r="C22" s="79">
        <v>58</v>
      </c>
    </row>
    <row r="23" spans="1:7" x14ac:dyDescent="0.35">
      <c r="A23" s="8" t="s">
        <v>73</v>
      </c>
      <c r="B23" s="79">
        <v>0</v>
      </c>
      <c r="C23" s="79">
        <v>133</v>
      </c>
    </row>
    <row r="24" spans="1:7" x14ac:dyDescent="0.35">
      <c r="A24" s="8" t="s">
        <v>74</v>
      </c>
      <c r="B24" s="79">
        <v>0</v>
      </c>
      <c r="C24" s="79">
        <v>144</v>
      </c>
    </row>
    <row r="25" spans="1:7" x14ac:dyDescent="0.35">
      <c r="A25" s="8" t="s">
        <v>75</v>
      </c>
      <c r="B25" s="79">
        <v>0</v>
      </c>
      <c r="C25" s="79">
        <v>110</v>
      </c>
    </row>
    <row r="26" spans="1:7" x14ac:dyDescent="0.35">
      <c r="A26" s="8" t="s">
        <v>76</v>
      </c>
      <c r="B26" s="79">
        <v>0</v>
      </c>
      <c r="C26" s="79">
        <v>122</v>
      </c>
    </row>
    <row r="27" spans="1:7" x14ac:dyDescent="0.35">
      <c r="A27" s="8" t="s">
        <v>77</v>
      </c>
      <c r="B27" s="79">
        <v>0</v>
      </c>
      <c r="C27" s="79">
        <v>96</v>
      </c>
    </row>
    <row r="28" spans="1:7" x14ac:dyDescent="0.35">
      <c r="A28" s="8" t="s">
        <v>78</v>
      </c>
      <c r="B28" s="79">
        <v>0</v>
      </c>
      <c r="C28" s="79">
        <v>161</v>
      </c>
    </row>
    <row r="29" spans="1:7" x14ac:dyDescent="0.35">
      <c r="A29" s="8" t="s">
        <v>79</v>
      </c>
      <c r="B29" s="79">
        <v>0</v>
      </c>
      <c r="C29" s="79">
        <v>58</v>
      </c>
    </row>
    <row r="30" spans="1:7" x14ac:dyDescent="0.35">
      <c r="A30" s="8" t="s">
        <v>80</v>
      </c>
      <c r="B30" s="79">
        <v>0</v>
      </c>
      <c r="C30" s="79">
        <v>52</v>
      </c>
    </row>
    <row r="31" spans="1:7" x14ac:dyDescent="0.35">
      <c r="A31" s="8" t="s">
        <v>81</v>
      </c>
      <c r="B31" s="79">
        <v>0</v>
      </c>
      <c r="C31" s="79">
        <v>61</v>
      </c>
    </row>
    <row r="32" spans="1:7" x14ac:dyDescent="0.35">
      <c r="A32" s="8" t="s">
        <v>82</v>
      </c>
      <c r="B32" s="79">
        <v>0</v>
      </c>
      <c r="C32" s="79">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B734-F4FA-4B24-ABCF-7CCE2C7795F3}">
  <dimension ref="A1:M10"/>
  <sheetViews>
    <sheetView workbookViewId="0">
      <selection activeCell="F3" sqref="F3:G10"/>
    </sheetView>
  </sheetViews>
  <sheetFormatPr defaultRowHeight="14.5" x14ac:dyDescent="0.35"/>
  <cols>
    <col min="1" max="1" width="19.453125" bestFit="1" customWidth="1"/>
    <col min="2" max="2" width="12.36328125" bestFit="1" customWidth="1"/>
    <col min="6" max="6" width="19.453125" bestFit="1" customWidth="1"/>
    <col min="7" max="7" width="12.36328125" bestFit="1" customWidth="1"/>
  </cols>
  <sheetData>
    <row r="1" spans="1:13" x14ac:dyDescent="0.35">
      <c r="A1" s="3" t="s">
        <v>11</v>
      </c>
      <c r="B1" s="18">
        <v>0</v>
      </c>
      <c r="F1" s="3" t="s">
        <v>11</v>
      </c>
      <c r="G1" s="18">
        <v>1</v>
      </c>
      <c r="M1" s="18"/>
    </row>
    <row r="3" spans="1:13" x14ac:dyDescent="0.35">
      <c r="A3" s="3" t="s">
        <v>152</v>
      </c>
      <c r="B3" t="s">
        <v>154</v>
      </c>
      <c r="F3" s="3" t="s">
        <v>152</v>
      </c>
      <c r="G3" t="s">
        <v>154</v>
      </c>
    </row>
    <row r="4" spans="1:13" x14ac:dyDescent="0.35">
      <c r="A4" s="18" t="s">
        <v>10</v>
      </c>
      <c r="B4">
        <v>1</v>
      </c>
      <c r="F4" s="18" t="s">
        <v>10</v>
      </c>
      <c r="G4">
        <v>5</v>
      </c>
    </row>
    <row r="5" spans="1:13" x14ac:dyDescent="0.35">
      <c r="A5" s="18" t="s">
        <v>9</v>
      </c>
      <c r="B5">
        <v>39</v>
      </c>
      <c r="F5" s="18" t="s">
        <v>9</v>
      </c>
      <c r="G5">
        <v>12</v>
      </c>
    </row>
    <row r="6" spans="1:13" x14ac:dyDescent="0.35">
      <c r="A6" s="18" t="s">
        <v>8</v>
      </c>
      <c r="B6">
        <v>19</v>
      </c>
      <c r="F6" s="18" t="s">
        <v>8</v>
      </c>
      <c r="G6">
        <v>17</v>
      </c>
    </row>
    <row r="7" spans="1:13" x14ac:dyDescent="0.35">
      <c r="A7" s="18" t="s">
        <v>6</v>
      </c>
      <c r="B7">
        <v>277</v>
      </c>
      <c r="F7" s="18" t="s">
        <v>6</v>
      </c>
      <c r="G7">
        <v>138</v>
      </c>
    </row>
    <row r="8" spans="1:13" x14ac:dyDescent="0.35">
      <c r="A8" s="18" t="s">
        <v>7</v>
      </c>
      <c r="B8">
        <v>109</v>
      </c>
      <c r="F8" s="18" t="s">
        <v>7</v>
      </c>
      <c r="G8">
        <v>145</v>
      </c>
    </row>
    <row r="9" spans="1:13" x14ac:dyDescent="0.35">
      <c r="A9" s="18" t="s">
        <v>5</v>
      </c>
      <c r="B9">
        <v>153</v>
      </c>
      <c r="F9" s="18" t="s">
        <v>5</v>
      </c>
      <c r="G9">
        <v>91</v>
      </c>
    </row>
    <row r="10" spans="1:13" x14ac:dyDescent="0.35">
      <c r="A10" s="18" t="s">
        <v>4</v>
      </c>
      <c r="B10">
        <v>763</v>
      </c>
      <c r="F10" s="18" t="s">
        <v>4</v>
      </c>
      <c r="G10">
        <v>937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A86-CB0A-4318-96B1-6F7FD9075043}">
  <dimension ref="B2:C9"/>
  <sheetViews>
    <sheetView workbookViewId="0">
      <selection activeCell="G11" sqref="G11"/>
    </sheetView>
  </sheetViews>
  <sheetFormatPr defaultRowHeight="14.5" x14ac:dyDescent="0.35"/>
  <cols>
    <col min="2" max="2" width="19.453125" bestFit="1" customWidth="1"/>
    <col min="3" max="3" width="26.90625" bestFit="1" customWidth="1"/>
  </cols>
  <sheetData>
    <row r="2" spans="2:3" x14ac:dyDescent="0.35">
      <c r="B2" s="3" t="s">
        <v>155</v>
      </c>
      <c r="C2" t="s">
        <v>156</v>
      </c>
    </row>
    <row r="3" spans="2:3" x14ac:dyDescent="0.35">
      <c r="B3" s="18" t="s">
        <v>4</v>
      </c>
      <c r="C3" s="20">
        <v>0.6282335550628233</v>
      </c>
    </row>
    <row r="4" spans="2:3" x14ac:dyDescent="0.35">
      <c r="B4" s="18" t="s">
        <v>5</v>
      </c>
      <c r="C4" s="20">
        <v>9.0169992609016994E-2</v>
      </c>
    </row>
    <row r="5" spans="2:3" x14ac:dyDescent="0.35">
      <c r="B5" s="18" t="s">
        <v>7</v>
      </c>
      <c r="C5" s="20">
        <v>9.3865484109386554E-2</v>
      </c>
    </row>
    <row r="6" spans="2:3" x14ac:dyDescent="0.35">
      <c r="B6" s="18" t="s">
        <v>6</v>
      </c>
      <c r="C6" s="20">
        <v>0.15336289726533628</v>
      </c>
    </row>
    <row r="7" spans="2:3" x14ac:dyDescent="0.35">
      <c r="B7" s="18" t="s">
        <v>8</v>
      </c>
      <c r="C7" s="20">
        <v>1.3303769401330377E-2</v>
      </c>
    </row>
    <row r="8" spans="2:3" x14ac:dyDescent="0.35">
      <c r="B8" s="18" t="s">
        <v>9</v>
      </c>
      <c r="C8" s="20">
        <v>1.8847006651884702E-2</v>
      </c>
    </row>
    <row r="9" spans="2:3" x14ac:dyDescent="0.35">
      <c r="B9" s="18" t="s">
        <v>10</v>
      </c>
      <c r="C9" s="20">
        <v>2.2172949002217295E-3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11C3D-A9F9-47F0-9CA0-B7DB9043FC7D}">
  <dimension ref="A3:C11"/>
  <sheetViews>
    <sheetView workbookViewId="0">
      <selection activeCell="P12" sqref="P12"/>
    </sheetView>
  </sheetViews>
  <sheetFormatPr defaultRowHeight="14.5" x14ac:dyDescent="0.35"/>
  <cols>
    <col min="1" max="1" width="15.90625" bestFit="1" customWidth="1"/>
    <col min="2" max="2" width="16.26953125" bestFit="1" customWidth="1"/>
    <col min="3" max="3" width="11.81640625" bestFit="1" customWidth="1"/>
    <col min="4" max="4" width="12.90625" bestFit="1" customWidth="1"/>
    <col min="5" max="5" width="12.90625" customWidth="1"/>
  </cols>
  <sheetData>
    <row r="3" spans="1:3" x14ac:dyDescent="0.35">
      <c r="A3" s="3" t="s">
        <v>159</v>
      </c>
      <c r="B3" s="3" t="s">
        <v>47</v>
      </c>
    </row>
    <row r="4" spans="1:3" x14ac:dyDescent="0.35">
      <c r="A4" s="3" t="s">
        <v>2</v>
      </c>
      <c r="B4" t="s">
        <v>52</v>
      </c>
      <c r="C4" t="s">
        <v>11</v>
      </c>
    </row>
    <row r="5" spans="1:3" x14ac:dyDescent="0.35">
      <c r="A5" t="s">
        <v>21</v>
      </c>
      <c r="B5">
        <v>70.5</v>
      </c>
      <c r="C5">
        <v>92.5</v>
      </c>
    </row>
    <row r="6" spans="1:3" x14ac:dyDescent="0.35">
      <c r="A6" t="s">
        <v>23</v>
      </c>
      <c r="B6">
        <v>189</v>
      </c>
      <c r="C6">
        <v>104.66666666666667</v>
      </c>
    </row>
    <row r="7" spans="1:3" x14ac:dyDescent="0.35">
      <c r="A7" t="s">
        <v>25</v>
      </c>
      <c r="B7">
        <v>158</v>
      </c>
      <c r="C7">
        <v>92.333333333333329</v>
      </c>
    </row>
    <row r="8" spans="1:3" x14ac:dyDescent="0.35">
      <c r="A8" t="s">
        <v>13</v>
      </c>
      <c r="B8">
        <v>161</v>
      </c>
      <c r="C8">
        <v>124.5</v>
      </c>
    </row>
    <row r="9" spans="1:3" x14ac:dyDescent="0.35">
      <c r="A9" t="s">
        <v>15</v>
      </c>
      <c r="B9">
        <v>87.5</v>
      </c>
      <c r="C9">
        <v>133</v>
      </c>
    </row>
    <row r="10" spans="1:3" x14ac:dyDescent="0.35">
      <c r="A10" t="s">
        <v>17</v>
      </c>
      <c r="B10">
        <v>155</v>
      </c>
      <c r="C10">
        <v>126</v>
      </c>
    </row>
    <row r="11" spans="1:3" x14ac:dyDescent="0.35">
      <c r="A11" t="s">
        <v>19</v>
      </c>
      <c r="B11">
        <v>108.5</v>
      </c>
      <c r="C11">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A164-EBC9-41CF-95E3-C7654713AA2F}">
  <dimension ref="A3:B6"/>
  <sheetViews>
    <sheetView workbookViewId="0">
      <selection activeCell="L14" sqref="L14"/>
    </sheetView>
  </sheetViews>
  <sheetFormatPr defaultRowHeight="14.5" x14ac:dyDescent="0.35"/>
  <cols>
    <col min="1" max="1" width="12.90625" bestFit="1" customWidth="1"/>
    <col min="2" max="2" width="12.36328125" bestFit="1" customWidth="1"/>
  </cols>
  <sheetData>
    <row r="3" spans="1:2" x14ac:dyDescent="0.35">
      <c r="A3" s="3" t="s">
        <v>152</v>
      </c>
      <c r="B3" t="s">
        <v>154</v>
      </c>
    </row>
    <row r="4" spans="1:2" x14ac:dyDescent="0.35">
      <c r="A4" s="18" t="s">
        <v>52</v>
      </c>
      <c r="B4">
        <v>1512</v>
      </c>
    </row>
    <row r="5" spans="1:2" x14ac:dyDescent="0.35">
      <c r="A5" s="18" t="s">
        <v>11</v>
      </c>
      <c r="B5">
        <v>1659</v>
      </c>
    </row>
    <row r="6" spans="1:2" x14ac:dyDescent="0.35">
      <c r="A6" s="18" t="s">
        <v>153</v>
      </c>
      <c r="B6">
        <v>3171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4849E-11BB-40DF-882C-A1B8AEBA07F5}">
  <dimension ref="A3:F31"/>
  <sheetViews>
    <sheetView topLeftCell="A14" workbookViewId="0">
      <selection activeCell="P22" sqref="P22"/>
    </sheetView>
  </sheetViews>
  <sheetFormatPr defaultRowHeight="14.5" x14ac:dyDescent="0.35"/>
  <cols>
    <col min="1" max="1" width="12.90625" bestFit="1" customWidth="1"/>
    <col min="2" max="2" width="15.7265625" bestFit="1" customWidth="1"/>
    <col min="3" max="3" width="18.54296875" bestFit="1" customWidth="1"/>
  </cols>
  <sheetData>
    <row r="3" spans="1:6" x14ac:dyDescent="0.35">
      <c r="A3" s="3" t="s">
        <v>51</v>
      </c>
      <c r="B3" s="3" t="s">
        <v>92</v>
      </c>
      <c r="C3" t="s">
        <v>158</v>
      </c>
      <c r="E3" t="str" cm="1">
        <f t="array" ref="E3:F31">B3:C31</f>
        <v>Yoga/ No Yoga</v>
      </c>
      <c r="F3" t="str">
        <v>Total minutes spent</v>
      </c>
    </row>
    <row r="4" spans="1:6" x14ac:dyDescent="0.35">
      <c r="A4" s="2" t="s">
        <v>55</v>
      </c>
      <c r="B4">
        <v>0</v>
      </c>
      <c r="C4">
        <v>187</v>
      </c>
      <c r="E4">
        <v>0</v>
      </c>
      <c r="F4">
        <v>187</v>
      </c>
    </row>
    <row r="5" spans="1:6" x14ac:dyDescent="0.35">
      <c r="A5" s="2" t="s">
        <v>56</v>
      </c>
      <c r="B5">
        <v>0</v>
      </c>
      <c r="C5">
        <v>123</v>
      </c>
      <c r="E5">
        <v>0</v>
      </c>
      <c r="F5">
        <v>123</v>
      </c>
    </row>
    <row r="6" spans="1:6" x14ac:dyDescent="0.35">
      <c r="A6" s="2" t="s">
        <v>57</v>
      </c>
      <c r="B6">
        <v>0</v>
      </c>
      <c r="C6">
        <v>112</v>
      </c>
      <c r="E6">
        <v>0</v>
      </c>
      <c r="F6">
        <v>112</v>
      </c>
    </row>
    <row r="7" spans="1:6" x14ac:dyDescent="0.35">
      <c r="A7" s="2" t="s">
        <v>58</v>
      </c>
      <c r="B7">
        <v>0</v>
      </c>
      <c r="C7">
        <v>101</v>
      </c>
      <c r="E7">
        <v>0</v>
      </c>
      <c r="F7">
        <v>101</v>
      </c>
    </row>
    <row r="8" spans="1:6" x14ac:dyDescent="0.35">
      <c r="A8" s="2" t="s">
        <v>59</v>
      </c>
      <c r="B8">
        <v>0</v>
      </c>
      <c r="C8">
        <v>56</v>
      </c>
      <c r="E8">
        <v>0</v>
      </c>
      <c r="F8">
        <v>56</v>
      </c>
    </row>
    <row r="9" spans="1:6" x14ac:dyDescent="0.35">
      <c r="A9" s="2" t="s">
        <v>60</v>
      </c>
      <c r="B9">
        <v>0</v>
      </c>
      <c r="C9">
        <v>189</v>
      </c>
      <c r="E9">
        <v>0</v>
      </c>
      <c r="F9">
        <v>189</v>
      </c>
    </row>
    <row r="10" spans="1:6" x14ac:dyDescent="0.35">
      <c r="A10" s="2" t="s">
        <v>61</v>
      </c>
      <c r="B10">
        <v>0</v>
      </c>
      <c r="C10">
        <v>158</v>
      </c>
      <c r="E10">
        <v>0</v>
      </c>
      <c r="F10">
        <v>158</v>
      </c>
    </row>
    <row r="11" spans="1:6" x14ac:dyDescent="0.35">
      <c r="A11" s="2" t="s">
        <v>62</v>
      </c>
      <c r="B11">
        <v>0</v>
      </c>
      <c r="C11">
        <v>135</v>
      </c>
      <c r="E11">
        <v>0</v>
      </c>
      <c r="F11">
        <v>135</v>
      </c>
    </row>
    <row r="12" spans="1:6" x14ac:dyDescent="0.35">
      <c r="A12" s="2" t="s">
        <v>63</v>
      </c>
      <c r="B12">
        <v>0</v>
      </c>
      <c r="C12">
        <v>52</v>
      </c>
      <c r="E12">
        <v>0</v>
      </c>
      <c r="F12">
        <v>52</v>
      </c>
    </row>
    <row r="13" spans="1:6" x14ac:dyDescent="0.35">
      <c r="A13" s="2" t="s">
        <v>64</v>
      </c>
      <c r="B13">
        <v>0</v>
      </c>
      <c r="C13">
        <v>198</v>
      </c>
      <c r="E13">
        <v>0</v>
      </c>
      <c r="F13">
        <v>198</v>
      </c>
    </row>
    <row r="14" spans="1:6" x14ac:dyDescent="0.35">
      <c r="A14" s="2" t="s">
        <v>65</v>
      </c>
      <c r="B14">
        <v>0</v>
      </c>
      <c r="C14">
        <v>116</v>
      </c>
      <c r="E14">
        <v>0</v>
      </c>
      <c r="F14">
        <v>116</v>
      </c>
    </row>
    <row r="15" spans="1:6" x14ac:dyDescent="0.35">
      <c r="A15" s="2" t="s">
        <v>66</v>
      </c>
      <c r="B15">
        <v>0</v>
      </c>
      <c r="C15">
        <v>85</v>
      </c>
      <c r="E15">
        <v>0</v>
      </c>
      <c r="F15">
        <v>85</v>
      </c>
    </row>
    <row r="16" spans="1:6" x14ac:dyDescent="0.35">
      <c r="A16" s="2" t="s">
        <v>67</v>
      </c>
      <c r="B16">
        <v>1</v>
      </c>
      <c r="C16">
        <v>109</v>
      </c>
      <c r="E16">
        <v>1</v>
      </c>
      <c r="F16">
        <v>109</v>
      </c>
    </row>
    <row r="17" spans="1:6" x14ac:dyDescent="0.35">
      <c r="A17" s="2" t="s">
        <v>68</v>
      </c>
      <c r="B17">
        <v>1</v>
      </c>
      <c r="C17">
        <v>79</v>
      </c>
      <c r="E17">
        <v>1</v>
      </c>
      <c r="F17">
        <v>79</v>
      </c>
    </row>
    <row r="18" spans="1:6" x14ac:dyDescent="0.35">
      <c r="A18" s="2" t="s">
        <v>69</v>
      </c>
      <c r="B18">
        <v>1</v>
      </c>
      <c r="C18">
        <v>127</v>
      </c>
      <c r="E18">
        <v>1</v>
      </c>
      <c r="F18">
        <v>127</v>
      </c>
    </row>
    <row r="19" spans="1:6" x14ac:dyDescent="0.35">
      <c r="A19" s="2" t="s">
        <v>70</v>
      </c>
      <c r="B19">
        <v>1</v>
      </c>
      <c r="C19">
        <v>170</v>
      </c>
      <c r="E19">
        <v>1</v>
      </c>
      <c r="F19">
        <v>170</v>
      </c>
    </row>
    <row r="20" spans="1:6" x14ac:dyDescent="0.35">
      <c r="A20" s="2" t="s">
        <v>71</v>
      </c>
      <c r="B20">
        <v>1</v>
      </c>
      <c r="C20">
        <v>91</v>
      </c>
      <c r="E20">
        <v>1</v>
      </c>
      <c r="F20">
        <v>91</v>
      </c>
    </row>
    <row r="21" spans="1:6" x14ac:dyDescent="0.35">
      <c r="A21" s="2" t="s">
        <v>72</v>
      </c>
      <c r="B21">
        <v>1</v>
      </c>
      <c r="C21">
        <v>58</v>
      </c>
      <c r="E21">
        <v>1</v>
      </c>
      <c r="F21">
        <v>58</v>
      </c>
    </row>
    <row r="22" spans="1:6" x14ac:dyDescent="0.35">
      <c r="A22" s="2" t="s">
        <v>73</v>
      </c>
      <c r="B22">
        <v>1</v>
      </c>
      <c r="C22">
        <v>133</v>
      </c>
      <c r="E22">
        <v>1</v>
      </c>
      <c r="F22">
        <v>133</v>
      </c>
    </row>
    <row r="23" spans="1:6" x14ac:dyDescent="0.35">
      <c r="A23" s="2" t="s">
        <v>74</v>
      </c>
      <c r="B23">
        <v>1</v>
      </c>
      <c r="C23">
        <v>144</v>
      </c>
      <c r="E23">
        <v>1</v>
      </c>
      <c r="F23">
        <v>144</v>
      </c>
    </row>
    <row r="24" spans="1:6" x14ac:dyDescent="0.35">
      <c r="A24" s="2" t="s">
        <v>75</v>
      </c>
      <c r="B24">
        <v>1</v>
      </c>
      <c r="C24">
        <v>110</v>
      </c>
      <c r="E24">
        <v>1</v>
      </c>
      <c r="F24">
        <v>110</v>
      </c>
    </row>
    <row r="25" spans="1:6" x14ac:dyDescent="0.35">
      <c r="A25" s="2" t="s">
        <v>76</v>
      </c>
      <c r="B25">
        <v>1</v>
      </c>
      <c r="C25">
        <v>122</v>
      </c>
      <c r="E25">
        <v>1</v>
      </c>
      <c r="F25">
        <v>122</v>
      </c>
    </row>
    <row r="26" spans="1:6" x14ac:dyDescent="0.35">
      <c r="A26" s="2" t="s">
        <v>77</v>
      </c>
      <c r="B26">
        <v>1</v>
      </c>
      <c r="C26">
        <v>96</v>
      </c>
      <c r="E26">
        <v>1</v>
      </c>
      <c r="F26">
        <v>96</v>
      </c>
    </row>
    <row r="27" spans="1:6" x14ac:dyDescent="0.35">
      <c r="A27" s="2" t="s">
        <v>78</v>
      </c>
      <c r="B27">
        <v>1</v>
      </c>
      <c r="C27">
        <v>161</v>
      </c>
      <c r="E27">
        <v>1</v>
      </c>
      <c r="F27">
        <v>161</v>
      </c>
    </row>
    <row r="28" spans="1:6" x14ac:dyDescent="0.35">
      <c r="A28" s="2" t="s">
        <v>79</v>
      </c>
      <c r="B28">
        <v>1</v>
      </c>
      <c r="C28">
        <v>58</v>
      </c>
      <c r="E28">
        <v>1</v>
      </c>
      <c r="F28">
        <v>58</v>
      </c>
    </row>
    <row r="29" spans="1:6" x14ac:dyDescent="0.35">
      <c r="A29" s="2" t="s">
        <v>80</v>
      </c>
      <c r="B29">
        <v>1</v>
      </c>
      <c r="C29">
        <v>52</v>
      </c>
      <c r="E29">
        <v>1</v>
      </c>
      <c r="F29">
        <v>52</v>
      </c>
    </row>
    <row r="30" spans="1:6" x14ac:dyDescent="0.35">
      <c r="A30" s="2" t="s">
        <v>81</v>
      </c>
      <c r="B30">
        <v>1</v>
      </c>
      <c r="C30">
        <v>61</v>
      </c>
      <c r="E30">
        <v>1</v>
      </c>
      <c r="F30">
        <v>61</v>
      </c>
    </row>
    <row r="31" spans="1:6" x14ac:dyDescent="0.35">
      <c r="A31" s="2" t="s">
        <v>82</v>
      </c>
      <c r="B31">
        <v>1</v>
      </c>
      <c r="C31">
        <v>88</v>
      </c>
      <c r="E31">
        <v>1</v>
      </c>
      <c r="F31">
        <v>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13DB7-AD17-489C-9409-326673F12E18}">
  <dimension ref="A3:C5"/>
  <sheetViews>
    <sheetView showGridLines="0" workbookViewId="0">
      <selection activeCell="A3" sqref="A3"/>
    </sheetView>
  </sheetViews>
  <sheetFormatPr defaultRowHeight="14.5" x14ac:dyDescent="0.35"/>
  <cols>
    <col min="1" max="1" width="34.36328125" bestFit="1" customWidth="1"/>
    <col min="2" max="2" width="15.90625" bestFit="1" customWidth="1"/>
    <col min="3" max="3" width="10" bestFit="1" customWidth="1"/>
    <col min="4" max="4" width="12.90625" bestFit="1" customWidth="1"/>
  </cols>
  <sheetData>
    <row r="3" spans="1:3" x14ac:dyDescent="0.35">
      <c r="A3" s="3" t="s">
        <v>164</v>
      </c>
      <c r="B3" s="3" t="s">
        <v>161</v>
      </c>
    </row>
    <row r="4" spans="1:3" x14ac:dyDescent="0.35">
      <c r="A4" s="3" t="s">
        <v>152</v>
      </c>
      <c r="B4" t="s">
        <v>162</v>
      </c>
      <c r="C4" t="s">
        <v>163</v>
      </c>
    </row>
    <row r="5" spans="1:3" x14ac:dyDescent="0.35">
      <c r="A5" s="18" t="s">
        <v>3</v>
      </c>
      <c r="B5">
        <v>126</v>
      </c>
      <c r="C5">
        <v>103.6875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B0E36-AA2A-4B17-8B37-CF0D09204BC6}">
  <dimension ref="A1:J225"/>
  <sheetViews>
    <sheetView topLeftCell="A2" workbookViewId="0">
      <selection activeCell="D2" sqref="D2"/>
    </sheetView>
  </sheetViews>
  <sheetFormatPr defaultRowHeight="14.5" x14ac:dyDescent="0.35"/>
  <cols>
    <col min="1" max="1" width="8.26953125" bestFit="1" customWidth="1"/>
    <col min="2" max="2" width="11.90625" bestFit="1" customWidth="1"/>
    <col min="3" max="3" width="7.1796875" customWidth="1"/>
    <col min="4" max="4" width="19.453125" bestFit="1" customWidth="1"/>
    <col min="5" max="5" width="8" bestFit="1" customWidth="1"/>
    <col min="6" max="6" width="16.26953125" bestFit="1" customWidth="1"/>
    <col min="7" max="7" width="18.26953125" bestFit="1" customWidth="1"/>
    <col min="8" max="8" width="15.7265625" customWidth="1"/>
    <col min="9" max="9" width="16.54296875" bestFit="1" customWidth="1"/>
    <col min="10" max="10" width="17.54296875" bestFit="1" customWidth="1"/>
  </cols>
  <sheetData>
    <row r="1" spans="1:10" x14ac:dyDescent="0.35">
      <c r="A1" t="s">
        <v>1</v>
      </c>
      <c r="B1" t="s">
        <v>2</v>
      </c>
      <c r="C1" t="s">
        <v>11</v>
      </c>
      <c r="D1" t="s">
        <v>53</v>
      </c>
      <c r="E1" t="s">
        <v>54</v>
      </c>
      <c r="F1" t="s">
        <v>47</v>
      </c>
      <c r="G1" t="s">
        <v>48</v>
      </c>
      <c r="H1" t="s">
        <v>49</v>
      </c>
      <c r="I1" t="s">
        <v>50</v>
      </c>
      <c r="J1" t="s">
        <v>51</v>
      </c>
    </row>
    <row r="2" spans="1:10" x14ac:dyDescent="0.35">
      <c r="A2" t="s">
        <v>12</v>
      </c>
      <c r="B2" t="s">
        <v>13</v>
      </c>
      <c r="C2">
        <v>0</v>
      </c>
      <c r="D2" t="s">
        <v>3</v>
      </c>
      <c r="E2">
        <v>187</v>
      </c>
      <c r="F2" t="str">
        <f>IF(Screen_Time_Data__2[[#This Row],[Yoga]]=0, "No Yoga", "Yoga")</f>
        <v>No Yoga</v>
      </c>
      <c r="G2" t="str">
        <f>LEFT(Screen_Time_Data__2[[#This Row],[Date]],2)</f>
        <v>04</v>
      </c>
      <c r="H2" t="str">
        <f>MID(Screen_Time_Data__2[[#This Row],[Date]],4,2)</f>
        <v>17</v>
      </c>
      <c r="I2" t="str">
        <f>_xlfn.CONCAT(20,RIGHT(Screen_Time_Data__2[[#This Row],[Date]],2))</f>
        <v>2019</v>
      </c>
      <c r="J2" s="2">
        <f>DATE(Screen_Time_Data__2[[#This Row],[year_extracted]],Screen_Time_Data__2[[#This Row],[month_extracted]],Screen_Time_Data__2[[#This Row],[day_Extracted]])</f>
        <v>43572</v>
      </c>
    </row>
    <row r="3" spans="1:10" x14ac:dyDescent="0.35">
      <c r="A3" t="s">
        <v>12</v>
      </c>
      <c r="B3" t="s">
        <v>13</v>
      </c>
      <c r="C3">
        <v>0</v>
      </c>
      <c r="D3" t="s">
        <v>4</v>
      </c>
      <c r="E3">
        <v>89</v>
      </c>
      <c r="F3" t="str">
        <f>IF(Screen_Time_Data__2[[#This Row],[Yoga]]=0, "No Yoga", "Yoga")</f>
        <v>No Yoga</v>
      </c>
      <c r="G3" t="str">
        <f>LEFT(Screen_Time_Data__2[[#This Row],[Date]],2)</f>
        <v>04</v>
      </c>
      <c r="H3" t="str">
        <f>MID(Screen_Time_Data__2[[#This Row],[Date]],4,2)</f>
        <v>17</v>
      </c>
      <c r="I3" t="str">
        <f>_xlfn.CONCAT(20,RIGHT(Screen_Time_Data__2[[#This Row],[Date]],2))</f>
        <v>2019</v>
      </c>
      <c r="J3" s="2">
        <f>DATE(Screen_Time_Data__2[[#This Row],[year_extracted]],Screen_Time_Data__2[[#This Row],[month_extracted]],Screen_Time_Data__2[[#This Row],[day_Extracted]])</f>
        <v>43572</v>
      </c>
    </row>
    <row r="4" spans="1:10" x14ac:dyDescent="0.35">
      <c r="A4" t="s">
        <v>12</v>
      </c>
      <c r="B4" t="s">
        <v>13</v>
      </c>
      <c r="C4">
        <v>0</v>
      </c>
      <c r="D4" t="s">
        <v>5</v>
      </c>
      <c r="E4">
        <v>17</v>
      </c>
      <c r="F4" t="str">
        <f>IF(Screen_Time_Data__2[[#This Row],[Yoga]]=0, "No Yoga", "Yoga")</f>
        <v>No Yoga</v>
      </c>
      <c r="G4" t="str">
        <f>LEFT(Screen_Time_Data__2[[#This Row],[Date]],2)</f>
        <v>04</v>
      </c>
      <c r="H4" t="str">
        <f>MID(Screen_Time_Data__2[[#This Row],[Date]],4,2)</f>
        <v>17</v>
      </c>
      <c r="I4" t="str">
        <f>_xlfn.CONCAT(20,RIGHT(Screen_Time_Data__2[[#This Row],[Date]],2))</f>
        <v>2019</v>
      </c>
      <c r="J4" s="2">
        <f>DATE(Screen_Time_Data__2[[#This Row],[year_extracted]],Screen_Time_Data__2[[#This Row],[month_extracted]],Screen_Time_Data__2[[#This Row],[day_Extracted]])</f>
        <v>43572</v>
      </c>
    </row>
    <row r="5" spans="1:10" x14ac:dyDescent="0.35">
      <c r="A5" t="s">
        <v>12</v>
      </c>
      <c r="B5" t="s">
        <v>13</v>
      </c>
      <c r="C5">
        <v>0</v>
      </c>
      <c r="D5" t="s">
        <v>6</v>
      </c>
      <c r="E5">
        <v>41</v>
      </c>
      <c r="F5" t="str">
        <f>IF(Screen_Time_Data__2[[#This Row],[Yoga]]=0, "No Yoga", "Yoga")</f>
        <v>No Yoga</v>
      </c>
      <c r="G5" t="str">
        <f>LEFT(Screen_Time_Data__2[[#This Row],[Date]],2)</f>
        <v>04</v>
      </c>
      <c r="H5" t="str">
        <f>MID(Screen_Time_Data__2[[#This Row],[Date]],4,2)</f>
        <v>17</v>
      </c>
      <c r="I5" t="str">
        <f>_xlfn.CONCAT(20,RIGHT(Screen_Time_Data__2[[#This Row],[Date]],2))</f>
        <v>2019</v>
      </c>
      <c r="J5" s="2">
        <f>DATE(Screen_Time_Data__2[[#This Row],[year_extracted]],Screen_Time_Data__2[[#This Row],[month_extracted]],Screen_Time_Data__2[[#This Row],[day_Extracted]])</f>
        <v>43572</v>
      </c>
    </row>
    <row r="6" spans="1:10" x14ac:dyDescent="0.35">
      <c r="A6" t="s">
        <v>12</v>
      </c>
      <c r="B6" t="s">
        <v>13</v>
      </c>
      <c r="C6">
        <v>0</v>
      </c>
      <c r="D6" t="s">
        <v>7</v>
      </c>
      <c r="E6">
        <v>22</v>
      </c>
      <c r="F6" t="str">
        <f>IF(Screen_Time_Data__2[[#This Row],[Yoga]]=0, "No Yoga", "Yoga")</f>
        <v>No Yoga</v>
      </c>
      <c r="G6" t="str">
        <f>LEFT(Screen_Time_Data__2[[#This Row],[Date]],2)</f>
        <v>04</v>
      </c>
      <c r="H6" t="str">
        <f>MID(Screen_Time_Data__2[[#This Row],[Date]],4,2)</f>
        <v>17</v>
      </c>
      <c r="I6" t="str">
        <f>_xlfn.CONCAT(20,RIGHT(Screen_Time_Data__2[[#This Row],[Date]],2))</f>
        <v>2019</v>
      </c>
      <c r="J6" s="2">
        <f>DATE(Screen_Time_Data__2[[#This Row],[year_extracted]],Screen_Time_Data__2[[#This Row],[month_extracted]],Screen_Time_Data__2[[#This Row],[day_Extracted]])</f>
        <v>43572</v>
      </c>
    </row>
    <row r="7" spans="1:10" x14ac:dyDescent="0.35">
      <c r="A7" t="s">
        <v>12</v>
      </c>
      <c r="B7" t="s">
        <v>13</v>
      </c>
      <c r="C7">
        <v>0</v>
      </c>
      <c r="D7" t="s">
        <v>8</v>
      </c>
      <c r="E7">
        <v>0</v>
      </c>
      <c r="F7" t="str">
        <f>IF(Screen_Time_Data__2[[#This Row],[Yoga]]=0, "No Yoga", "Yoga")</f>
        <v>No Yoga</v>
      </c>
      <c r="G7" t="str">
        <f>LEFT(Screen_Time_Data__2[[#This Row],[Date]],2)</f>
        <v>04</v>
      </c>
      <c r="H7" t="str">
        <f>MID(Screen_Time_Data__2[[#This Row],[Date]],4,2)</f>
        <v>17</v>
      </c>
      <c r="I7" t="str">
        <f>_xlfn.CONCAT(20,RIGHT(Screen_Time_Data__2[[#This Row],[Date]],2))</f>
        <v>2019</v>
      </c>
      <c r="J7" s="2">
        <f>DATE(Screen_Time_Data__2[[#This Row],[year_extracted]],Screen_Time_Data__2[[#This Row],[month_extracted]],Screen_Time_Data__2[[#This Row],[day_Extracted]])</f>
        <v>43572</v>
      </c>
    </row>
    <row r="8" spans="1:10" x14ac:dyDescent="0.35">
      <c r="A8" t="s">
        <v>12</v>
      </c>
      <c r="B8" t="s">
        <v>13</v>
      </c>
      <c r="C8">
        <v>0</v>
      </c>
      <c r="D8" t="s">
        <v>9</v>
      </c>
      <c r="E8">
        <v>0</v>
      </c>
      <c r="F8" t="str">
        <f>IF(Screen_Time_Data__2[[#This Row],[Yoga]]=0, "No Yoga", "Yoga")</f>
        <v>No Yoga</v>
      </c>
      <c r="G8" t="str">
        <f>LEFT(Screen_Time_Data__2[[#This Row],[Date]],2)</f>
        <v>04</v>
      </c>
      <c r="H8" t="str">
        <f>MID(Screen_Time_Data__2[[#This Row],[Date]],4,2)</f>
        <v>17</v>
      </c>
      <c r="I8" t="str">
        <f>_xlfn.CONCAT(20,RIGHT(Screen_Time_Data__2[[#This Row],[Date]],2))</f>
        <v>2019</v>
      </c>
      <c r="J8" s="2">
        <f>DATE(Screen_Time_Data__2[[#This Row],[year_extracted]],Screen_Time_Data__2[[#This Row],[month_extracted]],Screen_Time_Data__2[[#This Row],[day_Extracted]])</f>
        <v>43572</v>
      </c>
    </row>
    <row r="9" spans="1:10" x14ac:dyDescent="0.35">
      <c r="A9" t="s">
        <v>12</v>
      </c>
      <c r="B9" t="s">
        <v>13</v>
      </c>
      <c r="C9">
        <v>0</v>
      </c>
      <c r="D9" t="s">
        <v>10</v>
      </c>
      <c r="E9">
        <v>0</v>
      </c>
      <c r="F9" t="str">
        <f>IF(Screen_Time_Data__2[[#This Row],[Yoga]]=0, "No Yoga", "Yoga")</f>
        <v>No Yoga</v>
      </c>
      <c r="G9" t="str">
        <f>LEFT(Screen_Time_Data__2[[#This Row],[Date]],2)</f>
        <v>04</v>
      </c>
      <c r="H9" t="str">
        <f>MID(Screen_Time_Data__2[[#This Row],[Date]],4,2)</f>
        <v>17</v>
      </c>
      <c r="I9" t="str">
        <f>_xlfn.CONCAT(20,RIGHT(Screen_Time_Data__2[[#This Row],[Date]],2))</f>
        <v>2019</v>
      </c>
      <c r="J9" s="2">
        <f>DATE(Screen_Time_Data__2[[#This Row],[year_extracted]],Screen_Time_Data__2[[#This Row],[month_extracted]],Screen_Time_Data__2[[#This Row],[day_Extracted]])</f>
        <v>43572</v>
      </c>
    </row>
    <row r="10" spans="1:10" x14ac:dyDescent="0.35">
      <c r="A10" t="s">
        <v>14</v>
      </c>
      <c r="B10" t="s">
        <v>15</v>
      </c>
      <c r="C10">
        <v>0</v>
      </c>
      <c r="D10" t="s">
        <v>3</v>
      </c>
      <c r="E10">
        <v>123</v>
      </c>
      <c r="F10" t="str">
        <f>IF(Screen_Time_Data__2[[#This Row],[Yoga]]=0, "No Yoga", "Yoga")</f>
        <v>No Yoga</v>
      </c>
      <c r="G10" t="str">
        <f>LEFT(Screen_Time_Data__2[[#This Row],[Date]],2)</f>
        <v>04</v>
      </c>
      <c r="H10" t="str">
        <f>MID(Screen_Time_Data__2[[#This Row],[Date]],4,2)</f>
        <v>18</v>
      </c>
      <c r="I10" t="str">
        <f>_xlfn.CONCAT(20,RIGHT(Screen_Time_Data__2[[#This Row],[Date]],2))</f>
        <v>2019</v>
      </c>
      <c r="J10" s="2">
        <f>DATE(Screen_Time_Data__2[[#This Row],[year_extracted]],Screen_Time_Data__2[[#This Row],[month_extracted]],Screen_Time_Data__2[[#This Row],[day_Extracted]])</f>
        <v>43573</v>
      </c>
    </row>
    <row r="11" spans="1:10" x14ac:dyDescent="0.35">
      <c r="A11" t="s">
        <v>14</v>
      </c>
      <c r="B11" t="s">
        <v>15</v>
      </c>
      <c r="C11">
        <v>0</v>
      </c>
      <c r="D11" t="s">
        <v>4</v>
      </c>
      <c r="E11">
        <v>78</v>
      </c>
      <c r="F11" t="str">
        <f>IF(Screen_Time_Data__2[[#This Row],[Yoga]]=0, "No Yoga", "Yoga")</f>
        <v>No Yoga</v>
      </c>
      <c r="G11" t="str">
        <f>LEFT(Screen_Time_Data__2[[#This Row],[Date]],2)</f>
        <v>04</v>
      </c>
      <c r="H11" t="str">
        <f>MID(Screen_Time_Data__2[[#This Row],[Date]],4,2)</f>
        <v>18</v>
      </c>
      <c r="I11" t="str">
        <f>_xlfn.CONCAT(20,RIGHT(Screen_Time_Data__2[[#This Row],[Date]],2))</f>
        <v>2019</v>
      </c>
      <c r="J11" s="2">
        <f>DATE(Screen_Time_Data__2[[#This Row],[year_extracted]],Screen_Time_Data__2[[#This Row],[month_extracted]],Screen_Time_Data__2[[#This Row],[day_Extracted]])</f>
        <v>43573</v>
      </c>
    </row>
    <row r="12" spans="1:10" x14ac:dyDescent="0.35">
      <c r="A12" t="s">
        <v>14</v>
      </c>
      <c r="B12" t="s">
        <v>15</v>
      </c>
      <c r="C12">
        <v>0</v>
      </c>
      <c r="D12" t="s">
        <v>5</v>
      </c>
      <c r="E12">
        <v>17</v>
      </c>
      <c r="F12" t="str">
        <f>IF(Screen_Time_Data__2[[#This Row],[Yoga]]=0, "No Yoga", "Yoga")</f>
        <v>No Yoga</v>
      </c>
      <c r="G12" t="str">
        <f>LEFT(Screen_Time_Data__2[[#This Row],[Date]],2)</f>
        <v>04</v>
      </c>
      <c r="H12" t="str">
        <f>MID(Screen_Time_Data__2[[#This Row],[Date]],4,2)</f>
        <v>18</v>
      </c>
      <c r="I12" t="str">
        <f>_xlfn.CONCAT(20,RIGHT(Screen_Time_Data__2[[#This Row],[Date]],2))</f>
        <v>2019</v>
      </c>
      <c r="J12" s="2">
        <f>DATE(Screen_Time_Data__2[[#This Row],[year_extracted]],Screen_Time_Data__2[[#This Row],[month_extracted]],Screen_Time_Data__2[[#This Row],[day_Extracted]])</f>
        <v>43573</v>
      </c>
    </row>
    <row r="13" spans="1:10" x14ac:dyDescent="0.35">
      <c r="A13" t="s">
        <v>14</v>
      </c>
      <c r="B13" t="s">
        <v>15</v>
      </c>
      <c r="C13">
        <v>0</v>
      </c>
      <c r="D13" t="s">
        <v>6</v>
      </c>
      <c r="E13">
        <v>8</v>
      </c>
      <c r="F13" t="str">
        <f>IF(Screen_Time_Data__2[[#This Row],[Yoga]]=0, "No Yoga", "Yoga")</f>
        <v>No Yoga</v>
      </c>
      <c r="G13" t="str">
        <f>LEFT(Screen_Time_Data__2[[#This Row],[Date]],2)</f>
        <v>04</v>
      </c>
      <c r="H13" t="str">
        <f>MID(Screen_Time_Data__2[[#This Row],[Date]],4,2)</f>
        <v>18</v>
      </c>
      <c r="I13" t="str">
        <f>_xlfn.CONCAT(20,RIGHT(Screen_Time_Data__2[[#This Row],[Date]],2))</f>
        <v>2019</v>
      </c>
      <c r="J13" s="2">
        <f>DATE(Screen_Time_Data__2[[#This Row],[year_extracted]],Screen_Time_Data__2[[#This Row],[month_extracted]],Screen_Time_Data__2[[#This Row],[day_Extracted]])</f>
        <v>43573</v>
      </c>
    </row>
    <row r="14" spans="1:10" x14ac:dyDescent="0.35">
      <c r="A14" t="s">
        <v>14</v>
      </c>
      <c r="B14" t="s">
        <v>15</v>
      </c>
      <c r="C14">
        <v>0</v>
      </c>
      <c r="D14" t="s">
        <v>7</v>
      </c>
      <c r="E14">
        <v>9</v>
      </c>
      <c r="F14" t="str">
        <f>IF(Screen_Time_Data__2[[#This Row],[Yoga]]=0, "No Yoga", "Yoga")</f>
        <v>No Yoga</v>
      </c>
      <c r="G14" t="str">
        <f>LEFT(Screen_Time_Data__2[[#This Row],[Date]],2)</f>
        <v>04</v>
      </c>
      <c r="H14" t="str">
        <f>MID(Screen_Time_Data__2[[#This Row],[Date]],4,2)</f>
        <v>18</v>
      </c>
      <c r="I14" t="str">
        <f>_xlfn.CONCAT(20,RIGHT(Screen_Time_Data__2[[#This Row],[Date]],2))</f>
        <v>2019</v>
      </c>
      <c r="J14" s="2">
        <f>DATE(Screen_Time_Data__2[[#This Row],[year_extracted]],Screen_Time_Data__2[[#This Row],[month_extracted]],Screen_Time_Data__2[[#This Row],[day_Extracted]])</f>
        <v>43573</v>
      </c>
    </row>
    <row r="15" spans="1:10" x14ac:dyDescent="0.35">
      <c r="A15" t="s">
        <v>14</v>
      </c>
      <c r="B15" t="s">
        <v>15</v>
      </c>
      <c r="C15">
        <v>0</v>
      </c>
      <c r="D15" t="s">
        <v>8</v>
      </c>
      <c r="E15">
        <v>0</v>
      </c>
      <c r="F15" t="str">
        <f>IF(Screen_Time_Data__2[[#This Row],[Yoga]]=0, "No Yoga", "Yoga")</f>
        <v>No Yoga</v>
      </c>
      <c r="G15" t="str">
        <f>LEFT(Screen_Time_Data__2[[#This Row],[Date]],2)</f>
        <v>04</v>
      </c>
      <c r="H15" t="str">
        <f>MID(Screen_Time_Data__2[[#This Row],[Date]],4,2)</f>
        <v>18</v>
      </c>
      <c r="I15" t="str">
        <f>_xlfn.CONCAT(20,RIGHT(Screen_Time_Data__2[[#This Row],[Date]],2))</f>
        <v>2019</v>
      </c>
      <c r="J15" s="2">
        <f>DATE(Screen_Time_Data__2[[#This Row],[year_extracted]],Screen_Time_Data__2[[#This Row],[month_extracted]],Screen_Time_Data__2[[#This Row],[day_Extracted]])</f>
        <v>43573</v>
      </c>
    </row>
    <row r="16" spans="1:10" x14ac:dyDescent="0.35">
      <c r="A16" t="s">
        <v>14</v>
      </c>
      <c r="B16" t="s">
        <v>15</v>
      </c>
      <c r="C16">
        <v>0</v>
      </c>
      <c r="D16" t="s">
        <v>9</v>
      </c>
      <c r="E16">
        <v>0</v>
      </c>
      <c r="F16" t="str">
        <f>IF(Screen_Time_Data__2[[#This Row],[Yoga]]=0, "No Yoga", "Yoga")</f>
        <v>No Yoga</v>
      </c>
      <c r="G16" t="str">
        <f>LEFT(Screen_Time_Data__2[[#This Row],[Date]],2)</f>
        <v>04</v>
      </c>
      <c r="H16" t="str">
        <f>MID(Screen_Time_Data__2[[#This Row],[Date]],4,2)</f>
        <v>18</v>
      </c>
      <c r="I16" t="str">
        <f>_xlfn.CONCAT(20,RIGHT(Screen_Time_Data__2[[#This Row],[Date]],2))</f>
        <v>2019</v>
      </c>
      <c r="J16" s="2">
        <f>DATE(Screen_Time_Data__2[[#This Row],[year_extracted]],Screen_Time_Data__2[[#This Row],[month_extracted]],Screen_Time_Data__2[[#This Row],[day_Extracted]])</f>
        <v>43573</v>
      </c>
    </row>
    <row r="17" spans="1:10" x14ac:dyDescent="0.35">
      <c r="A17" t="s">
        <v>14</v>
      </c>
      <c r="B17" t="s">
        <v>15</v>
      </c>
      <c r="C17">
        <v>0</v>
      </c>
      <c r="D17" t="s">
        <v>10</v>
      </c>
      <c r="E17">
        <v>0</v>
      </c>
      <c r="F17" t="str">
        <f>IF(Screen_Time_Data__2[[#This Row],[Yoga]]=0, "No Yoga", "Yoga")</f>
        <v>No Yoga</v>
      </c>
      <c r="G17" t="str">
        <f>LEFT(Screen_Time_Data__2[[#This Row],[Date]],2)</f>
        <v>04</v>
      </c>
      <c r="H17" t="str">
        <f>MID(Screen_Time_Data__2[[#This Row],[Date]],4,2)</f>
        <v>18</v>
      </c>
      <c r="I17" t="str">
        <f>_xlfn.CONCAT(20,RIGHT(Screen_Time_Data__2[[#This Row],[Date]],2))</f>
        <v>2019</v>
      </c>
      <c r="J17" s="2">
        <f>DATE(Screen_Time_Data__2[[#This Row],[year_extracted]],Screen_Time_Data__2[[#This Row],[month_extracted]],Screen_Time_Data__2[[#This Row],[day_Extracted]])</f>
        <v>43573</v>
      </c>
    </row>
    <row r="18" spans="1:10" x14ac:dyDescent="0.35">
      <c r="A18" t="s">
        <v>16</v>
      </c>
      <c r="B18" t="s">
        <v>17</v>
      </c>
      <c r="C18">
        <v>0</v>
      </c>
      <c r="D18" t="s">
        <v>3</v>
      </c>
      <c r="E18">
        <v>112</v>
      </c>
      <c r="F18" t="str">
        <f>IF(Screen_Time_Data__2[[#This Row],[Yoga]]=0, "No Yoga", "Yoga")</f>
        <v>No Yoga</v>
      </c>
      <c r="G18" t="str">
        <f>LEFT(Screen_Time_Data__2[[#This Row],[Date]],2)</f>
        <v>04</v>
      </c>
      <c r="H18" t="str">
        <f>MID(Screen_Time_Data__2[[#This Row],[Date]],4,2)</f>
        <v>19</v>
      </c>
      <c r="I18" t="str">
        <f>_xlfn.CONCAT(20,RIGHT(Screen_Time_Data__2[[#This Row],[Date]],2))</f>
        <v>2019</v>
      </c>
      <c r="J18" s="2">
        <f>DATE(Screen_Time_Data__2[[#This Row],[year_extracted]],Screen_Time_Data__2[[#This Row],[month_extracted]],Screen_Time_Data__2[[#This Row],[day_Extracted]])</f>
        <v>43574</v>
      </c>
    </row>
    <row r="19" spans="1:10" x14ac:dyDescent="0.35">
      <c r="A19" t="s">
        <v>16</v>
      </c>
      <c r="B19" t="s">
        <v>17</v>
      </c>
      <c r="C19">
        <v>0</v>
      </c>
      <c r="D19" t="s">
        <v>4</v>
      </c>
      <c r="E19">
        <v>52</v>
      </c>
      <c r="F19" t="str">
        <f>IF(Screen_Time_Data__2[[#This Row],[Yoga]]=0, "No Yoga", "Yoga")</f>
        <v>No Yoga</v>
      </c>
      <c r="G19" t="str">
        <f>LEFT(Screen_Time_Data__2[[#This Row],[Date]],2)</f>
        <v>04</v>
      </c>
      <c r="H19" t="str">
        <f>MID(Screen_Time_Data__2[[#This Row],[Date]],4,2)</f>
        <v>19</v>
      </c>
      <c r="I19" t="str">
        <f>_xlfn.CONCAT(20,RIGHT(Screen_Time_Data__2[[#This Row],[Date]],2))</f>
        <v>2019</v>
      </c>
      <c r="J19" s="2">
        <f>DATE(Screen_Time_Data__2[[#This Row],[year_extracted]],Screen_Time_Data__2[[#This Row],[month_extracted]],Screen_Time_Data__2[[#This Row],[day_Extracted]])</f>
        <v>43574</v>
      </c>
    </row>
    <row r="20" spans="1:10" x14ac:dyDescent="0.35">
      <c r="A20" t="s">
        <v>16</v>
      </c>
      <c r="B20" t="s">
        <v>17</v>
      </c>
      <c r="C20">
        <v>0</v>
      </c>
      <c r="D20" t="s">
        <v>5</v>
      </c>
      <c r="E20">
        <v>40</v>
      </c>
      <c r="F20" t="str">
        <f>IF(Screen_Time_Data__2[[#This Row],[Yoga]]=0, "No Yoga", "Yoga")</f>
        <v>No Yoga</v>
      </c>
      <c r="G20" t="str">
        <f>LEFT(Screen_Time_Data__2[[#This Row],[Date]],2)</f>
        <v>04</v>
      </c>
      <c r="H20" t="str">
        <f>MID(Screen_Time_Data__2[[#This Row],[Date]],4,2)</f>
        <v>19</v>
      </c>
      <c r="I20" t="str">
        <f>_xlfn.CONCAT(20,RIGHT(Screen_Time_Data__2[[#This Row],[Date]],2))</f>
        <v>2019</v>
      </c>
      <c r="J20" s="2">
        <f>DATE(Screen_Time_Data__2[[#This Row],[year_extracted]],Screen_Time_Data__2[[#This Row],[month_extracted]],Screen_Time_Data__2[[#This Row],[day_Extracted]])</f>
        <v>43574</v>
      </c>
    </row>
    <row r="21" spans="1:10" x14ac:dyDescent="0.35">
      <c r="A21" t="s">
        <v>16</v>
      </c>
      <c r="B21" t="s">
        <v>17</v>
      </c>
      <c r="C21">
        <v>0</v>
      </c>
      <c r="D21" t="s">
        <v>6</v>
      </c>
      <c r="E21">
        <v>8</v>
      </c>
      <c r="F21" t="str">
        <f>IF(Screen_Time_Data__2[[#This Row],[Yoga]]=0, "No Yoga", "Yoga")</f>
        <v>No Yoga</v>
      </c>
      <c r="G21" t="str">
        <f>LEFT(Screen_Time_Data__2[[#This Row],[Date]],2)</f>
        <v>04</v>
      </c>
      <c r="H21" t="str">
        <f>MID(Screen_Time_Data__2[[#This Row],[Date]],4,2)</f>
        <v>19</v>
      </c>
      <c r="I21" t="str">
        <f>_xlfn.CONCAT(20,RIGHT(Screen_Time_Data__2[[#This Row],[Date]],2))</f>
        <v>2019</v>
      </c>
      <c r="J21" s="2">
        <f>DATE(Screen_Time_Data__2[[#This Row],[year_extracted]],Screen_Time_Data__2[[#This Row],[month_extracted]],Screen_Time_Data__2[[#This Row],[day_Extracted]])</f>
        <v>43574</v>
      </c>
    </row>
    <row r="22" spans="1:10" x14ac:dyDescent="0.35">
      <c r="A22" t="s">
        <v>16</v>
      </c>
      <c r="B22" t="s">
        <v>17</v>
      </c>
      <c r="C22">
        <v>0</v>
      </c>
      <c r="D22" t="s">
        <v>7</v>
      </c>
      <c r="E22">
        <v>4</v>
      </c>
      <c r="F22" t="str">
        <f>IF(Screen_Time_Data__2[[#This Row],[Yoga]]=0, "No Yoga", "Yoga")</f>
        <v>No Yoga</v>
      </c>
      <c r="G22" t="str">
        <f>LEFT(Screen_Time_Data__2[[#This Row],[Date]],2)</f>
        <v>04</v>
      </c>
      <c r="H22" t="str">
        <f>MID(Screen_Time_Data__2[[#This Row],[Date]],4,2)</f>
        <v>19</v>
      </c>
      <c r="I22" t="str">
        <f>_xlfn.CONCAT(20,RIGHT(Screen_Time_Data__2[[#This Row],[Date]],2))</f>
        <v>2019</v>
      </c>
      <c r="J22" s="2">
        <f>DATE(Screen_Time_Data__2[[#This Row],[year_extracted]],Screen_Time_Data__2[[#This Row],[month_extracted]],Screen_Time_Data__2[[#This Row],[day_Extracted]])</f>
        <v>43574</v>
      </c>
    </row>
    <row r="23" spans="1:10" x14ac:dyDescent="0.35">
      <c r="A23" t="s">
        <v>16</v>
      </c>
      <c r="B23" t="s">
        <v>17</v>
      </c>
      <c r="C23">
        <v>0</v>
      </c>
      <c r="D23" t="s">
        <v>8</v>
      </c>
      <c r="E23">
        <v>0</v>
      </c>
      <c r="F23" t="str">
        <f>IF(Screen_Time_Data__2[[#This Row],[Yoga]]=0, "No Yoga", "Yoga")</f>
        <v>No Yoga</v>
      </c>
      <c r="G23" t="str">
        <f>LEFT(Screen_Time_Data__2[[#This Row],[Date]],2)</f>
        <v>04</v>
      </c>
      <c r="H23" t="str">
        <f>MID(Screen_Time_Data__2[[#This Row],[Date]],4,2)</f>
        <v>19</v>
      </c>
      <c r="I23" t="str">
        <f>_xlfn.CONCAT(20,RIGHT(Screen_Time_Data__2[[#This Row],[Date]],2))</f>
        <v>2019</v>
      </c>
      <c r="J23" s="2">
        <f>DATE(Screen_Time_Data__2[[#This Row],[year_extracted]],Screen_Time_Data__2[[#This Row],[month_extracted]],Screen_Time_Data__2[[#This Row],[day_Extracted]])</f>
        <v>43574</v>
      </c>
    </row>
    <row r="24" spans="1:10" x14ac:dyDescent="0.35">
      <c r="A24" t="s">
        <v>16</v>
      </c>
      <c r="B24" t="s">
        <v>17</v>
      </c>
      <c r="C24">
        <v>0</v>
      </c>
      <c r="D24" t="s">
        <v>9</v>
      </c>
      <c r="E24">
        <v>3</v>
      </c>
      <c r="F24" t="str">
        <f>IF(Screen_Time_Data__2[[#This Row],[Yoga]]=0, "No Yoga", "Yoga")</f>
        <v>No Yoga</v>
      </c>
      <c r="G24" t="str">
        <f>LEFT(Screen_Time_Data__2[[#This Row],[Date]],2)</f>
        <v>04</v>
      </c>
      <c r="H24" t="str">
        <f>MID(Screen_Time_Data__2[[#This Row],[Date]],4,2)</f>
        <v>19</v>
      </c>
      <c r="I24" t="str">
        <f>_xlfn.CONCAT(20,RIGHT(Screen_Time_Data__2[[#This Row],[Date]],2))</f>
        <v>2019</v>
      </c>
      <c r="J24" s="2">
        <f>DATE(Screen_Time_Data__2[[#This Row],[year_extracted]],Screen_Time_Data__2[[#This Row],[month_extracted]],Screen_Time_Data__2[[#This Row],[day_Extracted]])</f>
        <v>43574</v>
      </c>
    </row>
    <row r="25" spans="1:10" x14ac:dyDescent="0.35">
      <c r="A25" t="s">
        <v>16</v>
      </c>
      <c r="B25" t="s">
        <v>17</v>
      </c>
      <c r="C25">
        <v>0</v>
      </c>
      <c r="D25" t="s">
        <v>10</v>
      </c>
      <c r="E25">
        <v>0</v>
      </c>
      <c r="F25" t="str">
        <f>IF(Screen_Time_Data__2[[#This Row],[Yoga]]=0, "No Yoga", "Yoga")</f>
        <v>No Yoga</v>
      </c>
      <c r="G25" t="str">
        <f>LEFT(Screen_Time_Data__2[[#This Row],[Date]],2)</f>
        <v>04</v>
      </c>
      <c r="H25" t="str">
        <f>MID(Screen_Time_Data__2[[#This Row],[Date]],4,2)</f>
        <v>19</v>
      </c>
      <c r="I25" t="str">
        <f>_xlfn.CONCAT(20,RIGHT(Screen_Time_Data__2[[#This Row],[Date]],2))</f>
        <v>2019</v>
      </c>
      <c r="J25" s="2">
        <f>DATE(Screen_Time_Data__2[[#This Row],[year_extracted]],Screen_Time_Data__2[[#This Row],[month_extracted]],Screen_Time_Data__2[[#This Row],[day_Extracted]])</f>
        <v>43574</v>
      </c>
    </row>
    <row r="26" spans="1:10" x14ac:dyDescent="0.35">
      <c r="A26" t="s">
        <v>18</v>
      </c>
      <c r="B26" t="s">
        <v>19</v>
      </c>
      <c r="C26">
        <v>0</v>
      </c>
      <c r="D26" t="s">
        <v>3</v>
      </c>
      <c r="E26">
        <v>101</v>
      </c>
      <c r="F26" t="str">
        <f>IF(Screen_Time_Data__2[[#This Row],[Yoga]]=0, "No Yoga", "Yoga")</f>
        <v>No Yoga</v>
      </c>
      <c r="G26" t="str">
        <f>LEFT(Screen_Time_Data__2[[#This Row],[Date]],2)</f>
        <v>04</v>
      </c>
      <c r="H26" t="str">
        <f>MID(Screen_Time_Data__2[[#This Row],[Date]],4,2)</f>
        <v>20</v>
      </c>
      <c r="I26" t="str">
        <f>_xlfn.CONCAT(20,RIGHT(Screen_Time_Data__2[[#This Row],[Date]],2))</f>
        <v>2019</v>
      </c>
      <c r="J26" s="2">
        <f>DATE(Screen_Time_Data__2[[#This Row],[year_extracted]],Screen_Time_Data__2[[#This Row],[month_extracted]],Screen_Time_Data__2[[#This Row],[day_Extracted]])</f>
        <v>43575</v>
      </c>
    </row>
    <row r="27" spans="1:10" x14ac:dyDescent="0.35">
      <c r="A27" t="s">
        <v>18</v>
      </c>
      <c r="B27" t="s">
        <v>19</v>
      </c>
      <c r="C27">
        <v>0</v>
      </c>
      <c r="D27" t="s">
        <v>4</v>
      </c>
      <c r="E27">
        <v>69</v>
      </c>
      <c r="F27" t="str">
        <f>IF(Screen_Time_Data__2[[#This Row],[Yoga]]=0, "No Yoga", "Yoga")</f>
        <v>No Yoga</v>
      </c>
      <c r="G27" t="str">
        <f>LEFT(Screen_Time_Data__2[[#This Row],[Date]],2)</f>
        <v>04</v>
      </c>
      <c r="H27" t="str">
        <f>MID(Screen_Time_Data__2[[#This Row],[Date]],4,2)</f>
        <v>20</v>
      </c>
      <c r="I27" t="str">
        <f>_xlfn.CONCAT(20,RIGHT(Screen_Time_Data__2[[#This Row],[Date]],2))</f>
        <v>2019</v>
      </c>
      <c r="J27" s="2">
        <f>DATE(Screen_Time_Data__2[[#This Row],[year_extracted]],Screen_Time_Data__2[[#This Row],[month_extracted]],Screen_Time_Data__2[[#This Row],[day_Extracted]])</f>
        <v>43575</v>
      </c>
    </row>
    <row r="28" spans="1:10" x14ac:dyDescent="0.35">
      <c r="A28" t="s">
        <v>18</v>
      </c>
      <c r="B28" t="s">
        <v>19</v>
      </c>
      <c r="C28">
        <v>0</v>
      </c>
      <c r="D28" t="s">
        <v>5</v>
      </c>
      <c r="E28">
        <v>9</v>
      </c>
      <c r="F28" t="str">
        <f>IF(Screen_Time_Data__2[[#This Row],[Yoga]]=0, "No Yoga", "Yoga")</f>
        <v>No Yoga</v>
      </c>
      <c r="G28" t="str">
        <f>LEFT(Screen_Time_Data__2[[#This Row],[Date]],2)</f>
        <v>04</v>
      </c>
      <c r="H28" t="str">
        <f>MID(Screen_Time_Data__2[[#This Row],[Date]],4,2)</f>
        <v>20</v>
      </c>
      <c r="I28" t="str">
        <f>_xlfn.CONCAT(20,RIGHT(Screen_Time_Data__2[[#This Row],[Date]],2))</f>
        <v>2019</v>
      </c>
      <c r="J28" s="2">
        <f>DATE(Screen_Time_Data__2[[#This Row],[year_extracted]],Screen_Time_Data__2[[#This Row],[month_extracted]],Screen_Time_Data__2[[#This Row],[day_Extracted]])</f>
        <v>43575</v>
      </c>
    </row>
    <row r="29" spans="1:10" x14ac:dyDescent="0.35">
      <c r="A29" t="s">
        <v>18</v>
      </c>
      <c r="B29" t="s">
        <v>19</v>
      </c>
      <c r="C29">
        <v>0</v>
      </c>
      <c r="D29" t="s">
        <v>6</v>
      </c>
      <c r="E29">
        <v>38</v>
      </c>
      <c r="F29" t="str">
        <f>IF(Screen_Time_Data__2[[#This Row],[Yoga]]=0, "No Yoga", "Yoga")</f>
        <v>No Yoga</v>
      </c>
      <c r="G29" t="str">
        <f>LEFT(Screen_Time_Data__2[[#This Row],[Date]],2)</f>
        <v>04</v>
      </c>
      <c r="H29" t="str">
        <f>MID(Screen_Time_Data__2[[#This Row],[Date]],4,2)</f>
        <v>20</v>
      </c>
      <c r="I29" t="str">
        <f>_xlfn.CONCAT(20,RIGHT(Screen_Time_Data__2[[#This Row],[Date]],2))</f>
        <v>2019</v>
      </c>
      <c r="J29" s="2">
        <f>DATE(Screen_Time_Data__2[[#This Row],[year_extracted]],Screen_Time_Data__2[[#This Row],[month_extracted]],Screen_Time_Data__2[[#This Row],[day_Extracted]])</f>
        <v>43575</v>
      </c>
    </row>
    <row r="30" spans="1:10" x14ac:dyDescent="0.35">
      <c r="A30" t="s">
        <v>18</v>
      </c>
      <c r="B30" t="s">
        <v>19</v>
      </c>
      <c r="C30">
        <v>0</v>
      </c>
      <c r="D30" t="s">
        <v>7</v>
      </c>
      <c r="E30">
        <v>2</v>
      </c>
      <c r="F30" t="str">
        <f>IF(Screen_Time_Data__2[[#This Row],[Yoga]]=0, "No Yoga", "Yoga")</f>
        <v>No Yoga</v>
      </c>
      <c r="G30" t="str">
        <f>LEFT(Screen_Time_Data__2[[#This Row],[Date]],2)</f>
        <v>04</v>
      </c>
      <c r="H30" t="str">
        <f>MID(Screen_Time_Data__2[[#This Row],[Date]],4,2)</f>
        <v>20</v>
      </c>
      <c r="I30" t="str">
        <f>_xlfn.CONCAT(20,RIGHT(Screen_Time_Data__2[[#This Row],[Date]],2))</f>
        <v>2019</v>
      </c>
      <c r="J30" s="2">
        <f>DATE(Screen_Time_Data__2[[#This Row],[year_extracted]],Screen_Time_Data__2[[#This Row],[month_extracted]],Screen_Time_Data__2[[#This Row],[day_Extracted]])</f>
        <v>43575</v>
      </c>
    </row>
    <row r="31" spans="1:10" x14ac:dyDescent="0.35">
      <c r="A31" t="s">
        <v>18</v>
      </c>
      <c r="B31" t="s">
        <v>19</v>
      </c>
      <c r="C31">
        <v>0</v>
      </c>
      <c r="D31" t="s">
        <v>8</v>
      </c>
      <c r="E31">
        <v>0</v>
      </c>
      <c r="F31" t="str">
        <f>IF(Screen_Time_Data__2[[#This Row],[Yoga]]=0, "No Yoga", "Yoga")</f>
        <v>No Yoga</v>
      </c>
      <c r="G31" t="str">
        <f>LEFT(Screen_Time_Data__2[[#This Row],[Date]],2)</f>
        <v>04</v>
      </c>
      <c r="H31" t="str">
        <f>MID(Screen_Time_Data__2[[#This Row],[Date]],4,2)</f>
        <v>20</v>
      </c>
      <c r="I31" t="str">
        <f>_xlfn.CONCAT(20,RIGHT(Screen_Time_Data__2[[#This Row],[Date]],2))</f>
        <v>2019</v>
      </c>
      <c r="J31" s="2">
        <f>DATE(Screen_Time_Data__2[[#This Row],[year_extracted]],Screen_Time_Data__2[[#This Row],[month_extracted]],Screen_Time_Data__2[[#This Row],[day_Extracted]])</f>
        <v>43575</v>
      </c>
    </row>
    <row r="32" spans="1:10" x14ac:dyDescent="0.35">
      <c r="A32" t="s">
        <v>18</v>
      </c>
      <c r="B32" t="s">
        <v>19</v>
      </c>
      <c r="C32">
        <v>0</v>
      </c>
      <c r="D32" t="s">
        <v>9</v>
      </c>
      <c r="E32">
        <v>3</v>
      </c>
      <c r="F32" t="str">
        <f>IF(Screen_Time_Data__2[[#This Row],[Yoga]]=0, "No Yoga", "Yoga")</f>
        <v>No Yoga</v>
      </c>
      <c r="G32" t="str">
        <f>LEFT(Screen_Time_Data__2[[#This Row],[Date]],2)</f>
        <v>04</v>
      </c>
      <c r="H32" t="str">
        <f>MID(Screen_Time_Data__2[[#This Row],[Date]],4,2)</f>
        <v>20</v>
      </c>
      <c r="I32" t="str">
        <f>_xlfn.CONCAT(20,RIGHT(Screen_Time_Data__2[[#This Row],[Date]],2))</f>
        <v>2019</v>
      </c>
      <c r="J32" s="2">
        <f>DATE(Screen_Time_Data__2[[#This Row],[year_extracted]],Screen_Time_Data__2[[#This Row],[month_extracted]],Screen_Time_Data__2[[#This Row],[day_Extracted]])</f>
        <v>43575</v>
      </c>
    </row>
    <row r="33" spans="1:10" x14ac:dyDescent="0.35">
      <c r="A33" t="s">
        <v>18</v>
      </c>
      <c r="B33" t="s">
        <v>19</v>
      </c>
      <c r="C33">
        <v>0</v>
      </c>
      <c r="D33" t="s">
        <v>10</v>
      </c>
      <c r="E33">
        <v>0</v>
      </c>
      <c r="F33" t="str">
        <f>IF(Screen_Time_Data__2[[#This Row],[Yoga]]=0, "No Yoga", "Yoga")</f>
        <v>No Yoga</v>
      </c>
      <c r="G33" t="str">
        <f>LEFT(Screen_Time_Data__2[[#This Row],[Date]],2)</f>
        <v>04</v>
      </c>
      <c r="H33" t="str">
        <f>MID(Screen_Time_Data__2[[#This Row],[Date]],4,2)</f>
        <v>20</v>
      </c>
      <c r="I33" t="str">
        <f>_xlfn.CONCAT(20,RIGHT(Screen_Time_Data__2[[#This Row],[Date]],2))</f>
        <v>2019</v>
      </c>
      <c r="J33" s="2">
        <f>DATE(Screen_Time_Data__2[[#This Row],[year_extracted]],Screen_Time_Data__2[[#This Row],[month_extracted]],Screen_Time_Data__2[[#This Row],[day_Extracted]])</f>
        <v>43575</v>
      </c>
    </row>
    <row r="34" spans="1:10" x14ac:dyDescent="0.35">
      <c r="A34" t="s">
        <v>20</v>
      </c>
      <c r="B34" t="s">
        <v>21</v>
      </c>
      <c r="C34">
        <v>0</v>
      </c>
      <c r="D34" t="s">
        <v>3</v>
      </c>
      <c r="E34">
        <v>56</v>
      </c>
      <c r="F34" t="str">
        <f>IF(Screen_Time_Data__2[[#This Row],[Yoga]]=0, "No Yoga", "Yoga")</f>
        <v>No Yoga</v>
      </c>
      <c r="G34" t="str">
        <f>LEFT(Screen_Time_Data__2[[#This Row],[Date]],2)</f>
        <v>04</v>
      </c>
      <c r="H34" t="str">
        <f>MID(Screen_Time_Data__2[[#This Row],[Date]],4,2)</f>
        <v>21</v>
      </c>
      <c r="I34" t="str">
        <f>_xlfn.CONCAT(20,RIGHT(Screen_Time_Data__2[[#This Row],[Date]],2))</f>
        <v>2019</v>
      </c>
      <c r="J34" s="2">
        <f>DATE(Screen_Time_Data__2[[#This Row],[year_extracted]],Screen_Time_Data__2[[#This Row],[month_extracted]],Screen_Time_Data__2[[#This Row],[day_Extracted]])</f>
        <v>43576</v>
      </c>
    </row>
    <row r="35" spans="1:10" x14ac:dyDescent="0.35">
      <c r="A35" t="s">
        <v>20</v>
      </c>
      <c r="B35" t="s">
        <v>21</v>
      </c>
      <c r="C35">
        <v>0</v>
      </c>
      <c r="D35" t="s">
        <v>4</v>
      </c>
      <c r="E35">
        <v>35</v>
      </c>
      <c r="F35" t="str">
        <f>IF(Screen_Time_Data__2[[#This Row],[Yoga]]=0, "No Yoga", "Yoga")</f>
        <v>No Yoga</v>
      </c>
      <c r="G35" t="str">
        <f>LEFT(Screen_Time_Data__2[[#This Row],[Date]],2)</f>
        <v>04</v>
      </c>
      <c r="H35" t="str">
        <f>MID(Screen_Time_Data__2[[#This Row],[Date]],4,2)</f>
        <v>21</v>
      </c>
      <c r="I35" t="str">
        <f>_xlfn.CONCAT(20,RIGHT(Screen_Time_Data__2[[#This Row],[Date]],2))</f>
        <v>2019</v>
      </c>
      <c r="J35" s="2">
        <f>DATE(Screen_Time_Data__2[[#This Row],[year_extracted]],Screen_Time_Data__2[[#This Row],[month_extracted]],Screen_Time_Data__2[[#This Row],[day_Extracted]])</f>
        <v>43576</v>
      </c>
    </row>
    <row r="36" spans="1:10" x14ac:dyDescent="0.35">
      <c r="A36" t="s">
        <v>20</v>
      </c>
      <c r="B36" t="s">
        <v>21</v>
      </c>
      <c r="C36">
        <v>0</v>
      </c>
      <c r="D36" t="s">
        <v>5</v>
      </c>
      <c r="E36">
        <v>2</v>
      </c>
      <c r="F36" t="str">
        <f>IF(Screen_Time_Data__2[[#This Row],[Yoga]]=0, "No Yoga", "Yoga")</f>
        <v>No Yoga</v>
      </c>
      <c r="G36" t="str">
        <f>LEFT(Screen_Time_Data__2[[#This Row],[Date]],2)</f>
        <v>04</v>
      </c>
      <c r="H36" t="str">
        <f>MID(Screen_Time_Data__2[[#This Row],[Date]],4,2)</f>
        <v>21</v>
      </c>
      <c r="I36" t="str">
        <f>_xlfn.CONCAT(20,RIGHT(Screen_Time_Data__2[[#This Row],[Date]],2))</f>
        <v>2019</v>
      </c>
      <c r="J36" s="2">
        <f>DATE(Screen_Time_Data__2[[#This Row],[year_extracted]],Screen_Time_Data__2[[#This Row],[month_extracted]],Screen_Time_Data__2[[#This Row],[day_Extracted]])</f>
        <v>43576</v>
      </c>
    </row>
    <row r="37" spans="1:10" x14ac:dyDescent="0.35">
      <c r="A37" t="s">
        <v>20</v>
      </c>
      <c r="B37" t="s">
        <v>21</v>
      </c>
      <c r="C37">
        <v>0</v>
      </c>
      <c r="D37" t="s">
        <v>6</v>
      </c>
      <c r="E37">
        <v>43</v>
      </c>
      <c r="F37" t="str">
        <f>IF(Screen_Time_Data__2[[#This Row],[Yoga]]=0, "No Yoga", "Yoga")</f>
        <v>No Yoga</v>
      </c>
      <c r="G37" t="str">
        <f>LEFT(Screen_Time_Data__2[[#This Row],[Date]],2)</f>
        <v>04</v>
      </c>
      <c r="H37" t="str">
        <f>MID(Screen_Time_Data__2[[#This Row],[Date]],4,2)</f>
        <v>21</v>
      </c>
      <c r="I37" t="str">
        <f>_xlfn.CONCAT(20,RIGHT(Screen_Time_Data__2[[#This Row],[Date]],2))</f>
        <v>2019</v>
      </c>
      <c r="J37" s="2">
        <f>DATE(Screen_Time_Data__2[[#This Row],[year_extracted]],Screen_Time_Data__2[[#This Row],[month_extracted]],Screen_Time_Data__2[[#This Row],[day_Extracted]])</f>
        <v>43576</v>
      </c>
    </row>
    <row r="38" spans="1:10" x14ac:dyDescent="0.35">
      <c r="A38" t="s">
        <v>20</v>
      </c>
      <c r="B38" t="s">
        <v>21</v>
      </c>
      <c r="C38">
        <v>0</v>
      </c>
      <c r="D38" t="s">
        <v>7</v>
      </c>
      <c r="E38">
        <v>3</v>
      </c>
      <c r="F38" t="str">
        <f>IF(Screen_Time_Data__2[[#This Row],[Yoga]]=0, "No Yoga", "Yoga")</f>
        <v>No Yoga</v>
      </c>
      <c r="G38" t="str">
        <f>LEFT(Screen_Time_Data__2[[#This Row],[Date]],2)</f>
        <v>04</v>
      </c>
      <c r="H38" t="str">
        <f>MID(Screen_Time_Data__2[[#This Row],[Date]],4,2)</f>
        <v>21</v>
      </c>
      <c r="I38" t="str">
        <f>_xlfn.CONCAT(20,RIGHT(Screen_Time_Data__2[[#This Row],[Date]],2))</f>
        <v>2019</v>
      </c>
      <c r="J38" s="2">
        <f>DATE(Screen_Time_Data__2[[#This Row],[year_extracted]],Screen_Time_Data__2[[#This Row],[month_extracted]],Screen_Time_Data__2[[#This Row],[day_Extracted]])</f>
        <v>43576</v>
      </c>
    </row>
    <row r="39" spans="1:10" x14ac:dyDescent="0.35">
      <c r="A39" t="s">
        <v>20</v>
      </c>
      <c r="B39" t="s">
        <v>21</v>
      </c>
      <c r="C39">
        <v>0</v>
      </c>
      <c r="D39" t="s">
        <v>8</v>
      </c>
      <c r="E39">
        <v>0</v>
      </c>
      <c r="F39" t="str">
        <f>IF(Screen_Time_Data__2[[#This Row],[Yoga]]=0, "No Yoga", "Yoga")</f>
        <v>No Yoga</v>
      </c>
      <c r="G39" t="str">
        <f>LEFT(Screen_Time_Data__2[[#This Row],[Date]],2)</f>
        <v>04</v>
      </c>
      <c r="H39" t="str">
        <f>MID(Screen_Time_Data__2[[#This Row],[Date]],4,2)</f>
        <v>21</v>
      </c>
      <c r="I39" t="str">
        <f>_xlfn.CONCAT(20,RIGHT(Screen_Time_Data__2[[#This Row],[Date]],2))</f>
        <v>2019</v>
      </c>
      <c r="J39" s="2">
        <f>DATE(Screen_Time_Data__2[[#This Row],[year_extracted]],Screen_Time_Data__2[[#This Row],[month_extracted]],Screen_Time_Data__2[[#This Row],[day_Extracted]])</f>
        <v>43576</v>
      </c>
    </row>
    <row r="40" spans="1:10" x14ac:dyDescent="0.35">
      <c r="A40" t="s">
        <v>20</v>
      </c>
      <c r="B40" t="s">
        <v>21</v>
      </c>
      <c r="C40">
        <v>0</v>
      </c>
      <c r="D40" t="s">
        <v>9</v>
      </c>
      <c r="E40">
        <v>1</v>
      </c>
      <c r="F40" t="str">
        <f>IF(Screen_Time_Data__2[[#This Row],[Yoga]]=0, "No Yoga", "Yoga")</f>
        <v>No Yoga</v>
      </c>
      <c r="G40" t="str">
        <f>LEFT(Screen_Time_Data__2[[#This Row],[Date]],2)</f>
        <v>04</v>
      </c>
      <c r="H40" t="str">
        <f>MID(Screen_Time_Data__2[[#This Row],[Date]],4,2)</f>
        <v>21</v>
      </c>
      <c r="I40" t="str">
        <f>_xlfn.CONCAT(20,RIGHT(Screen_Time_Data__2[[#This Row],[Date]],2))</f>
        <v>2019</v>
      </c>
      <c r="J40" s="2">
        <f>DATE(Screen_Time_Data__2[[#This Row],[year_extracted]],Screen_Time_Data__2[[#This Row],[month_extracted]],Screen_Time_Data__2[[#This Row],[day_Extracted]])</f>
        <v>43576</v>
      </c>
    </row>
    <row r="41" spans="1:10" x14ac:dyDescent="0.35">
      <c r="A41" t="s">
        <v>20</v>
      </c>
      <c r="B41" t="s">
        <v>21</v>
      </c>
      <c r="C41">
        <v>0</v>
      </c>
      <c r="D41" t="s">
        <v>10</v>
      </c>
      <c r="E41">
        <v>1</v>
      </c>
      <c r="F41" t="str">
        <f>IF(Screen_Time_Data__2[[#This Row],[Yoga]]=0, "No Yoga", "Yoga")</f>
        <v>No Yoga</v>
      </c>
      <c r="G41" t="str">
        <f>LEFT(Screen_Time_Data__2[[#This Row],[Date]],2)</f>
        <v>04</v>
      </c>
      <c r="H41" t="str">
        <f>MID(Screen_Time_Data__2[[#This Row],[Date]],4,2)</f>
        <v>21</v>
      </c>
      <c r="I41" t="str">
        <f>_xlfn.CONCAT(20,RIGHT(Screen_Time_Data__2[[#This Row],[Date]],2))</f>
        <v>2019</v>
      </c>
      <c r="J41" s="2">
        <f>DATE(Screen_Time_Data__2[[#This Row],[year_extracted]],Screen_Time_Data__2[[#This Row],[month_extracted]],Screen_Time_Data__2[[#This Row],[day_Extracted]])</f>
        <v>43576</v>
      </c>
    </row>
    <row r="42" spans="1:10" x14ac:dyDescent="0.35">
      <c r="A42" t="s">
        <v>22</v>
      </c>
      <c r="B42" t="s">
        <v>23</v>
      </c>
      <c r="C42">
        <v>0</v>
      </c>
      <c r="D42" t="s">
        <v>3</v>
      </c>
      <c r="E42">
        <v>189</v>
      </c>
      <c r="F42" t="str">
        <f>IF(Screen_Time_Data__2[[#This Row],[Yoga]]=0, "No Yoga", "Yoga")</f>
        <v>No Yoga</v>
      </c>
      <c r="G42" t="str">
        <f>LEFT(Screen_Time_Data__2[[#This Row],[Date]],2)</f>
        <v>04</v>
      </c>
      <c r="H42" t="str">
        <f>MID(Screen_Time_Data__2[[#This Row],[Date]],4,2)</f>
        <v>22</v>
      </c>
      <c r="I42" t="str">
        <f>_xlfn.CONCAT(20,RIGHT(Screen_Time_Data__2[[#This Row],[Date]],2))</f>
        <v>2019</v>
      </c>
      <c r="J42" s="2">
        <f>DATE(Screen_Time_Data__2[[#This Row],[year_extracted]],Screen_Time_Data__2[[#This Row],[month_extracted]],Screen_Time_Data__2[[#This Row],[day_Extracted]])</f>
        <v>43577</v>
      </c>
    </row>
    <row r="43" spans="1:10" x14ac:dyDescent="0.35">
      <c r="A43" t="s">
        <v>22</v>
      </c>
      <c r="B43" t="s">
        <v>23</v>
      </c>
      <c r="C43">
        <v>0</v>
      </c>
      <c r="D43" t="s">
        <v>4</v>
      </c>
      <c r="E43">
        <v>68</v>
      </c>
      <c r="F43" t="str">
        <f>IF(Screen_Time_Data__2[[#This Row],[Yoga]]=0, "No Yoga", "Yoga")</f>
        <v>No Yoga</v>
      </c>
      <c r="G43" t="str">
        <f>LEFT(Screen_Time_Data__2[[#This Row],[Date]],2)</f>
        <v>04</v>
      </c>
      <c r="H43" t="str">
        <f>MID(Screen_Time_Data__2[[#This Row],[Date]],4,2)</f>
        <v>22</v>
      </c>
      <c r="I43" t="str">
        <f>_xlfn.CONCAT(20,RIGHT(Screen_Time_Data__2[[#This Row],[Date]],2))</f>
        <v>2019</v>
      </c>
      <c r="J43" s="2">
        <f>DATE(Screen_Time_Data__2[[#This Row],[year_extracted]],Screen_Time_Data__2[[#This Row],[month_extracted]],Screen_Time_Data__2[[#This Row],[day_Extracted]])</f>
        <v>43577</v>
      </c>
    </row>
    <row r="44" spans="1:10" x14ac:dyDescent="0.35">
      <c r="A44" t="s">
        <v>22</v>
      </c>
      <c r="B44" t="s">
        <v>23</v>
      </c>
      <c r="C44">
        <v>0</v>
      </c>
      <c r="D44" t="s">
        <v>5</v>
      </c>
      <c r="E44">
        <v>0</v>
      </c>
      <c r="F44" t="str">
        <f>IF(Screen_Time_Data__2[[#This Row],[Yoga]]=0, "No Yoga", "Yoga")</f>
        <v>No Yoga</v>
      </c>
      <c r="G44" t="str">
        <f>LEFT(Screen_Time_Data__2[[#This Row],[Date]],2)</f>
        <v>04</v>
      </c>
      <c r="H44" t="str">
        <f>MID(Screen_Time_Data__2[[#This Row],[Date]],4,2)</f>
        <v>22</v>
      </c>
      <c r="I44" t="str">
        <f>_xlfn.CONCAT(20,RIGHT(Screen_Time_Data__2[[#This Row],[Date]],2))</f>
        <v>2019</v>
      </c>
      <c r="J44" s="2">
        <f>DATE(Screen_Time_Data__2[[#This Row],[year_extracted]],Screen_Time_Data__2[[#This Row],[month_extracted]],Screen_Time_Data__2[[#This Row],[day_Extracted]])</f>
        <v>43577</v>
      </c>
    </row>
    <row r="45" spans="1:10" x14ac:dyDescent="0.35">
      <c r="A45" t="s">
        <v>22</v>
      </c>
      <c r="B45" t="s">
        <v>23</v>
      </c>
      <c r="C45">
        <v>0</v>
      </c>
      <c r="D45" t="s">
        <v>6</v>
      </c>
      <c r="E45">
        <v>9</v>
      </c>
      <c r="F45" t="str">
        <f>IF(Screen_Time_Data__2[[#This Row],[Yoga]]=0, "No Yoga", "Yoga")</f>
        <v>No Yoga</v>
      </c>
      <c r="G45" t="str">
        <f>LEFT(Screen_Time_Data__2[[#This Row],[Date]],2)</f>
        <v>04</v>
      </c>
      <c r="H45" t="str">
        <f>MID(Screen_Time_Data__2[[#This Row],[Date]],4,2)</f>
        <v>22</v>
      </c>
      <c r="I45" t="str">
        <f>_xlfn.CONCAT(20,RIGHT(Screen_Time_Data__2[[#This Row],[Date]],2))</f>
        <v>2019</v>
      </c>
      <c r="J45" s="2">
        <f>DATE(Screen_Time_Data__2[[#This Row],[year_extracted]],Screen_Time_Data__2[[#This Row],[month_extracted]],Screen_Time_Data__2[[#This Row],[day_Extracted]])</f>
        <v>43577</v>
      </c>
    </row>
    <row r="46" spans="1:10" x14ac:dyDescent="0.35">
      <c r="A46" t="s">
        <v>22</v>
      </c>
      <c r="B46" t="s">
        <v>23</v>
      </c>
      <c r="C46">
        <v>0</v>
      </c>
      <c r="D46" t="s">
        <v>7</v>
      </c>
      <c r="E46">
        <v>3</v>
      </c>
      <c r="F46" t="str">
        <f>IF(Screen_Time_Data__2[[#This Row],[Yoga]]=0, "No Yoga", "Yoga")</f>
        <v>No Yoga</v>
      </c>
      <c r="G46" t="str">
        <f>LEFT(Screen_Time_Data__2[[#This Row],[Date]],2)</f>
        <v>04</v>
      </c>
      <c r="H46" t="str">
        <f>MID(Screen_Time_Data__2[[#This Row],[Date]],4,2)</f>
        <v>22</v>
      </c>
      <c r="I46" t="str">
        <f>_xlfn.CONCAT(20,RIGHT(Screen_Time_Data__2[[#This Row],[Date]],2))</f>
        <v>2019</v>
      </c>
      <c r="J46" s="2">
        <f>DATE(Screen_Time_Data__2[[#This Row],[year_extracted]],Screen_Time_Data__2[[#This Row],[month_extracted]],Screen_Time_Data__2[[#This Row],[day_Extracted]])</f>
        <v>43577</v>
      </c>
    </row>
    <row r="47" spans="1:10" x14ac:dyDescent="0.35">
      <c r="A47" t="s">
        <v>22</v>
      </c>
      <c r="B47" t="s">
        <v>23</v>
      </c>
      <c r="C47">
        <v>0</v>
      </c>
      <c r="D47" t="s">
        <v>8</v>
      </c>
      <c r="E47">
        <v>4</v>
      </c>
      <c r="F47" t="str">
        <f>IF(Screen_Time_Data__2[[#This Row],[Yoga]]=0, "No Yoga", "Yoga")</f>
        <v>No Yoga</v>
      </c>
      <c r="G47" t="str">
        <f>LEFT(Screen_Time_Data__2[[#This Row],[Date]],2)</f>
        <v>04</v>
      </c>
      <c r="H47" t="str">
        <f>MID(Screen_Time_Data__2[[#This Row],[Date]],4,2)</f>
        <v>22</v>
      </c>
      <c r="I47" t="str">
        <f>_xlfn.CONCAT(20,RIGHT(Screen_Time_Data__2[[#This Row],[Date]],2))</f>
        <v>2019</v>
      </c>
      <c r="J47" s="2">
        <f>DATE(Screen_Time_Data__2[[#This Row],[year_extracted]],Screen_Time_Data__2[[#This Row],[month_extracted]],Screen_Time_Data__2[[#This Row],[day_Extracted]])</f>
        <v>43577</v>
      </c>
    </row>
    <row r="48" spans="1:10" x14ac:dyDescent="0.35">
      <c r="A48" t="s">
        <v>22</v>
      </c>
      <c r="B48" t="s">
        <v>23</v>
      </c>
      <c r="C48">
        <v>0</v>
      </c>
      <c r="D48" t="s">
        <v>9</v>
      </c>
      <c r="E48">
        <v>0</v>
      </c>
      <c r="F48" t="str">
        <f>IF(Screen_Time_Data__2[[#This Row],[Yoga]]=0, "No Yoga", "Yoga")</f>
        <v>No Yoga</v>
      </c>
      <c r="G48" t="str">
        <f>LEFT(Screen_Time_Data__2[[#This Row],[Date]],2)</f>
        <v>04</v>
      </c>
      <c r="H48" t="str">
        <f>MID(Screen_Time_Data__2[[#This Row],[Date]],4,2)</f>
        <v>22</v>
      </c>
      <c r="I48" t="str">
        <f>_xlfn.CONCAT(20,RIGHT(Screen_Time_Data__2[[#This Row],[Date]],2))</f>
        <v>2019</v>
      </c>
      <c r="J48" s="2">
        <f>DATE(Screen_Time_Data__2[[#This Row],[year_extracted]],Screen_Time_Data__2[[#This Row],[month_extracted]],Screen_Time_Data__2[[#This Row],[day_Extracted]])</f>
        <v>43577</v>
      </c>
    </row>
    <row r="49" spans="1:10" x14ac:dyDescent="0.35">
      <c r="A49" t="s">
        <v>22</v>
      </c>
      <c r="B49" t="s">
        <v>23</v>
      </c>
      <c r="C49">
        <v>0</v>
      </c>
      <c r="D49" t="s">
        <v>10</v>
      </c>
      <c r="E49">
        <v>0</v>
      </c>
      <c r="F49" t="str">
        <f>IF(Screen_Time_Data__2[[#This Row],[Yoga]]=0, "No Yoga", "Yoga")</f>
        <v>No Yoga</v>
      </c>
      <c r="G49" t="str">
        <f>LEFT(Screen_Time_Data__2[[#This Row],[Date]],2)</f>
        <v>04</v>
      </c>
      <c r="H49" t="str">
        <f>MID(Screen_Time_Data__2[[#This Row],[Date]],4,2)</f>
        <v>22</v>
      </c>
      <c r="I49" t="str">
        <f>_xlfn.CONCAT(20,RIGHT(Screen_Time_Data__2[[#This Row],[Date]],2))</f>
        <v>2019</v>
      </c>
      <c r="J49" s="2">
        <f>DATE(Screen_Time_Data__2[[#This Row],[year_extracted]],Screen_Time_Data__2[[#This Row],[month_extracted]],Screen_Time_Data__2[[#This Row],[day_Extracted]])</f>
        <v>43577</v>
      </c>
    </row>
    <row r="50" spans="1:10" x14ac:dyDescent="0.35">
      <c r="A50" t="s">
        <v>24</v>
      </c>
      <c r="B50" t="s">
        <v>25</v>
      </c>
      <c r="C50">
        <v>0</v>
      </c>
      <c r="D50" t="s">
        <v>3</v>
      </c>
      <c r="E50">
        <v>158</v>
      </c>
      <c r="F50" t="str">
        <f>IF(Screen_Time_Data__2[[#This Row],[Yoga]]=0, "No Yoga", "Yoga")</f>
        <v>No Yoga</v>
      </c>
      <c r="G50" t="str">
        <f>LEFT(Screen_Time_Data__2[[#This Row],[Date]],2)</f>
        <v>04</v>
      </c>
      <c r="H50" t="str">
        <f>MID(Screen_Time_Data__2[[#This Row],[Date]],4,2)</f>
        <v>23</v>
      </c>
      <c r="I50" t="str">
        <f>_xlfn.CONCAT(20,RIGHT(Screen_Time_Data__2[[#This Row],[Date]],2))</f>
        <v>2019</v>
      </c>
      <c r="J50" s="2">
        <f>DATE(Screen_Time_Data__2[[#This Row],[year_extracted]],Screen_Time_Data__2[[#This Row],[month_extracted]],Screen_Time_Data__2[[#This Row],[day_Extracted]])</f>
        <v>43578</v>
      </c>
    </row>
    <row r="51" spans="1:10" x14ac:dyDescent="0.35">
      <c r="A51" t="s">
        <v>24</v>
      </c>
      <c r="B51" t="s">
        <v>25</v>
      </c>
      <c r="C51">
        <v>0</v>
      </c>
      <c r="D51" t="s">
        <v>4</v>
      </c>
      <c r="E51">
        <v>56</v>
      </c>
      <c r="F51" t="str">
        <f>IF(Screen_Time_Data__2[[#This Row],[Yoga]]=0, "No Yoga", "Yoga")</f>
        <v>No Yoga</v>
      </c>
      <c r="G51" t="str">
        <f>LEFT(Screen_Time_Data__2[[#This Row],[Date]],2)</f>
        <v>04</v>
      </c>
      <c r="H51" t="str">
        <f>MID(Screen_Time_Data__2[[#This Row],[Date]],4,2)</f>
        <v>23</v>
      </c>
      <c r="I51" t="str">
        <f>_xlfn.CONCAT(20,RIGHT(Screen_Time_Data__2[[#This Row],[Date]],2))</f>
        <v>2019</v>
      </c>
      <c r="J51" s="2">
        <f>DATE(Screen_Time_Data__2[[#This Row],[year_extracted]],Screen_Time_Data__2[[#This Row],[month_extracted]],Screen_Time_Data__2[[#This Row],[day_Extracted]])</f>
        <v>43578</v>
      </c>
    </row>
    <row r="52" spans="1:10" x14ac:dyDescent="0.35">
      <c r="A52" t="s">
        <v>24</v>
      </c>
      <c r="B52" t="s">
        <v>25</v>
      </c>
      <c r="C52">
        <v>0</v>
      </c>
      <c r="D52" t="s">
        <v>5</v>
      </c>
      <c r="E52">
        <v>18</v>
      </c>
      <c r="F52" t="str">
        <f>IF(Screen_Time_Data__2[[#This Row],[Yoga]]=0, "No Yoga", "Yoga")</f>
        <v>No Yoga</v>
      </c>
      <c r="G52" t="str">
        <f>LEFT(Screen_Time_Data__2[[#This Row],[Date]],2)</f>
        <v>04</v>
      </c>
      <c r="H52" t="str">
        <f>MID(Screen_Time_Data__2[[#This Row],[Date]],4,2)</f>
        <v>23</v>
      </c>
      <c r="I52" t="str">
        <f>_xlfn.CONCAT(20,RIGHT(Screen_Time_Data__2[[#This Row],[Date]],2))</f>
        <v>2019</v>
      </c>
      <c r="J52" s="2">
        <f>DATE(Screen_Time_Data__2[[#This Row],[year_extracted]],Screen_Time_Data__2[[#This Row],[month_extracted]],Screen_Time_Data__2[[#This Row],[day_Extracted]])</f>
        <v>43578</v>
      </c>
    </row>
    <row r="53" spans="1:10" x14ac:dyDescent="0.35">
      <c r="A53" t="s">
        <v>24</v>
      </c>
      <c r="B53" t="s">
        <v>25</v>
      </c>
      <c r="C53">
        <v>0</v>
      </c>
      <c r="D53" t="s">
        <v>6</v>
      </c>
      <c r="E53">
        <v>41</v>
      </c>
      <c r="F53" t="str">
        <f>IF(Screen_Time_Data__2[[#This Row],[Yoga]]=0, "No Yoga", "Yoga")</f>
        <v>No Yoga</v>
      </c>
      <c r="G53" t="str">
        <f>LEFT(Screen_Time_Data__2[[#This Row],[Date]],2)</f>
        <v>04</v>
      </c>
      <c r="H53" t="str">
        <f>MID(Screen_Time_Data__2[[#This Row],[Date]],4,2)</f>
        <v>23</v>
      </c>
      <c r="I53" t="str">
        <f>_xlfn.CONCAT(20,RIGHT(Screen_Time_Data__2[[#This Row],[Date]],2))</f>
        <v>2019</v>
      </c>
      <c r="J53" s="2">
        <f>DATE(Screen_Time_Data__2[[#This Row],[year_extracted]],Screen_Time_Data__2[[#This Row],[month_extracted]],Screen_Time_Data__2[[#This Row],[day_Extracted]])</f>
        <v>43578</v>
      </c>
    </row>
    <row r="54" spans="1:10" x14ac:dyDescent="0.35">
      <c r="A54" t="s">
        <v>24</v>
      </c>
      <c r="B54" t="s">
        <v>25</v>
      </c>
      <c r="C54">
        <v>0</v>
      </c>
      <c r="D54" t="s">
        <v>7</v>
      </c>
      <c r="E54">
        <v>12</v>
      </c>
      <c r="F54" t="str">
        <f>IF(Screen_Time_Data__2[[#This Row],[Yoga]]=0, "No Yoga", "Yoga")</f>
        <v>No Yoga</v>
      </c>
      <c r="G54" t="str">
        <f>LEFT(Screen_Time_Data__2[[#This Row],[Date]],2)</f>
        <v>04</v>
      </c>
      <c r="H54" t="str">
        <f>MID(Screen_Time_Data__2[[#This Row],[Date]],4,2)</f>
        <v>23</v>
      </c>
      <c r="I54" t="str">
        <f>_xlfn.CONCAT(20,RIGHT(Screen_Time_Data__2[[#This Row],[Date]],2))</f>
        <v>2019</v>
      </c>
      <c r="J54" s="2">
        <f>DATE(Screen_Time_Data__2[[#This Row],[year_extracted]],Screen_Time_Data__2[[#This Row],[month_extracted]],Screen_Time_Data__2[[#This Row],[day_Extracted]])</f>
        <v>43578</v>
      </c>
    </row>
    <row r="55" spans="1:10" x14ac:dyDescent="0.35">
      <c r="A55" t="s">
        <v>24</v>
      </c>
      <c r="B55" t="s">
        <v>25</v>
      </c>
      <c r="C55">
        <v>0</v>
      </c>
      <c r="D55" t="s">
        <v>8</v>
      </c>
      <c r="E55">
        <v>15</v>
      </c>
      <c r="F55" t="str">
        <f>IF(Screen_Time_Data__2[[#This Row],[Yoga]]=0, "No Yoga", "Yoga")</f>
        <v>No Yoga</v>
      </c>
      <c r="G55" t="str">
        <f>LEFT(Screen_Time_Data__2[[#This Row],[Date]],2)</f>
        <v>04</v>
      </c>
      <c r="H55" t="str">
        <f>MID(Screen_Time_Data__2[[#This Row],[Date]],4,2)</f>
        <v>23</v>
      </c>
      <c r="I55" t="str">
        <f>_xlfn.CONCAT(20,RIGHT(Screen_Time_Data__2[[#This Row],[Date]],2))</f>
        <v>2019</v>
      </c>
      <c r="J55" s="2">
        <f>DATE(Screen_Time_Data__2[[#This Row],[year_extracted]],Screen_Time_Data__2[[#This Row],[month_extracted]],Screen_Time_Data__2[[#This Row],[day_Extracted]])</f>
        <v>43578</v>
      </c>
    </row>
    <row r="56" spans="1:10" x14ac:dyDescent="0.35">
      <c r="A56" t="s">
        <v>24</v>
      </c>
      <c r="B56" t="s">
        <v>25</v>
      </c>
      <c r="C56">
        <v>0</v>
      </c>
      <c r="D56" t="s">
        <v>9</v>
      </c>
      <c r="E56">
        <v>0</v>
      </c>
      <c r="F56" t="str">
        <f>IF(Screen_Time_Data__2[[#This Row],[Yoga]]=0, "No Yoga", "Yoga")</f>
        <v>No Yoga</v>
      </c>
      <c r="G56" t="str">
        <f>LEFT(Screen_Time_Data__2[[#This Row],[Date]],2)</f>
        <v>04</v>
      </c>
      <c r="H56" t="str">
        <f>MID(Screen_Time_Data__2[[#This Row],[Date]],4,2)</f>
        <v>23</v>
      </c>
      <c r="I56" t="str">
        <f>_xlfn.CONCAT(20,RIGHT(Screen_Time_Data__2[[#This Row],[Date]],2))</f>
        <v>2019</v>
      </c>
      <c r="J56" s="2">
        <f>DATE(Screen_Time_Data__2[[#This Row],[year_extracted]],Screen_Time_Data__2[[#This Row],[month_extracted]],Screen_Time_Data__2[[#This Row],[day_Extracted]])</f>
        <v>43578</v>
      </c>
    </row>
    <row r="57" spans="1:10" x14ac:dyDescent="0.35">
      <c r="A57" t="s">
        <v>24</v>
      </c>
      <c r="B57" t="s">
        <v>25</v>
      </c>
      <c r="C57">
        <v>0</v>
      </c>
      <c r="D57" t="s">
        <v>10</v>
      </c>
      <c r="E57">
        <v>0</v>
      </c>
      <c r="F57" t="str">
        <f>IF(Screen_Time_Data__2[[#This Row],[Yoga]]=0, "No Yoga", "Yoga")</f>
        <v>No Yoga</v>
      </c>
      <c r="G57" t="str">
        <f>LEFT(Screen_Time_Data__2[[#This Row],[Date]],2)</f>
        <v>04</v>
      </c>
      <c r="H57" t="str">
        <f>MID(Screen_Time_Data__2[[#This Row],[Date]],4,2)</f>
        <v>23</v>
      </c>
      <c r="I57" t="str">
        <f>_xlfn.CONCAT(20,RIGHT(Screen_Time_Data__2[[#This Row],[Date]],2))</f>
        <v>2019</v>
      </c>
      <c r="J57" s="2">
        <f>DATE(Screen_Time_Data__2[[#This Row],[year_extracted]],Screen_Time_Data__2[[#This Row],[month_extracted]],Screen_Time_Data__2[[#This Row],[day_Extracted]])</f>
        <v>43578</v>
      </c>
    </row>
    <row r="58" spans="1:10" x14ac:dyDescent="0.35">
      <c r="A58" t="s">
        <v>26</v>
      </c>
      <c r="B58" t="s">
        <v>13</v>
      </c>
      <c r="C58">
        <v>0</v>
      </c>
      <c r="D58" t="s">
        <v>3</v>
      </c>
      <c r="E58">
        <v>135</v>
      </c>
      <c r="F58" t="str">
        <f>IF(Screen_Time_Data__2[[#This Row],[Yoga]]=0, "No Yoga", "Yoga")</f>
        <v>No Yoga</v>
      </c>
      <c r="G58" t="str">
        <f>LEFT(Screen_Time_Data__2[[#This Row],[Date]],2)</f>
        <v>04</v>
      </c>
      <c r="H58" t="str">
        <f>MID(Screen_Time_Data__2[[#This Row],[Date]],4,2)</f>
        <v>24</v>
      </c>
      <c r="I58" t="str">
        <f>_xlfn.CONCAT(20,RIGHT(Screen_Time_Data__2[[#This Row],[Date]],2))</f>
        <v>2019</v>
      </c>
      <c r="J58" s="2">
        <f>DATE(Screen_Time_Data__2[[#This Row],[year_extracted]],Screen_Time_Data__2[[#This Row],[month_extracted]],Screen_Time_Data__2[[#This Row],[day_Extracted]])</f>
        <v>43579</v>
      </c>
    </row>
    <row r="59" spans="1:10" x14ac:dyDescent="0.35">
      <c r="A59" t="s">
        <v>26</v>
      </c>
      <c r="B59" t="s">
        <v>13</v>
      </c>
      <c r="C59">
        <v>0</v>
      </c>
      <c r="D59" t="s">
        <v>4</v>
      </c>
      <c r="E59">
        <v>98</v>
      </c>
      <c r="F59" t="str">
        <f>IF(Screen_Time_Data__2[[#This Row],[Yoga]]=0, "No Yoga", "Yoga")</f>
        <v>No Yoga</v>
      </c>
      <c r="G59" t="str">
        <f>LEFT(Screen_Time_Data__2[[#This Row],[Date]],2)</f>
        <v>04</v>
      </c>
      <c r="H59" t="str">
        <f>MID(Screen_Time_Data__2[[#This Row],[Date]],4,2)</f>
        <v>24</v>
      </c>
      <c r="I59" t="str">
        <f>_xlfn.CONCAT(20,RIGHT(Screen_Time_Data__2[[#This Row],[Date]],2))</f>
        <v>2019</v>
      </c>
      <c r="J59" s="2">
        <f>DATE(Screen_Time_Data__2[[#This Row],[year_extracted]],Screen_Time_Data__2[[#This Row],[month_extracted]],Screen_Time_Data__2[[#This Row],[day_Extracted]])</f>
        <v>43579</v>
      </c>
    </row>
    <row r="60" spans="1:10" x14ac:dyDescent="0.35">
      <c r="A60" t="s">
        <v>26</v>
      </c>
      <c r="B60" t="s">
        <v>13</v>
      </c>
      <c r="C60">
        <v>0</v>
      </c>
      <c r="D60" t="s">
        <v>5</v>
      </c>
      <c r="E60">
        <v>3</v>
      </c>
      <c r="F60" t="str">
        <f>IF(Screen_Time_Data__2[[#This Row],[Yoga]]=0, "No Yoga", "Yoga")</f>
        <v>No Yoga</v>
      </c>
      <c r="G60" t="str">
        <f>LEFT(Screen_Time_Data__2[[#This Row],[Date]],2)</f>
        <v>04</v>
      </c>
      <c r="H60" t="str">
        <f>MID(Screen_Time_Data__2[[#This Row],[Date]],4,2)</f>
        <v>24</v>
      </c>
      <c r="I60" t="str">
        <f>_xlfn.CONCAT(20,RIGHT(Screen_Time_Data__2[[#This Row],[Date]],2))</f>
        <v>2019</v>
      </c>
      <c r="J60" s="2">
        <f>DATE(Screen_Time_Data__2[[#This Row],[year_extracted]],Screen_Time_Data__2[[#This Row],[month_extracted]],Screen_Time_Data__2[[#This Row],[day_Extracted]])</f>
        <v>43579</v>
      </c>
    </row>
    <row r="61" spans="1:10" x14ac:dyDescent="0.35">
      <c r="A61" t="s">
        <v>26</v>
      </c>
      <c r="B61" t="s">
        <v>13</v>
      </c>
      <c r="C61">
        <v>0</v>
      </c>
      <c r="D61" t="s">
        <v>6</v>
      </c>
      <c r="E61">
        <v>33</v>
      </c>
      <c r="F61" t="str">
        <f>IF(Screen_Time_Data__2[[#This Row],[Yoga]]=0, "No Yoga", "Yoga")</f>
        <v>No Yoga</v>
      </c>
      <c r="G61" t="str">
        <f>LEFT(Screen_Time_Data__2[[#This Row],[Date]],2)</f>
        <v>04</v>
      </c>
      <c r="H61" t="str">
        <f>MID(Screen_Time_Data__2[[#This Row],[Date]],4,2)</f>
        <v>24</v>
      </c>
      <c r="I61" t="str">
        <f>_xlfn.CONCAT(20,RIGHT(Screen_Time_Data__2[[#This Row],[Date]],2))</f>
        <v>2019</v>
      </c>
      <c r="J61" s="2">
        <f>DATE(Screen_Time_Data__2[[#This Row],[year_extracted]],Screen_Time_Data__2[[#This Row],[month_extracted]],Screen_Time_Data__2[[#This Row],[day_Extracted]])</f>
        <v>43579</v>
      </c>
    </row>
    <row r="62" spans="1:10" x14ac:dyDescent="0.35">
      <c r="A62" t="s">
        <v>26</v>
      </c>
      <c r="B62" t="s">
        <v>13</v>
      </c>
      <c r="C62">
        <v>0</v>
      </c>
      <c r="D62" t="s">
        <v>7</v>
      </c>
      <c r="E62">
        <v>16</v>
      </c>
      <c r="F62" t="str">
        <f>IF(Screen_Time_Data__2[[#This Row],[Yoga]]=0, "No Yoga", "Yoga")</f>
        <v>No Yoga</v>
      </c>
      <c r="G62" t="str">
        <f>LEFT(Screen_Time_Data__2[[#This Row],[Date]],2)</f>
        <v>04</v>
      </c>
      <c r="H62" t="str">
        <f>MID(Screen_Time_Data__2[[#This Row],[Date]],4,2)</f>
        <v>24</v>
      </c>
      <c r="I62" t="str">
        <f>_xlfn.CONCAT(20,RIGHT(Screen_Time_Data__2[[#This Row],[Date]],2))</f>
        <v>2019</v>
      </c>
      <c r="J62" s="2">
        <f>DATE(Screen_Time_Data__2[[#This Row],[year_extracted]],Screen_Time_Data__2[[#This Row],[month_extracted]],Screen_Time_Data__2[[#This Row],[day_Extracted]])</f>
        <v>43579</v>
      </c>
    </row>
    <row r="63" spans="1:10" x14ac:dyDescent="0.35">
      <c r="A63" t="s">
        <v>26</v>
      </c>
      <c r="B63" t="s">
        <v>13</v>
      </c>
      <c r="C63">
        <v>0</v>
      </c>
      <c r="D63" t="s">
        <v>8</v>
      </c>
      <c r="E63">
        <v>0</v>
      </c>
      <c r="F63" t="str">
        <f>IF(Screen_Time_Data__2[[#This Row],[Yoga]]=0, "No Yoga", "Yoga")</f>
        <v>No Yoga</v>
      </c>
      <c r="G63" t="str">
        <f>LEFT(Screen_Time_Data__2[[#This Row],[Date]],2)</f>
        <v>04</v>
      </c>
      <c r="H63" t="str">
        <f>MID(Screen_Time_Data__2[[#This Row],[Date]],4,2)</f>
        <v>24</v>
      </c>
      <c r="I63" t="str">
        <f>_xlfn.CONCAT(20,RIGHT(Screen_Time_Data__2[[#This Row],[Date]],2))</f>
        <v>2019</v>
      </c>
      <c r="J63" s="2">
        <f>DATE(Screen_Time_Data__2[[#This Row],[year_extracted]],Screen_Time_Data__2[[#This Row],[month_extracted]],Screen_Time_Data__2[[#This Row],[day_Extracted]])</f>
        <v>43579</v>
      </c>
    </row>
    <row r="64" spans="1:10" x14ac:dyDescent="0.35">
      <c r="A64" t="s">
        <v>26</v>
      </c>
      <c r="B64" t="s">
        <v>13</v>
      </c>
      <c r="C64">
        <v>0</v>
      </c>
      <c r="D64" t="s">
        <v>9</v>
      </c>
      <c r="E64">
        <v>0</v>
      </c>
      <c r="F64" t="str">
        <f>IF(Screen_Time_Data__2[[#This Row],[Yoga]]=0, "No Yoga", "Yoga")</f>
        <v>No Yoga</v>
      </c>
      <c r="G64" t="str">
        <f>LEFT(Screen_Time_Data__2[[#This Row],[Date]],2)</f>
        <v>04</v>
      </c>
      <c r="H64" t="str">
        <f>MID(Screen_Time_Data__2[[#This Row],[Date]],4,2)</f>
        <v>24</v>
      </c>
      <c r="I64" t="str">
        <f>_xlfn.CONCAT(20,RIGHT(Screen_Time_Data__2[[#This Row],[Date]],2))</f>
        <v>2019</v>
      </c>
      <c r="J64" s="2">
        <f>DATE(Screen_Time_Data__2[[#This Row],[year_extracted]],Screen_Time_Data__2[[#This Row],[month_extracted]],Screen_Time_Data__2[[#This Row],[day_Extracted]])</f>
        <v>43579</v>
      </c>
    </row>
    <row r="65" spans="1:10" x14ac:dyDescent="0.35">
      <c r="A65" t="s">
        <v>26</v>
      </c>
      <c r="B65" t="s">
        <v>13</v>
      </c>
      <c r="C65">
        <v>0</v>
      </c>
      <c r="D65" t="s">
        <v>10</v>
      </c>
      <c r="E65">
        <v>0</v>
      </c>
      <c r="F65" t="str">
        <f>IF(Screen_Time_Data__2[[#This Row],[Yoga]]=0, "No Yoga", "Yoga")</f>
        <v>No Yoga</v>
      </c>
      <c r="G65" t="str">
        <f>LEFT(Screen_Time_Data__2[[#This Row],[Date]],2)</f>
        <v>04</v>
      </c>
      <c r="H65" t="str">
        <f>MID(Screen_Time_Data__2[[#This Row],[Date]],4,2)</f>
        <v>24</v>
      </c>
      <c r="I65" t="str">
        <f>_xlfn.CONCAT(20,RIGHT(Screen_Time_Data__2[[#This Row],[Date]],2))</f>
        <v>2019</v>
      </c>
      <c r="J65" s="2">
        <f>DATE(Screen_Time_Data__2[[#This Row],[year_extracted]],Screen_Time_Data__2[[#This Row],[month_extracted]],Screen_Time_Data__2[[#This Row],[day_Extracted]])</f>
        <v>43579</v>
      </c>
    </row>
    <row r="66" spans="1:10" x14ac:dyDescent="0.35">
      <c r="A66" t="s">
        <v>27</v>
      </c>
      <c r="B66" t="s">
        <v>15</v>
      </c>
      <c r="C66">
        <v>0</v>
      </c>
      <c r="D66" t="s">
        <v>3</v>
      </c>
      <c r="E66">
        <v>52</v>
      </c>
      <c r="F66" t="str">
        <f>IF(Screen_Time_Data__2[[#This Row],[Yoga]]=0, "No Yoga", "Yoga")</f>
        <v>No Yoga</v>
      </c>
      <c r="G66" t="str">
        <f>LEFT(Screen_Time_Data__2[[#This Row],[Date]],2)</f>
        <v>04</v>
      </c>
      <c r="H66" t="str">
        <f>MID(Screen_Time_Data__2[[#This Row],[Date]],4,2)</f>
        <v>25</v>
      </c>
      <c r="I66" t="str">
        <f>_xlfn.CONCAT(20,RIGHT(Screen_Time_Data__2[[#This Row],[Date]],2))</f>
        <v>2019</v>
      </c>
      <c r="J66" s="2">
        <f>DATE(Screen_Time_Data__2[[#This Row],[year_extracted]],Screen_Time_Data__2[[#This Row],[month_extracted]],Screen_Time_Data__2[[#This Row],[day_Extracted]])</f>
        <v>43580</v>
      </c>
    </row>
    <row r="67" spans="1:10" x14ac:dyDescent="0.35">
      <c r="A67" t="s">
        <v>27</v>
      </c>
      <c r="B67" t="s">
        <v>15</v>
      </c>
      <c r="C67">
        <v>0</v>
      </c>
      <c r="D67" t="s">
        <v>4</v>
      </c>
      <c r="E67">
        <v>25</v>
      </c>
      <c r="F67" t="str">
        <f>IF(Screen_Time_Data__2[[#This Row],[Yoga]]=0, "No Yoga", "Yoga")</f>
        <v>No Yoga</v>
      </c>
      <c r="G67" t="str">
        <f>LEFT(Screen_Time_Data__2[[#This Row],[Date]],2)</f>
        <v>04</v>
      </c>
      <c r="H67" t="str">
        <f>MID(Screen_Time_Data__2[[#This Row],[Date]],4,2)</f>
        <v>25</v>
      </c>
      <c r="I67" t="str">
        <f>_xlfn.CONCAT(20,RIGHT(Screen_Time_Data__2[[#This Row],[Date]],2))</f>
        <v>2019</v>
      </c>
      <c r="J67" s="2">
        <f>DATE(Screen_Time_Data__2[[#This Row],[year_extracted]],Screen_Time_Data__2[[#This Row],[month_extracted]],Screen_Time_Data__2[[#This Row],[day_Extracted]])</f>
        <v>43580</v>
      </c>
    </row>
    <row r="68" spans="1:10" x14ac:dyDescent="0.35">
      <c r="A68" t="s">
        <v>27</v>
      </c>
      <c r="B68" t="s">
        <v>15</v>
      </c>
      <c r="C68">
        <v>0</v>
      </c>
      <c r="D68" t="s">
        <v>5</v>
      </c>
      <c r="E68">
        <v>7</v>
      </c>
      <c r="F68" t="str">
        <f>IF(Screen_Time_Data__2[[#This Row],[Yoga]]=0, "No Yoga", "Yoga")</f>
        <v>No Yoga</v>
      </c>
      <c r="G68" t="str">
        <f>LEFT(Screen_Time_Data__2[[#This Row],[Date]],2)</f>
        <v>04</v>
      </c>
      <c r="H68" t="str">
        <f>MID(Screen_Time_Data__2[[#This Row],[Date]],4,2)</f>
        <v>25</v>
      </c>
      <c r="I68" t="str">
        <f>_xlfn.CONCAT(20,RIGHT(Screen_Time_Data__2[[#This Row],[Date]],2))</f>
        <v>2019</v>
      </c>
      <c r="J68" s="2">
        <f>DATE(Screen_Time_Data__2[[#This Row],[year_extracted]],Screen_Time_Data__2[[#This Row],[month_extracted]],Screen_Time_Data__2[[#This Row],[day_Extracted]])</f>
        <v>43580</v>
      </c>
    </row>
    <row r="69" spans="1:10" x14ac:dyDescent="0.35">
      <c r="A69" t="s">
        <v>27</v>
      </c>
      <c r="B69" t="s">
        <v>15</v>
      </c>
      <c r="C69">
        <v>0</v>
      </c>
      <c r="D69" t="s">
        <v>6</v>
      </c>
      <c r="E69">
        <v>3</v>
      </c>
      <c r="F69" t="str">
        <f>IF(Screen_Time_Data__2[[#This Row],[Yoga]]=0, "No Yoga", "Yoga")</f>
        <v>No Yoga</v>
      </c>
      <c r="G69" t="str">
        <f>LEFT(Screen_Time_Data__2[[#This Row],[Date]],2)</f>
        <v>04</v>
      </c>
      <c r="H69" t="str">
        <f>MID(Screen_Time_Data__2[[#This Row],[Date]],4,2)</f>
        <v>25</v>
      </c>
      <c r="I69" t="str">
        <f>_xlfn.CONCAT(20,RIGHT(Screen_Time_Data__2[[#This Row],[Date]],2))</f>
        <v>2019</v>
      </c>
      <c r="J69" s="2">
        <f>DATE(Screen_Time_Data__2[[#This Row],[year_extracted]],Screen_Time_Data__2[[#This Row],[month_extracted]],Screen_Time_Data__2[[#This Row],[day_Extracted]])</f>
        <v>43580</v>
      </c>
    </row>
    <row r="70" spans="1:10" x14ac:dyDescent="0.35">
      <c r="A70" t="s">
        <v>27</v>
      </c>
      <c r="B70" t="s">
        <v>15</v>
      </c>
      <c r="C70">
        <v>0</v>
      </c>
      <c r="D70" t="s">
        <v>7</v>
      </c>
      <c r="E70">
        <v>16</v>
      </c>
      <c r="F70" t="str">
        <f>IF(Screen_Time_Data__2[[#This Row],[Yoga]]=0, "No Yoga", "Yoga")</f>
        <v>No Yoga</v>
      </c>
      <c r="G70" t="str">
        <f>LEFT(Screen_Time_Data__2[[#This Row],[Date]],2)</f>
        <v>04</v>
      </c>
      <c r="H70" t="str">
        <f>MID(Screen_Time_Data__2[[#This Row],[Date]],4,2)</f>
        <v>25</v>
      </c>
      <c r="I70" t="str">
        <f>_xlfn.CONCAT(20,RIGHT(Screen_Time_Data__2[[#This Row],[Date]],2))</f>
        <v>2019</v>
      </c>
      <c r="J70" s="2">
        <f>DATE(Screen_Time_Data__2[[#This Row],[year_extracted]],Screen_Time_Data__2[[#This Row],[month_extracted]],Screen_Time_Data__2[[#This Row],[day_Extracted]])</f>
        <v>43580</v>
      </c>
    </row>
    <row r="71" spans="1:10" x14ac:dyDescent="0.35">
      <c r="A71" t="s">
        <v>27</v>
      </c>
      <c r="B71" t="s">
        <v>15</v>
      </c>
      <c r="C71">
        <v>0</v>
      </c>
      <c r="D71" t="s">
        <v>8</v>
      </c>
      <c r="E71">
        <v>0</v>
      </c>
      <c r="F71" t="str">
        <f>IF(Screen_Time_Data__2[[#This Row],[Yoga]]=0, "No Yoga", "Yoga")</f>
        <v>No Yoga</v>
      </c>
      <c r="G71" t="str">
        <f>LEFT(Screen_Time_Data__2[[#This Row],[Date]],2)</f>
        <v>04</v>
      </c>
      <c r="H71" t="str">
        <f>MID(Screen_Time_Data__2[[#This Row],[Date]],4,2)</f>
        <v>25</v>
      </c>
      <c r="I71" t="str">
        <f>_xlfn.CONCAT(20,RIGHT(Screen_Time_Data__2[[#This Row],[Date]],2))</f>
        <v>2019</v>
      </c>
      <c r="J71" s="2">
        <f>DATE(Screen_Time_Data__2[[#This Row],[year_extracted]],Screen_Time_Data__2[[#This Row],[month_extracted]],Screen_Time_Data__2[[#This Row],[day_Extracted]])</f>
        <v>43580</v>
      </c>
    </row>
    <row r="72" spans="1:10" x14ac:dyDescent="0.35">
      <c r="A72" t="s">
        <v>27</v>
      </c>
      <c r="B72" t="s">
        <v>15</v>
      </c>
      <c r="C72">
        <v>0</v>
      </c>
      <c r="D72" t="s">
        <v>9</v>
      </c>
      <c r="E72">
        <v>0</v>
      </c>
      <c r="F72" t="str">
        <f>IF(Screen_Time_Data__2[[#This Row],[Yoga]]=0, "No Yoga", "Yoga")</f>
        <v>No Yoga</v>
      </c>
      <c r="G72" t="str">
        <f>LEFT(Screen_Time_Data__2[[#This Row],[Date]],2)</f>
        <v>04</v>
      </c>
      <c r="H72" t="str">
        <f>MID(Screen_Time_Data__2[[#This Row],[Date]],4,2)</f>
        <v>25</v>
      </c>
      <c r="I72" t="str">
        <f>_xlfn.CONCAT(20,RIGHT(Screen_Time_Data__2[[#This Row],[Date]],2))</f>
        <v>2019</v>
      </c>
      <c r="J72" s="2">
        <f>DATE(Screen_Time_Data__2[[#This Row],[year_extracted]],Screen_Time_Data__2[[#This Row],[month_extracted]],Screen_Time_Data__2[[#This Row],[day_Extracted]])</f>
        <v>43580</v>
      </c>
    </row>
    <row r="73" spans="1:10" x14ac:dyDescent="0.35">
      <c r="A73" t="s">
        <v>27</v>
      </c>
      <c r="B73" t="s">
        <v>15</v>
      </c>
      <c r="C73">
        <v>0</v>
      </c>
      <c r="D73" t="s">
        <v>10</v>
      </c>
      <c r="E73">
        <v>0</v>
      </c>
      <c r="F73" t="str">
        <f>IF(Screen_Time_Data__2[[#This Row],[Yoga]]=0, "No Yoga", "Yoga")</f>
        <v>No Yoga</v>
      </c>
      <c r="G73" t="str">
        <f>LEFT(Screen_Time_Data__2[[#This Row],[Date]],2)</f>
        <v>04</v>
      </c>
      <c r="H73" t="str">
        <f>MID(Screen_Time_Data__2[[#This Row],[Date]],4,2)</f>
        <v>25</v>
      </c>
      <c r="I73" t="str">
        <f>_xlfn.CONCAT(20,RIGHT(Screen_Time_Data__2[[#This Row],[Date]],2))</f>
        <v>2019</v>
      </c>
      <c r="J73" s="2">
        <f>DATE(Screen_Time_Data__2[[#This Row],[year_extracted]],Screen_Time_Data__2[[#This Row],[month_extracted]],Screen_Time_Data__2[[#This Row],[day_Extracted]])</f>
        <v>43580</v>
      </c>
    </row>
    <row r="74" spans="1:10" x14ac:dyDescent="0.35">
      <c r="A74" t="s">
        <v>28</v>
      </c>
      <c r="B74" t="s">
        <v>17</v>
      </c>
      <c r="C74">
        <v>0</v>
      </c>
      <c r="D74" t="s">
        <v>3</v>
      </c>
      <c r="E74">
        <v>198</v>
      </c>
      <c r="F74" t="str">
        <f>IF(Screen_Time_Data__2[[#This Row],[Yoga]]=0, "No Yoga", "Yoga")</f>
        <v>No Yoga</v>
      </c>
      <c r="G74" t="str">
        <f>LEFT(Screen_Time_Data__2[[#This Row],[Date]],2)</f>
        <v>04</v>
      </c>
      <c r="H74" t="str">
        <f>MID(Screen_Time_Data__2[[#This Row],[Date]],4,2)</f>
        <v>26</v>
      </c>
      <c r="I74" t="str">
        <f>_xlfn.CONCAT(20,RIGHT(Screen_Time_Data__2[[#This Row],[Date]],2))</f>
        <v>2019</v>
      </c>
      <c r="J74" s="2">
        <f>DATE(Screen_Time_Data__2[[#This Row],[year_extracted]],Screen_Time_Data__2[[#This Row],[month_extracted]],Screen_Time_Data__2[[#This Row],[day_Extracted]])</f>
        <v>43581</v>
      </c>
    </row>
    <row r="75" spans="1:10" x14ac:dyDescent="0.35">
      <c r="A75" t="s">
        <v>28</v>
      </c>
      <c r="B75" t="s">
        <v>17</v>
      </c>
      <c r="C75">
        <v>0</v>
      </c>
      <c r="D75" t="s">
        <v>4</v>
      </c>
      <c r="E75">
        <v>76</v>
      </c>
      <c r="F75" t="str">
        <f>IF(Screen_Time_Data__2[[#This Row],[Yoga]]=0, "No Yoga", "Yoga")</f>
        <v>No Yoga</v>
      </c>
      <c r="G75" t="str">
        <f>LEFT(Screen_Time_Data__2[[#This Row],[Date]],2)</f>
        <v>04</v>
      </c>
      <c r="H75" t="str">
        <f>MID(Screen_Time_Data__2[[#This Row],[Date]],4,2)</f>
        <v>26</v>
      </c>
      <c r="I75" t="str">
        <f>_xlfn.CONCAT(20,RIGHT(Screen_Time_Data__2[[#This Row],[Date]],2))</f>
        <v>2019</v>
      </c>
      <c r="J75" s="2">
        <f>DATE(Screen_Time_Data__2[[#This Row],[year_extracted]],Screen_Time_Data__2[[#This Row],[month_extracted]],Screen_Time_Data__2[[#This Row],[day_Extracted]])</f>
        <v>43581</v>
      </c>
    </row>
    <row r="76" spans="1:10" x14ac:dyDescent="0.35">
      <c r="A76" t="s">
        <v>28</v>
      </c>
      <c r="B76" t="s">
        <v>17</v>
      </c>
      <c r="C76">
        <v>0</v>
      </c>
      <c r="D76" t="s">
        <v>5</v>
      </c>
      <c r="E76">
        <v>8</v>
      </c>
      <c r="F76" t="str">
        <f>IF(Screen_Time_Data__2[[#This Row],[Yoga]]=0, "No Yoga", "Yoga")</f>
        <v>No Yoga</v>
      </c>
      <c r="G76" t="str">
        <f>LEFT(Screen_Time_Data__2[[#This Row],[Date]],2)</f>
        <v>04</v>
      </c>
      <c r="H76" t="str">
        <f>MID(Screen_Time_Data__2[[#This Row],[Date]],4,2)</f>
        <v>26</v>
      </c>
      <c r="I76" t="str">
        <f>_xlfn.CONCAT(20,RIGHT(Screen_Time_Data__2[[#This Row],[Date]],2))</f>
        <v>2019</v>
      </c>
      <c r="J76" s="2">
        <f>DATE(Screen_Time_Data__2[[#This Row],[year_extracted]],Screen_Time_Data__2[[#This Row],[month_extracted]],Screen_Time_Data__2[[#This Row],[day_Extracted]])</f>
        <v>43581</v>
      </c>
    </row>
    <row r="77" spans="1:10" x14ac:dyDescent="0.35">
      <c r="A77" t="s">
        <v>28</v>
      </c>
      <c r="B77" t="s">
        <v>17</v>
      </c>
      <c r="C77">
        <v>0</v>
      </c>
      <c r="D77" t="s">
        <v>6</v>
      </c>
      <c r="E77">
        <v>29</v>
      </c>
      <c r="F77" t="str">
        <f>IF(Screen_Time_Data__2[[#This Row],[Yoga]]=0, "No Yoga", "Yoga")</f>
        <v>No Yoga</v>
      </c>
      <c r="G77" t="str">
        <f>LEFT(Screen_Time_Data__2[[#This Row],[Date]],2)</f>
        <v>04</v>
      </c>
      <c r="H77" t="str">
        <f>MID(Screen_Time_Data__2[[#This Row],[Date]],4,2)</f>
        <v>26</v>
      </c>
      <c r="I77" t="str">
        <f>_xlfn.CONCAT(20,RIGHT(Screen_Time_Data__2[[#This Row],[Date]],2))</f>
        <v>2019</v>
      </c>
      <c r="J77" s="2">
        <f>DATE(Screen_Time_Data__2[[#This Row],[year_extracted]],Screen_Time_Data__2[[#This Row],[month_extracted]],Screen_Time_Data__2[[#This Row],[day_Extracted]])</f>
        <v>43581</v>
      </c>
    </row>
    <row r="78" spans="1:10" x14ac:dyDescent="0.35">
      <c r="A78" t="s">
        <v>28</v>
      </c>
      <c r="B78" t="s">
        <v>17</v>
      </c>
      <c r="C78">
        <v>0</v>
      </c>
      <c r="D78" t="s">
        <v>7</v>
      </c>
      <c r="E78">
        <v>15</v>
      </c>
      <c r="F78" t="str">
        <f>IF(Screen_Time_Data__2[[#This Row],[Yoga]]=0, "No Yoga", "Yoga")</f>
        <v>No Yoga</v>
      </c>
      <c r="G78" t="str">
        <f>LEFT(Screen_Time_Data__2[[#This Row],[Date]],2)</f>
        <v>04</v>
      </c>
      <c r="H78" t="str">
        <f>MID(Screen_Time_Data__2[[#This Row],[Date]],4,2)</f>
        <v>26</v>
      </c>
      <c r="I78" t="str">
        <f>_xlfn.CONCAT(20,RIGHT(Screen_Time_Data__2[[#This Row],[Date]],2))</f>
        <v>2019</v>
      </c>
      <c r="J78" s="2">
        <f>DATE(Screen_Time_Data__2[[#This Row],[year_extracted]],Screen_Time_Data__2[[#This Row],[month_extracted]],Screen_Time_Data__2[[#This Row],[day_Extracted]])</f>
        <v>43581</v>
      </c>
    </row>
    <row r="79" spans="1:10" x14ac:dyDescent="0.35">
      <c r="A79" t="s">
        <v>28</v>
      </c>
      <c r="B79" t="s">
        <v>17</v>
      </c>
      <c r="C79">
        <v>0</v>
      </c>
      <c r="D79" t="s">
        <v>8</v>
      </c>
      <c r="E79">
        <v>0</v>
      </c>
      <c r="F79" t="str">
        <f>IF(Screen_Time_Data__2[[#This Row],[Yoga]]=0, "No Yoga", "Yoga")</f>
        <v>No Yoga</v>
      </c>
      <c r="G79" t="str">
        <f>LEFT(Screen_Time_Data__2[[#This Row],[Date]],2)</f>
        <v>04</v>
      </c>
      <c r="H79" t="str">
        <f>MID(Screen_Time_Data__2[[#This Row],[Date]],4,2)</f>
        <v>26</v>
      </c>
      <c r="I79" t="str">
        <f>_xlfn.CONCAT(20,RIGHT(Screen_Time_Data__2[[#This Row],[Date]],2))</f>
        <v>2019</v>
      </c>
      <c r="J79" s="2">
        <f>DATE(Screen_Time_Data__2[[#This Row],[year_extracted]],Screen_Time_Data__2[[#This Row],[month_extracted]],Screen_Time_Data__2[[#This Row],[day_Extracted]])</f>
        <v>43581</v>
      </c>
    </row>
    <row r="80" spans="1:10" x14ac:dyDescent="0.35">
      <c r="A80" t="s">
        <v>28</v>
      </c>
      <c r="B80" t="s">
        <v>17</v>
      </c>
      <c r="C80">
        <v>0</v>
      </c>
      <c r="D80" t="s">
        <v>9</v>
      </c>
      <c r="E80">
        <v>32</v>
      </c>
      <c r="F80" t="str">
        <f>IF(Screen_Time_Data__2[[#This Row],[Yoga]]=0, "No Yoga", "Yoga")</f>
        <v>No Yoga</v>
      </c>
      <c r="G80" t="str">
        <f>LEFT(Screen_Time_Data__2[[#This Row],[Date]],2)</f>
        <v>04</v>
      </c>
      <c r="H80" t="str">
        <f>MID(Screen_Time_Data__2[[#This Row],[Date]],4,2)</f>
        <v>26</v>
      </c>
      <c r="I80" t="str">
        <f>_xlfn.CONCAT(20,RIGHT(Screen_Time_Data__2[[#This Row],[Date]],2))</f>
        <v>2019</v>
      </c>
      <c r="J80" s="2">
        <f>DATE(Screen_Time_Data__2[[#This Row],[year_extracted]],Screen_Time_Data__2[[#This Row],[month_extracted]],Screen_Time_Data__2[[#This Row],[day_Extracted]])</f>
        <v>43581</v>
      </c>
    </row>
    <row r="81" spans="1:10" x14ac:dyDescent="0.35">
      <c r="A81" t="s">
        <v>28</v>
      </c>
      <c r="B81" t="s">
        <v>17</v>
      </c>
      <c r="C81">
        <v>0</v>
      </c>
      <c r="D81" t="s">
        <v>10</v>
      </c>
      <c r="E81">
        <v>0</v>
      </c>
      <c r="F81" t="str">
        <f>IF(Screen_Time_Data__2[[#This Row],[Yoga]]=0, "No Yoga", "Yoga")</f>
        <v>No Yoga</v>
      </c>
      <c r="G81" t="str">
        <f>LEFT(Screen_Time_Data__2[[#This Row],[Date]],2)</f>
        <v>04</v>
      </c>
      <c r="H81" t="str">
        <f>MID(Screen_Time_Data__2[[#This Row],[Date]],4,2)</f>
        <v>26</v>
      </c>
      <c r="I81" t="str">
        <f>_xlfn.CONCAT(20,RIGHT(Screen_Time_Data__2[[#This Row],[Date]],2))</f>
        <v>2019</v>
      </c>
      <c r="J81" s="2">
        <f>DATE(Screen_Time_Data__2[[#This Row],[year_extracted]],Screen_Time_Data__2[[#This Row],[month_extracted]],Screen_Time_Data__2[[#This Row],[day_Extracted]])</f>
        <v>43581</v>
      </c>
    </row>
    <row r="82" spans="1:10" x14ac:dyDescent="0.35">
      <c r="A82" t="s">
        <v>29</v>
      </c>
      <c r="B82" t="s">
        <v>19</v>
      </c>
      <c r="C82">
        <v>0</v>
      </c>
      <c r="D82" t="s">
        <v>3</v>
      </c>
      <c r="E82">
        <v>116</v>
      </c>
      <c r="F82" t="str">
        <f>IF(Screen_Time_Data__2[[#This Row],[Yoga]]=0, "No Yoga", "Yoga")</f>
        <v>No Yoga</v>
      </c>
      <c r="G82" t="str">
        <f>LEFT(Screen_Time_Data__2[[#This Row],[Date]],2)</f>
        <v>04</v>
      </c>
      <c r="H82" t="str">
        <f>MID(Screen_Time_Data__2[[#This Row],[Date]],4,2)</f>
        <v>27</v>
      </c>
      <c r="I82" t="str">
        <f>_xlfn.CONCAT(20,RIGHT(Screen_Time_Data__2[[#This Row],[Date]],2))</f>
        <v>2019</v>
      </c>
      <c r="J82" s="2">
        <f>DATE(Screen_Time_Data__2[[#This Row],[year_extracted]],Screen_Time_Data__2[[#This Row],[month_extracted]],Screen_Time_Data__2[[#This Row],[day_Extracted]])</f>
        <v>43582</v>
      </c>
    </row>
    <row r="83" spans="1:10" x14ac:dyDescent="0.35">
      <c r="A83" t="s">
        <v>29</v>
      </c>
      <c r="B83" t="s">
        <v>19</v>
      </c>
      <c r="C83">
        <v>0</v>
      </c>
      <c r="D83" t="s">
        <v>4</v>
      </c>
      <c r="E83">
        <v>75</v>
      </c>
      <c r="F83" t="str">
        <f>IF(Screen_Time_Data__2[[#This Row],[Yoga]]=0, "No Yoga", "Yoga")</f>
        <v>No Yoga</v>
      </c>
      <c r="G83" t="str">
        <f>LEFT(Screen_Time_Data__2[[#This Row],[Date]],2)</f>
        <v>04</v>
      </c>
      <c r="H83" t="str">
        <f>MID(Screen_Time_Data__2[[#This Row],[Date]],4,2)</f>
        <v>27</v>
      </c>
      <c r="I83" t="str">
        <f>_xlfn.CONCAT(20,RIGHT(Screen_Time_Data__2[[#This Row],[Date]],2))</f>
        <v>2019</v>
      </c>
      <c r="J83" s="2">
        <f>DATE(Screen_Time_Data__2[[#This Row],[year_extracted]],Screen_Time_Data__2[[#This Row],[month_extracted]],Screen_Time_Data__2[[#This Row],[day_Extracted]])</f>
        <v>43582</v>
      </c>
    </row>
    <row r="84" spans="1:10" x14ac:dyDescent="0.35">
      <c r="A84" t="s">
        <v>29</v>
      </c>
      <c r="B84" t="s">
        <v>19</v>
      </c>
      <c r="C84">
        <v>0</v>
      </c>
      <c r="D84" t="s">
        <v>5</v>
      </c>
      <c r="E84">
        <v>10</v>
      </c>
      <c r="F84" t="str">
        <f>IF(Screen_Time_Data__2[[#This Row],[Yoga]]=0, "No Yoga", "Yoga")</f>
        <v>No Yoga</v>
      </c>
      <c r="G84" t="str">
        <f>LEFT(Screen_Time_Data__2[[#This Row],[Date]],2)</f>
        <v>04</v>
      </c>
      <c r="H84" t="str">
        <f>MID(Screen_Time_Data__2[[#This Row],[Date]],4,2)</f>
        <v>27</v>
      </c>
      <c r="I84" t="str">
        <f>_xlfn.CONCAT(20,RIGHT(Screen_Time_Data__2[[#This Row],[Date]],2))</f>
        <v>2019</v>
      </c>
      <c r="J84" s="2">
        <f>DATE(Screen_Time_Data__2[[#This Row],[year_extracted]],Screen_Time_Data__2[[#This Row],[month_extracted]],Screen_Time_Data__2[[#This Row],[day_Extracted]])</f>
        <v>43582</v>
      </c>
    </row>
    <row r="85" spans="1:10" x14ac:dyDescent="0.35">
      <c r="A85" t="s">
        <v>29</v>
      </c>
      <c r="B85" t="s">
        <v>19</v>
      </c>
      <c r="C85">
        <v>0</v>
      </c>
      <c r="D85" t="s">
        <v>6</v>
      </c>
      <c r="E85">
        <v>20</v>
      </c>
      <c r="F85" t="str">
        <f>IF(Screen_Time_Data__2[[#This Row],[Yoga]]=0, "No Yoga", "Yoga")</f>
        <v>No Yoga</v>
      </c>
      <c r="G85" t="str">
        <f>LEFT(Screen_Time_Data__2[[#This Row],[Date]],2)</f>
        <v>04</v>
      </c>
      <c r="H85" t="str">
        <f>MID(Screen_Time_Data__2[[#This Row],[Date]],4,2)</f>
        <v>27</v>
      </c>
      <c r="I85" t="str">
        <f>_xlfn.CONCAT(20,RIGHT(Screen_Time_Data__2[[#This Row],[Date]],2))</f>
        <v>2019</v>
      </c>
      <c r="J85" s="2">
        <f>DATE(Screen_Time_Data__2[[#This Row],[year_extracted]],Screen_Time_Data__2[[#This Row],[month_extracted]],Screen_Time_Data__2[[#This Row],[day_Extracted]])</f>
        <v>43582</v>
      </c>
    </row>
    <row r="86" spans="1:10" x14ac:dyDescent="0.35">
      <c r="A86" t="s">
        <v>29</v>
      </c>
      <c r="B86" t="s">
        <v>19</v>
      </c>
      <c r="C86">
        <v>0</v>
      </c>
      <c r="D86" t="s">
        <v>7</v>
      </c>
      <c r="E86">
        <v>5</v>
      </c>
      <c r="F86" t="str">
        <f>IF(Screen_Time_Data__2[[#This Row],[Yoga]]=0, "No Yoga", "Yoga")</f>
        <v>No Yoga</v>
      </c>
      <c r="G86" t="str">
        <f>LEFT(Screen_Time_Data__2[[#This Row],[Date]],2)</f>
        <v>04</v>
      </c>
      <c r="H86" t="str">
        <f>MID(Screen_Time_Data__2[[#This Row],[Date]],4,2)</f>
        <v>27</v>
      </c>
      <c r="I86" t="str">
        <f>_xlfn.CONCAT(20,RIGHT(Screen_Time_Data__2[[#This Row],[Date]],2))</f>
        <v>2019</v>
      </c>
      <c r="J86" s="2">
        <f>DATE(Screen_Time_Data__2[[#This Row],[year_extracted]],Screen_Time_Data__2[[#This Row],[month_extracted]],Screen_Time_Data__2[[#This Row],[day_Extracted]])</f>
        <v>43582</v>
      </c>
    </row>
    <row r="87" spans="1:10" x14ac:dyDescent="0.35">
      <c r="A87" t="s">
        <v>29</v>
      </c>
      <c r="B87" t="s">
        <v>19</v>
      </c>
      <c r="C87">
        <v>0</v>
      </c>
      <c r="D87" t="s">
        <v>8</v>
      </c>
      <c r="E87">
        <v>0</v>
      </c>
      <c r="F87" t="str">
        <f>IF(Screen_Time_Data__2[[#This Row],[Yoga]]=0, "No Yoga", "Yoga")</f>
        <v>No Yoga</v>
      </c>
      <c r="G87" t="str">
        <f>LEFT(Screen_Time_Data__2[[#This Row],[Date]],2)</f>
        <v>04</v>
      </c>
      <c r="H87" t="str">
        <f>MID(Screen_Time_Data__2[[#This Row],[Date]],4,2)</f>
        <v>27</v>
      </c>
      <c r="I87" t="str">
        <f>_xlfn.CONCAT(20,RIGHT(Screen_Time_Data__2[[#This Row],[Date]],2))</f>
        <v>2019</v>
      </c>
      <c r="J87" s="2">
        <f>DATE(Screen_Time_Data__2[[#This Row],[year_extracted]],Screen_Time_Data__2[[#This Row],[month_extracted]],Screen_Time_Data__2[[#This Row],[day_Extracted]])</f>
        <v>43582</v>
      </c>
    </row>
    <row r="88" spans="1:10" x14ac:dyDescent="0.35">
      <c r="A88" t="s">
        <v>29</v>
      </c>
      <c r="B88" t="s">
        <v>19</v>
      </c>
      <c r="C88">
        <v>0</v>
      </c>
      <c r="D88" t="s">
        <v>9</v>
      </c>
      <c r="E88">
        <v>0</v>
      </c>
      <c r="F88" t="str">
        <f>IF(Screen_Time_Data__2[[#This Row],[Yoga]]=0, "No Yoga", "Yoga")</f>
        <v>No Yoga</v>
      </c>
      <c r="G88" t="str">
        <f>LEFT(Screen_Time_Data__2[[#This Row],[Date]],2)</f>
        <v>04</v>
      </c>
      <c r="H88" t="str">
        <f>MID(Screen_Time_Data__2[[#This Row],[Date]],4,2)</f>
        <v>27</v>
      </c>
      <c r="I88" t="str">
        <f>_xlfn.CONCAT(20,RIGHT(Screen_Time_Data__2[[#This Row],[Date]],2))</f>
        <v>2019</v>
      </c>
      <c r="J88" s="2">
        <f>DATE(Screen_Time_Data__2[[#This Row],[year_extracted]],Screen_Time_Data__2[[#This Row],[month_extracted]],Screen_Time_Data__2[[#This Row],[day_Extracted]])</f>
        <v>43582</v>
      </c>
    </row>
    <row r="89" spans="1:10" x14ac:dyDescent="0.35">
      <c r="A89" t="s">
        <v>29</v>
      </c>
      <c r="B89" t="s">
        <v>19</v>
      </c>
      <c r="C89">
        <v>0</v>
      </c>
      <c r="D89" t="s">
        <v>10</v>
      </c>
      <c r="E89">
        <v>0</v>
      </c>
      <c r="F89" t="str">
        <f>IF(Screen_Time_Data__2[[#This Row],[Yoga]]=0, "No Yoga", "Yoga")</f>
        <v>No Yoga</v>
      </c>
      <c r="G89" t="str">
        <f>LEFT(Screen_Time_Data__2[[#This Row],[Date]],2)</f>
        <v>04</v>
      </c>
      <c r="H89" t="str">
        <f>MID(Screen_Time_Data__2[[#This Row],[Date]],4,2)</f>
        <v>27</v>
      </c>
      <c r="I89" t="str">
        <f>_xlfn.CONCAT(20,RIGHT(Screen_Time_Data__2[[#This Row],[Date]],2))</f>
        <v>2019</v>
      </c>
      <c r="J89" s="2">
        <f>DATE(Screen_Time_Data__2[[#This Row],[year_extracted]],Screen_Time_Data__2[[#This Row],[month_extracted]],Screen_Time_Data__2[[#This Row],[day_Extracted]])</f>
        <v>43582</v>
      </c>
    </row>
    <row r="90" spans="1:10" x14ac:dyDescent="0.35">
      <c r="A90" t="s">
        <v>30</v>
      </c>
      <c r="B90" t="s">
        <v>21</v>
      </c>
      <c r="C90">
        <v>0</v>
      </c>
      <c r="D90" t="s">
        <v>3</v>
      </c>
      <c r="E90">
        <v>85</v>
      </c>
      <c r="F90" t="str">
        <f>IF(Screen_Time_Data__2[[#This Row],[Yoga]]=0, "No Yoga", "Yoga")</f>
        <v>No Yoga</v>
      </c>
      <c r="G90" t="str">
        <f>LEFT(Screen_Time_Data__2[[#This Row],[Date]],2)</f>
        <v>04</v>
      </c>
      <c r="H90" t="str">
        <f>MID(Screen_Time_Data__2[[#This Row],[Date]],4,2)</f>
        <v>28</v>
      </c>
      <c r="I90" t="str">
        <f>_xlfn.CONCAT(20,RIGHT(Screen_Time_Data__2[[#This Row],[Date]],2))</f>
        <v>2019</v>
      </c>
      <c r="J90" s="2">
        <f>DATE(Screen_Time_Data__2[[#This Row],[year_extracted]],Screen_Time_Data__2[[#This Row],[month_extracted]],Screen_Time_Data__2[[#This Row],[day_Extracted]])</f>
        <v>43583</v>
      </c>
    </row>
    <row r="91" spans="1:10" x14ac:dyDescent="0.35">
      <c r="A91" t="s">
        <v>30</v>
      </c>
      <c r="B91" t="s">
        <v>21</v>
      </c>
      <c r="C91">
        <v>0</v>
      </c>
      <c r="D91" t="s">
        <v>4</v>
      </c>
      <c r="E91">
        <v>42</v>
      </c>
      <c r="F91" t="str">
        <f>IF(Screen_Time_Data__2[[#This Row],[Yoga]]=0, "No Yoga", "Yoga")</f>
        <v>No Yoga</v>
      </c>
      <c r="G91" t="str">
        <f>LEFT(Screen_Time_Data__2[[#This Row],[Date]],2)</f>
        <v>04</v>
      </c>
      <c r="H91" t="str">
        <f>MID(Screen_Time_Data__2[[#This Row],[Date]],4,2)</f>
        <v>28</v>
      </c>
      <c r="I91" t="str">
        <f>_xlfn.CONCAT(20,RIGHT(Screen_Time_Data__2[[#This Row],[Date]],2))</f>
        <v>2019</v>
      </c>
      <c r="J91" s="2">
        <f>DATE(Screen_Time_Data__2[[#This Row],[year_extracted]],Screen_Time_Data__2[[#This Row],[month_extracted]],Screen_Time_Data__2[[#This Row],[day_Extracted]])</f>
        <v>43583</v>
      </c>
    </row>
    <row r="92" spans="1:10" x14ac:dyDescent="0.35">
      <c r="A92" t="s">
        <v>30</v>
      </c>
      <c r="B92" t="s">
        <v>21</v>
      </c>
      <c r="C92">
        <v>0</v>
      </c>
      <c r="D92" t="s">
        <v>5</v>
      </c>
      <c r="E92">
        <v>22</v>
      </c>
      <c r="F92" t="str">
        <f>IF(Screen_Time_Data__2[[#This Row],[Yoga]]=0, "No Yoga", "Yoga")</f>
        <v>No Yoga</v>
      </c>
      <c r="G92" t="str">
        <f>LEFT(Screen_Time_Data__2[[#This Row],[Date]],2)</f>
        <v>04</v>
      </c>
      <c r="H92" t="str">
        <f>MID(Screen_Time_Data__2[[#This Row],[Date]],4,2)</f>
        <v>28</v>
      </c>
      <c r="I92" t="str">
        <f>_xlfn.CONCAT(20,RIGHT(Screen_Time_Data__2[[#This Row],[Date]],2))</f>
        <v>2019</v>
      </c>
      <c r="J92" s="2">
        <f>DATE(Screen_Time_Data__2[[#This Row],[year_extracted]],Screen_Time_Data__2[[#This Row],[month_extracted]],Screen_Time_Data__2[[#This Row],[day_Extracted]])</f>
        <v>43583</v>
      </c>
    </row>
    <row r="93" spans="1:10" x14ac:dyDescent="0.35">
      <c r="A93" t="s">
        <v>30</v>
      </c>
      <c r="B93" t="s">
        <v>21</v>
      </c>
      <c r="C93">
        <v>0</v>
      </c>
      <c r="D93" t="s">
        <v>6</v>
      </c>
      <c r="E93">
        <v>4</v>
      </c>
      <c r="F93" t="str">
        <f>IF(Screen_Time_Data__2[[#This Row],[Yoga]]=0, "No Yoga", "Yoga")</f>
        <v>No Yoga</v>
      </c>
      <c r="G93" t="str">
        <f>LEFT(Screen_Time_Data__2[[#This Row],[Date]],2)</f>
        <v>04</v>
      </c>
      <c r="H93" t="str">
        <f>MID(Screen_Time_Data__2[[#This Row],[Date]],4,2)</f>
        <v>28</v>
      </c>
      <c r="I93" t="str">
        <f>_xlfn.CONCAT(20,RIGHT(Screen_Time_Data__2[[#This Row],[Date]],2))</f>
        <v>2019</v>
      </c>
      <c r="J93" s="2">
        <f>DATE(Screen_Time_Data__2[[#This Row],[year_extracted]],Screen_Time_Data__2[[#This Row],[month_extracted]],Screen_Time_Data__2[[#This Row],[day_Extracted]])</f>
        <v>43583</v>
      </c>
    </row>
    <row r="94" spans="1:10" x14ac:dyDescent="0.35">
      <c r="A94" t="s">
        <v>30</v>
      </c>
      <c r="B94" t="s">
        <v>21</v>
      </c>
      <c r="C94">
        <v>0</v>
      </c>
      <c r="D94" t="s">
        <v>7</v>
      </c>
      <c r="E94">
        <v>2</v>
      </c>
      <c r="F94" t="str">
        <f>IF(Screen_Time_Data__2[[#This Row],[Yoga]]=0, "No Yoga", "Yoga")</f>
        <v>No Yoga</v>
      </c>
      <c r="G94" t="str">
        <f>LEFT(Screen_Time_Data__2[[#This Row],[Date]],2)</f>
        <v>04</v>
      </c>
      <c r="H94" t="str">
        <f>MID(Screen_Time_Data__2[[#This Row],[Date]],4,2)</f>
        <v>28</v>
      </c>
      <c r="I94" t="str">
        <f>_xlfn.CONCAT(20,RIGHT(Screen_Time_Data__2[[#This Row],[Date]],2))</f>
        <v>2019</v>
      </c>
      <c r="J94" s="2">
        <f>DATE(Screen_Time_Data__2[[#This Row],[year_extracted]],Screen_Time_Data__2[[#This Row],[month_extracted]],Screen_Time_Data__2[[#This Row],[day_Extracted]])</f>
        <v>43583</v>
      </c>
    </row>
    <row r="95" spans="1:10" x14ac:dyDescent="0.35">
      <c r="A95" t="s">
        <v>30</v>
      </c>
      <c r="B95" t="s">
        <v>21</v>
      </c>
      <c r="C95">
        <v>0</v>
      </c>
      <c r="D95" t="s">
        <v>8</v>
      </c>
      <c r="E95">
        <v>0</v>
      </c>
      <c r="F95" t="str">
        <f>IF(Screen_Time_Data__2[[#This Row],[Yoga]]=0, "No Yoga", "Yoga")</f>
        <v>No Yoga</v>
      </c>
      <c r="G95" t="str">
        <f>LEFT(Screen_Time_Data__2[[#This Row],[Date]],2)</f>
        <v>04</v>
      </c>
      <c r="H95" t="str">
        <f>MID(Screen_Time_Data__2[[#This Row],[Date]],4,2)</f>
        <v>28</v>
      </c>
      <c r="I95" t="str">
        <f>_xlfn.CONCAT(20,RIGHT(Screen_Time_Data__2[[#This Row],[Date]],2))</f>
        <v>2019</v>
      </c>
      <c r="J95" s="2">
        <f>DATE(Screen_Time_Data__2[[#This Row],[year_extracted]],Screen_Time_Data__2[[#This Row],[month_extracted]],Screen_Time_Data__2[[#This Row],[day_Extracted]])</f>
        <v>43583</v>
      </c>
    </row>
    <row r="96" spans="1:10" x14ac:dyDescent="0.35">
      <c r="A96" t="s">
        <v>30</v>
      </c>
      <c r="B96" t="s">
        <v>21</v>
      </c>
      <c r="C96">
        <v>0</v>
      </c>
      <c r="D96" t="s">
        <v>9</v>
      </c>
      <c r="E96">
        <v>0</v>
      </c>
      <c r="F96" t="str">
        <f>IF(Screen_Time_Data__2[[#This Row],[Yoga]]=0, "No Yoga", "Yoga")</f>
        <v>No Yoga</v>
      </c>
      <c r="G96" t="str">
        <f>LEFT(Screen_Time_Data__2[[#This Row],[Date]],2)</f>
        <v>04</v>
      </c>
      <c r="H96" t="str">
        <f>MID(Screen_Time_Data__2[[#This Row],[Date]],4,2)</f>
        <v>28</v>
      </c>
      <c r="I96" t="str">
        <f>_xlfn.CONCAT(20,RIGHT(Screen_Time_Data__2[[#This Row],[Date]],2))</f>
        <v>2019</v>
      </c>
      <c r="J96" s="2">
        <f>DATE(Screen_Time_Data__2[[#This Row],[year_extracted]],Screen_Time_Data__2[[#This Row],[month_extracted]],Screen_Time_Data__2[[#This Row],[day_Extracted]])</f>
        <v>43583</v>
      </c>
    </row>
    <row r="97" spans="1:10" x14ac:dyDescent="0.35">
      <c r="A97" t="s">
        <v>30</v>
      </c>
      <c r="B97" t="s">
        <v>21</v>
      </c>
      <c r="C97">
        <v>0</v>
      </c>
      <c r="D97" t="s">
        <v>10</v>
      </c>
      <c r="E97">
        <v>0</v>
      </c>
      <c r="F97" t="str">
        <f>IF(Screen_Time_Data__2[[#This Row],[Yoga]]=0, "No Yoga", "Yoga")</f>
        <v>No Yoga</v>
      </c>
      <c r="G97" t="str">
        <f>LEFT(Screen_Time_Data__2[[#This Row],[Date]],2)</f>
        <v>04</v>
      </c>
      <c r="H97" t="str">
        <f>MID(Screen_Time_Data__2[[#This Row],[Date]],4,2)</f>
        <v>28</v>
      </c>
      <c r="I97" t="str">
        <f>_xlfn.CONCAT(20,RIGHT(Screen_Time_Data__2[[#This Row],[Date]],2))</f>
        <v>2019</v>
      </c>
      <c r="J97" s="2">
        <f>DATE(Screen_Time_Data__2[[#This Row],[year_extracted]],Screen_Time_Data__2[[#This Row],[month_extracted]],Screen_Time_Data__2[[#This Row],[day_Extracted]])</f>
        <v>43583</v>
      </c>
    </row>
    <row r="98" spans="1:10" x14ac:dyDescent="0.35">
      <c r="A98" t="s">
        <v>31</v>
      </c>
      <c r="B98" t="s">
        <v>23</v>
      </c>
      <c r="C98">
        <v>1</v>
      </c>
      <c r="D98" t="s">
        <v>3</v>
      </c>
      <c r="E98">
        <v>109</v>
      </c>
      <c r="F98" t="str">
        <f>IF(Screen_Time_Data__2[[#This Row],[Yoga]]=0, "No Yoga", "Yoga")</f>
        <v>Yoga</v>
      </c>
      <c r="G98" t="str">
        <f>LEFT(Screen_Time_Data__2[[#This Row],[Date]],2)</f>
        <v>04</v>
      </c>
      <c r="H98" t="str">
        <f>MID(Screen_Time_Data__2[[#This Row],[Date]],4,2)</f>
        <v>29</v>
      </c>
      <c r="I98" t="str">
        <f>_xlfn.CONCAT(20,RIGHT(Screen_Time_Data__2[[#This Row],[Date]],2))</f>
        <v>2019</v>
      </c>
      <c r="J98" s="2">
        <f>DATE(Screen_Time_Data__2[[#This Row],[year_extracted]],Screen_Time_Data__2[[#This Row],[month_extracted]],Screen_Time_Data__2[[#This Row],[day_Extracted]])</f>
        <v>43584</v>
      </c>
    </row>
    <row r="99" spans="1:10" x14ac:dyDescent="0.35">
      <c r="A99" t="s">
        <v>31</v>
      </c>
      <c r="B99" t="s">
        <v>23</v>
      </c>
      <c r="C99">
        <v>1</v>
      </c>
      <c r="D99" t="s">
        <v>4</v>
      </c>
      <c r="E99">
        <v>46</v>
      </c>
      <c r="F99" t="str">
        <f>IF(Screen_Time_Data__2[[#This Row],[Yoga]]=0, "No Yoga", "Yoga")</f>
        <v>Yoga</v>
      </c>
      <c r="G99" t="str">
        <f>LEFT(Screen_Time_Data__2[[#This Row],[Date]],2)</f>
        <v>04</v>
      </c>
      <c r="H99" t="str">
        <f>MID(Screen_Time_Data__2[[#This Row],[Date]],4,2)</f>
        <v>29</v>
      </c>
      <c r="I99" t="str">
        <f>_xlfn.CONCAT(20,RIGHT(Screen_Time_Data__2[[#This Row],[Date]],2))</f>
        <v>2019</v>
      </c>
      <c r="J99" s="2">
        <f>DATE(Screen_Time_Data__2[[#This Row],[year_extracted]],Screen_Time_Data__2[[#This Row],[month_extracted]],Screen_Time_Data__2[[#This Row],[day_Extracted]])</f>
        <v>43584</v>
      </c>
    </row>
    <row r="100" spans="1:10" x14ac:dyDescent="0.35">
      <c r="A100" t="s">
        <v>31</v>
      </c>
      <c r="B100" t="s">
        <v>23</v>
      </c>
      <c r="C100">
        <v>1</v>
      </c>
      <c r="D100" t="s">
        <v>5</v>
      </c>
      <c r="E100">
        <v>8</v>
      </c>
      <c r="F100" t="str">
        <f>IF(Screen_Time_Data__2[[#This Row],[Yoga]]=0, "No Yoga", "Yoga")</f>
        <v>Yoga</v>
      </c>
      <c r="G100" t="str">
        <f>LEFT(Screen_Time_Data__2[[#This Row],[Date]],2)</f>
        <v>04</v>
      </c>
      <c r="H100" t="str">
        <f>MID(Screen_Time_Data__2[[#This Row],[Date]],4,2)</f>
        <v>29</v>
      </c>
      <c r="I100" t="str">
        <f>_xlfn.CONCAT(20,RIGHT(Screen_Time_Data__2[[#This Row],[Date]],2))</f>
        <v>2019</v>
      </c>
      <c r="J100" s="2">
        <f>DATE(Screen_Time_Data__2[[#This Row],[year_extracted]],Screen_Time_Data__2[[#This Row],[month_extracted]],Screen_Time_Data__2[[#This Row],[day_Extracted]])</f>
        <v>43584</v>
      </c>
    </row>
    <row r="101" spans="1:10" x14ac:dyDescent="0.35">
      <c r="A101" t="s">
        <v>31</v>
      </c>
      <c r="B101" t="s">
        <v>23</v>
      </c>
      <c r="C101">
        <v>1</v>
      </c>
      <c r="D101" t="s">
        <v>6</v>
      </c>
      <c r="E101">
        <v>13</v>
      </c>
      <c r="F101" t="str">
        <f>IF(Screen_Time_Data__2[[#This Row],[Yoga]]=0, "No Yoga", "Yoga")</f>
        <v>Yoga</v>
      </c>
      <c r="G101" t="str">
        <f>LEFT(Screen_Time_Data__2[[#This Row],[Date]],2)</f>
        <v>04</v>
      </c>
      <c r="H101" t="str">
        <f>MID(Screen_Time_Data__2[[#This Row],[Date]],4,2)</f>
        <v>29</v>
      </c>
      <c r="I101" t="str">
        <f>_xlfn.CONCAT(20,RIGHT(Screen_Time_Data__2[[#This Row],[Date]],2))</f>
        <v>2019</v>
      </c>
      <c r="J101" s="2">
        <f>DATE(Screen_Time_Data__2[[#This Row],[year_extracted]],Screen_Time_Data__2[[#This Row],[month_extracted]],Screen_Time_Data__2[[#This Row],[day_Extracted]])</f>
        <v>43584</v>
      </c>
    </row>
    <row r="102" spans="1:10" x14ac:dyDescent="0.35">
      <c r="A102" t="s">
        <v>31</v>
      </c>
      <c r="B102" t="s">
        <v>23</v>
      </c>
      <c r="C102">
        <v>1</v>
      </c>
      <c r="D102" t="s">
        <v>7</v>
      </c>
      <c r="E102">
        <v>9</v>
      </c>
      <c r="F102" t="str">
        <f>IF(Screen_Time_Data__2[[#This Row],[Yoga]]=0, "No Yoga", "Yoga")</f>
        <v>Yoga</v>
      </c>
      <c r="G102" t="str">
        <f>LEFT(Screen_Time_Data__2[[#This Row],[Date]],2)</f>
        <v>04</v>
      </c>
      <c r="H102" t="str">
        <f>MID(Screen_Time_Data__2[[#This Row],[Date]],4,2)</f>
        <v>29</v>
      </c>
      <c r="I102" t="str">
        <f>_xlfn.CONCAT(20,RIGHT(Screen_Time_Data__2[[#This Row],[Date]],2))</f>
        <v>2019</v>
      </c>
      <c r="J102" s="2">
        <f>DATE(Screen_Time_Data__2[[#This Row],[year_extracted]],Screen_Time_Data__2[[#This Row],[month_extracted]],Screen_Time_Data__2[[#This Row],[day_Extracted]])</f>
        <v>43584</v>
      </c>
    </row>
    <row r="103" spans="1:10" x14ac:dyDescent="0.35">
      <c r="A103" t="s">
        <v>31</v>
      </c>
      <c r="B103" t="s">
        <v>23</v>
      </c>
      <c r="C103">
        <v>1</v>
      </c>
      <c r="D103" t="s">
        <v>8</v>
      </c>
      <c r="E103">
        <v>15</v>
      </c>
      <c r="F103" t="str">
        <f>IF(Screen_Time_Data__2[[#This Row],[Yoga]]=0, "No Yoga", "Yoga")</f>
        <v>Yoga</v>
      </c>
      <c r="G103" t="str">
        <f>LEFT(Screen_Time_Data__2[[#This Row],[Date]],2)</f>
        <v>04</v>
      </c>
      <c r="H103" t="str">
        <f>MID(Screen_Time_Data__2[[#This Row],[Date]],4,2)</f>
        <v>29</v>
      </c>
      <c r="I103" t="str">
        <f>_xlfn.CONCAT(20,RIGHT(Screen_Time_Data__2[[#This Row],[Date]],2))</f>
        <v>2019</v>
      </c>
      <c r="J103" s="2">
        <f>DATE(Screen_Time_Data__2[[#This Row],[year_extracted]],Screen_Time_Data__2[[#This Row],[month_extracted]],Screen_Time_Data__2[[#This Row],[day_Extracted]])</f>
        <v>43584</v>
      </c>
    </row>
    <row r="104" spans="1:10" x14ac:dyDescent="0.35">
      <c r="A104" t="s">
        <v>31</v>
      </c>
      <c r="B104" t="s">
        <v>23</v>
      </c>
      <c r="C104">
        <v>1</v>
      </c>
      <c r="D104" t="s">
        <v>9</v>
      </c>
      <c r="E104">
        <v>1</v>
      </c>
      <c r="F104" t="str">
        <f>IF(Screen_Time_Data__2[[#This Row],[Yoga]]=0, "No Yoga", "Yoga")</f>
        <v>Yoga</v>
      </c>
      <c r="G104" t="str">
        <f>LEFT(Screen_Time_Data__2[[#This Row],[Date]],2)</f>
        <v>04</v>
      </c>
      <c r="H104" t="str">
        <f>MID(Screen_Time_Data__2[[#This Row],[Date]],4,2)</f>
        <v>29</v>
      </c>
      <c r="I104" t="str">
        <f>_xlfn.CONCAT(20,RIGHT(Screen_Time_Data__2[[#This Row],[Date]],2))</f>
        <v>2019</v>
      </c>
      <c r="J104" s="2">
        <f>DATE(Screen_Time_Data__2[[#This Row],[year_extracted]],Screen_Time_Data__2[[#This Row],[month_extracted]],Screen_Time_Data__2[[#This Row],[day_Extracted]])</f>
        <v>43584</v>
      </c>
    </row>
    <row r="105" spans="1:10" x14ac:dyDescent="0.35">
      <c r="A105" t="s">
        <v>31</v>
      </c>
      <c r="B105" t="s">
        <v>23</v>
      </c>
      <c r="C105">
        <v>1</v>
      </c>
      <c r="D105" t="s">
        <v>10</v>
      </c>
      <c r="E105">
        <v>0</v>
      </c>
      <c r="F105" t="str">
        <f>IF(Screen_Time_Data__2[[#This Row],[Yoga]]=0, "No Yoga", "Yoga")</f>
        <v>Yoga</v>
      </c>
      <c r="G105" t="str">
        <f>LEFT(Screen_Time_Data__2[[#This Row],[Date]],2)</f>
        <v>04</v>
      </c>
      <c r="H105" t="str">
        <f>MID(Screen_Time_Data__2[[#This Row],[Date]],4,2)</f>
        <v>29</v>
      </c>
      <c r="I105" t="str">
        <f>_xlfn.CONCAT(20,RIGHT(Screen_Time_Data__2[[#This Row],[Date]],2))</f>
        <v>2019</v>
      </c>
      <c r="J105" s="2">
        <f>DATE(Screen_Time_Data__2[[#This Row],[year_extracted]],Screen_Time_Data__2[[#This Row],[month_extracted]],Screen_Time_Data__2[[#This Row],[day_Extracted]])</f>
        <v>43584</v>
      </c>
    </row>
    <row r="106" spans="1:10" x14ac:dyDescent="0.35">
      <c r="A106" t="s">
        <v>32</v>
      </c>
      <c r="B106" t="s">
        <v>25</v>
      </c>
      <c r="C106">
        <v>1</v>
      </c>
      <c r="D106" t="s">
        <v>3</v>
      </c>
      <c r="E106">
        <v>79</v>
      </c>
      <c r="F106" t="str">
        <f>IF(Screen_Time_Data__2[[#This Row],[Yoga]]=0, "No Yoga", "Yoga")</f>
        <v>Yoga</v>
      </c>
      <c r="G106" t="str">
        <f>LEFT(Screen_Time_Data__2[[#This Row],[Date]],2)</f>
        <v>04</v>
      </c>
      <c r="H106" t="str">
        <f>MID(Screen_Time_Data__2[[#This Row],[Date]],4,2)</f>
        <v>30</v>
      </c>
      <c r="I106" t="str">
        <f>_xlfn.CONCAT(20,RIGHT(Screen_Time_Data__2[[#This Row],[Date]],2))</f>
        <v>2019</v>
      </c>
      <c r="J106" s="2">
        <f>DATE(Screen_Time_Data__2[[#This Row],[year_extracted]],Screen_Time_Data__2[[#This Row],[month_extracted]],Screen_Time_Data__2[[#This Row],[day_Extracted]])</f>
        <v>43585</v>
      </c>
    </row>
    <row r="107" spans="1:10" x14ac:dyDescent="0.35">
      <c r="A107" t="s">
        <v>32</v>
      </c>
      <c r="B107" t="s">
        <v>25</v>
      </c>
      <c r="C107">
        <v>1</v>
      </c>
      <c r="D107" t="s">
        <v>4</v>
      </c>
      <c r="E107">
        <v>40</v>
      </c>
      <c r="F107" t="str">
        <f>IF(Screen_Time_Data__2[[#This Row],[Yoga]]=0, "No Yoga", "Yoga")</f>
        <v>Yoga</v>
      </c>
      <c r="G107" t="str">
        <f>LEFT(Screen_Time_Data__2[[#This Row],[Date]],2)</f>
        <v>04</v>
      </c>
      <c r="H107" t="str">
        <f>MID(Screen_Time_Data__2[[#This Row],[Date]],4,2)</f>
        <v>30</v>
      </c>
      <c r="I107" t="str">
        <f>_xlfn.CONCAT(20,RIGHT(Screen_Time_Data__2[[#This Row],[Date]],2))</f>
        <v>2019</v>
      </c>
      <c r="J107" s="2">
        <f>DATE(Screen_Time_Data__2[[#This Row],[year_extracted]],Screen_Time_Data__2[[#This Row],[month_extracted]],Screen_Time_Data__2[[#This Row],[day_Extracted]])</f>
        <v>43585</v>
      </c>
    </row>
    <row r="108" spans="1:10" x14ac:dyDescent="0.35">
      <c r="A108" t="s">
        <v>32</v>
      </c>
      <c r="B108" t="s">
        <v>25</v>
      </c>
      <c r="C108">
        <v>1</v>
      </c>
      <c r="D108" t="s">
        <v>5</v>
      </c>
      <c r="E108">
        <v>2</v>
      </c>
      <c r="F108" t="str">
        <f>IF(Screen_Time_Data__2[[#This Row],[Yoga]]=0, "No Yoga", "Yoga")</f>
        <v>Yoga</v>
      </c>
      <c r="G108" t="str">
        <f>LEFT(Screen_Time_Data__2[[#This Row],[Date]],2)</f>
        <v>04</v>
      </c>
      <c r="H108" t="str">
        <f>MID(Screen_Time_Data__2[[#This Row],[Date]],4,2)</f>
        <v>30</v>
      </c>
      <c r="I108" t="str">
        <f>_xlfn.CONCAT(20,RIGHT(Screen_Time_Data__2[[#This Row],[Date]],2))</f>
        <v>2019</v>
      </c>
      <c r="J108" s="2">
        <f>DATE(Screen_Time_Data__2[[#This Row],[year_extracted]],Screen_Time_Data__2[[#This Row],[month_extracted]],Screen_Time_Data__2[[#This Row],[day_Extracted]])</f>
        <v>43585</v>
      </c>
    </row>
    <row r="109" spans="1:10" x14ac:dyDescent="0.35">
      <c r="A109" t="s">
        <v>32</v>
      </c>
      <c r="B109" t="s">
        <v>25</v>
      </c>
      <c r="C109">
        <v>1</v>
      </c>
      <c r="D109" t="s">
        <v>6</v>
      </c>
      <c r="E109">
        <v>9</v>
      </c>
      <c r="F109" t="str">
        <f>IF(Screen_Time_Data__2[[#This Row],[Yoga]]=0, "No Yoga", "Yoga")</f>
        <v>Yoga</v>
      </c>
      <c r="G109" t="str">
        <f>LEFT(Screen_Time_Data__2[[#This Row],[Date]],2)</f>
        <v>04</v>
      </c>
      <c r="H109" t="str">
        <f>MID(Screen_Time_Data__2[[#This Row],[Date]],4,2)</f>
        <v>30</v>
      </c>
      <c r="I109" t="str">
        <f>_xlfn.CONCAT(20,RIGHT(Screen_Time_Data__2[[#This Row],[Date]],2))</f>
        <v>2019</v>
      </c>
      <c r="J109" s="2">
        <f>DATE(Screen_Time_Data__2[[#This Row],[year_extracted]],Screen_Time_Data__2[[#This Row],[month_extracted]],Screen_Time_Data__2[[#This Row],[day_Extracted]])</f>
        <v>43585</v>
      </c>
    </row>
    <row r="110" spans="1:10" x14ac:dyDescent="0.35">
      <c r="A110" t="s">
        <v>32</v>
      </c>
      <c r="B110" t="s">
        <v>25</v>
      </c>
      <c r="C110">
        <v>1</v>
      </c>
      <c r="D110" t="s">
        <v>7</v>
      </c>
      <c r="E110">
        <v>12</v>
      </c>
      <c r="F110" t="str">
        <f>IF(Screen_Time_Data__2[[#This Row],[Yoga]]=0, "No Yoga", "Yoga")</f>
        <v>Yoga</v>
      </c>
      <c r="G110" t="str">
        <f>LEFT(Screen_Time_Data__2[[#This Row],[Date]],2)</f>
        <v>04</v>
      </c>
      <c r="H110" t="str">
        <f>MID(Screen_Time_Data__2[[#This Row],[Date]],4,2)</f>
        <v>30</v>
      </c>
      <c r="I110" t="str">
        <f>_xlfn.CONCAT(20,RIGHT(Screen_Time_Data__2[[#This Row],[Date]],2))</f>
        <v>2019</v>
      </c>
      <c r="J110" s="2">
        <f>DATE(Screen_Time_Data__2[[#This Row],[year_extracted]],Screen_Time_Data__2[[#This Row],[month_extracted]],Screen_Time_Data__2[[#This Row],[day_Extracted]])</f>
        <v>43585</v>
      </c>
    </row>
    <row r="111" spans="1:10" x14ac:dyDescent="0.35">
      <c r="A111" t="s">
        <v>32</v>
      </c>
      <c r="B111" t="s">
        <v>25</v>
      </c>
      <c r="C111">
        <v>1</v>
      </c>
      <c r="D111" t="s">
        <v>8</v>
      </c>
      <c r="E111">
        <v>0</v>
      </c>
      <c r="F111" t="str">
        <f>IF(Screen_Time_Data__2[[#This Row],[Yoga]]=0, "No Yoga", "Yoga")</f>
        <v>Yoga</v>
      </c>
      <c r="G111" t="str">
        <f>LEFT(Screen_Time_Data__2[[#This Row],[Date]],2)</f>
        <v>04</v>
      </c>
      <c r="H111" t="str">
        <f>MID(Screen_Time_Data__2[[#This Row],[Date]],4,2)</f>
        <v>30</v>
      </c>
      <c r="I111" t="str">
        <f>_xlfn.CONCAT(20,RIGHT(Screen_Time_Data__2[[#This Row],[Date]],2))</f>
        <v>2019</v>
      </c>
      <c r="J111" s="2">
        <f>DATE(Screen_Time_Data__2[[#This Row],[year_extracted]],Screen_Time_Data__2[[#This Row],[month_extracted]],Screen_Time_Data__2[[#This Row],[day_Extracted]])</f>
        <v>43585</v>
      </c>
    </row>
    <row r="112" spans="1:10" x14ac:dyDescent="0.35">
      <c r="A112" t="s">
        <v>32</v>
      </c>
      <c r="B112" t="s">
        <v>25</v>
      </c>
      <c r="C112">
        <v>1</v>
      </c>
      <c r="D112" t="s">
        <v>9</v>
      </c>
      <c r="E112">
        <v>0</v>
      </c>
      <c r="F112" t="str">
        <f>IF(Screen_Time_Data__2[[#This Row],[Yoga]]=0, "No Yoga", "Yoga")</f>
        <v>Yoga</v>
      </c>
      <c r="G112" t="str">
        <f>LEFT(Screen_Time_Data__2[[#This Row],[Date]],2)</f>
        <v>04</v>
      </c>
      <c r="H112" t="str">
        <f>MID(Screen_Time_Data__2[[#This Row],[Date]],4,2)</f>
        <v>30</v>
      </c>
      <c r="I112" t="str">
        <f>_xlfn.CONCAT(20,RIGHT(Screen_Time_Data__2[[#This Row],[Date]],2))</f>
        <v>2019</v>
      </c>
      <c r="J112" s="2">
        <f>DATE(Screen_Time_Data__2[[#This Row],[year_extracted]],Screen_Time_Data__2[[#This Row],[month_extracted]],Screen_Time_Data__2[[#This Row],[day_Extracted]])</f>
        <v>43585</v>
      </c>
    </row>
    <row r="113" spans="1:10" x14ac:dyDescent="0.35">
      <c r="A113" t="s">
        <v>32</v>
      </c>
      <c r="B113" t="s">
        <v>25</v>
      </c>
      <c r="C113">
        <v>1</v>
      </c>
      <c r="D113" t="s">
        <v>10</v>
      </c>
      <c r="E113">
        <v>0</v>
      </c>
      <c r="F113" t="str">
        <f>IF(Screen_Time_Data__2[[#This Row],[Yoga]]=0, "No Yoga", "Yoga")</f>
        <v>Yoga</v>
      </c>
      <c r="G113" t="str">
        <f>LEFT(Screen_Time_Data__2[[#This Row],[Date]],2)</f>
        <v>04</v>
      </c>
      <c r="H113" t="str">
        <f>MID(Screen_Time_Data__2[[#This Row],[Date]],4,2)</f>
        <v>30</v>
      </c>
      <c r="I113" t="str">
        <f>_xlfn.CONCAT(20,RIGHT(Screen_Time_Data__2[[#This Row],[Date]],2))</f>
        <v>2019</v>
      </c>
      <c r="J113" s="2">
        <f>DATE(Screen_Time_Data__2[[#This Row],[year_extracted]],Screen_Time_Data__2[[#This Row],[month_extracted]],Screen_Time_Data__2[[#This Row],[day_Extracted]])</f>
        <v>43585</v>
      </c>
    </row>
    <row r="114" spans="1:10" x14ac:dyDescent="0.35">
      <c r="A114" t="s">
        <v>33</v>
      </c>
      <c r="B114" t="s">
        <v>13</v>
      </c>
      <c r="C114">
        <v>1</v>
      </c>
      <c r="D114" t="s">
        <v>3</v>
      </c>
      <c r="E114">
        <v>127</v>
      </c>
      <c r="F114" t="str">
        <f>IF(Screen_Time_Data__2[[#This Row],[Yoga]]=0, "No Yoga", "Yoga")</f>
        <v>Yoga</v>
      </c>
      <c r="G114" t="str">
        <f>LEFT(Screen_Time_Data__2[[#This Row],[Date]],2)</f>
        <v>05</v>
      </c>
      <c r="H114" t="str">
        <f>MID(Screen_Time_Data__2[[#This Row],[Date]],4,2)</f>
        <v>01</v>
      </c>
      <c r="I114" t="str">
        <f>_xlfn.CONCAT(20,RIGHT(Screen_Time_Data__2[[#This Row],[Date]],2))</f>
        <v>2019</v>
      </c>
      <c r="J114" s="2">
        <f>DATE(Screen_Time_Data__2[[#This Row],[year_extracted]],Screen_Time_Data__2[[#This Row],[month_extracted]],Screen_Time_Data__2[[#This Row],[day_Extracted]])</f>
        <v>43586</v>
      </c>
    </row>
    <row r="115" spans="1:10" x14ac:dyDescent="0.35">
      <c r="A115" t="s">
        <v>33</v>
      </c>
      <c r="B115" t="s">
        <v>13</v>
      </c>
      <c r="C115">
        <v>1</v>
      </c>
      <c r="D115" t="s">
        <v>4</v>
      </c>
      <c r="E115">
        <v>90</v>
      </c>
      <c r="F115" t="str">
        <f>IF(Screen_Time_Data__2[[#This Row],[Yoga]]=0, "No Yoga", "Yoga")</f>
        <v>Yoga</v>
      </c>
      <c r="G115" t="str">
        <f>LEFT(Screen_Time_Data__2[[#This Row],[Date]],2)</f>
        <v>05</v>
      </c>
      <c r="H115" t="str">
        <f>MID(Screen_Time_Data__2[[#This Row],[Date]],4,2)</f>
        <v>01</v>
      </c>
      <c r="I115" t="str">
        <f>_xlfn.CONCAT(20,RIGHT(Screen_Time_Data__2[[#This Row],[Date]],2))</f>
        <v>2019</v>
      </c>
      <c r="J115" s="2">
        <f>DATE(Screen_Time_Data__2[[#This Row],[year_extracted]],Screen_Time_Data__2[[#This Row],[month_extracted]],Screen_Time_Data__2[[#This Row],[day_Extracted]])</f>
        <v>43586</v>
      </c>
    </row>
    <row r="116" spans="1:10" x14ac:dyDescent="0.35">
      <c r="A116" t="s">
        <v>33</v>
      </c>
      <c r="B116" t="s">
        <v>13</v>
      </c>
      <c r="C116">
        <v>1</v>
      </c>
      <c r="D116" t="s">
        <v>5</v>
      </c>
      <c r="E116">
        <v>0</v>
      </c>
      <c r="F116" t="str">
        <f>IF(Screen_Time_Data__2[[#This Row],[Yoga]]=0, "No Yoga", "Yoga")</f>
        <v>Yoga</v>
      </c>
      <c r="G116" t="str">
        <f>LEFT(Screen_Time_Data__2[[#This Row],[Date]],2)</f>
        <v>05</v>
      </c>
      <c r="H116" t="str">
        <f>MID(Screen_Time_Data__2[[#This Row],[Date]],4,2)</f>
        <v>01</v>
      </c>
      <c r="I116" t="str">
        <f>_xlfn.CONCAT(20,RIGHT(Screen_Time_Data__2[[#This Row],[Date]],2))</f>
        <v>2019</v>
      </c>
      <c r="J116" s="2">
        <f>DATE(Screen_Time_Data__2[[#This Row],[year_extracted]],Screen_Time_Data__2[[#This Row],[month_extracted]],Screen_Time_Data__2[[#This Row],[day_Extracted]])</f>
        <v>43586</v>
      </c>
    </row>
    <row r="117" spans="1:10" x14ac:dyDescent="0.35">
      <c r="A117" t="s">
        <v>33</v>
      </c>
      <c r="B117" t="s">
        <v>13</v>
      </c>
      <c r="C117">
        <v>1</v>
      </c>
      <c r="D117" t="s">
        <v>6</v>
      </c>
      <c r="E117">
        <v>10</v>
      </c>
      <c r="F117" t="str">
        <f>IF(Screen_Time_Data__2[[#This Row],[Yoga]]=0, "No Yoga", "Yoga")</f>
        <v>Yoga</v>
      </c>
      <c r="G117" t="str">
        <f>LEFT(Screen_Time_Data__2[[#This Row],[Date]],2)</f>
        <v>05</v>
      </c>
      <c r="H117" t="str">
        <f>MID(Screen_Time_Data__2[[#This Row],[Date]],4,2)</f>
        <v>01</v>
      </c>
      <c r="I117" t="str">
        <f>_xlfn.CONCAT(20,RIGHT(Screen_Time_Data__2[[#This Row],[Date]],2))</f>
        <v>2019</v>
      </c>
      <c r="J117" s="2">
        <f>DATE(Screen_Time_Data__2[[#This Row],[year_extracted]],Screen_Time_Data__2[[#This Row],[month_extracted]],Screen_Time_Data__2[[#This Row],[day_Extracted]])</f>
        <v>43586</v>
      </c>
    </row>
    <row r="118" spans="1:10" x14ac:dyDescent="0.35">
      <c r="A118" t="s">
        <v>33</v>
      </c>
      <c r="B118" t="s">
        <v>13</v>
      </c>
      <c r="C118">
        <v>1</v>
      </c>
      <c r="D118" t="s">
        <v>7</v>
      </c>
      <c r="E118">
        <v>7</v>
      </c>
      <c r="F118" t="str">
        <f>IF(Screen_Time_Data__2[[#This Row],[Yoga]]=0, "No Yoga", "Yoga")</f>
        <v>Yoga</v>
      </c>
      <c r="G118" t="str">
        <f>LEFT(Screen_Time_Data__2[[#This Row],[Date]],2)</f>
        <v>05</v>
      </c>
      <c r="H118" t="str">
        <f>MID(Screen_Time_Data__2[[#This Row],[Date]],4,2)</f>
        <v>01</v>
      </c>
      <c r="I118" t="str">
        <f>_xlfn.CONCAT(20,RIGHT(Screen_Time_Data__2[[#This Row],[Date]],2))</f>
        <v>2019</v>
      </c>
      <c r="J118" s="2">
        <f>DATE(Screen_Time_Data__2[[#This Row],[year_extracted]],Screen_Time_Data__2[[#This Row],[month_extracted]],Screen_Time_Data__2[[#This Row],[day_Extracted]])</f>
        <v>43586</v>
      </c>
    </row>
    <row r="119" spans="1:10" x14ac:dyDescent="0.35">
      <c r="A119" t="s">
        <v>33</v>
      </c>
      <c r="B119" t="s">
        <v>13</v>
      </c>
      <c r="C119">
        <v>1</v>
      </c>
      <c r="D119" t="s">
        <v>8</v>
      </c>
      <c r="E119">
        <v>0</v>
      </c>
      <c r="F119" t="str">
        <f>IF(Screen_Time_Data__2[[#This Row],[Yoga]]=0, "No Yoga", "Yoga")</f>
        <v>Yoga</v>
      </c>
      <c r="G119" t="str">
        <f>LEFT(Screen_Time_Data__2[[#This Row],[Date]],2)</f>
        <v>05</v>
      </c>
      <c r="H119" t="str">
        <f>MID(Screen_Time_Data__2[[#This Row],[Date]],4,2)</f>
        <v>01</v>
      </c>
      <c r="I119" t="str">
        <f>_xlfn.CONCAT(20,RIGHT(Screen_Time_Data__2[[#This Row],[Date]],2))</f>
        <v>2019</v>
      </c>
      <c r="J119" s="2">
        <f>DATE(Screen_Time_Data__2[[#This Row],[year_extracted]],Screen_Time_Data__2[[#This Row],[month_extracted]],Screen_Time_Data__2[[#This Row],[day_Extracted]])</f>
        <v>43586</v>
      </c>
    </row>
    <row r="120" spans="1:10" x14ac:dyDescent="0.35">
      <c r="A120" t="s">
        <v>33</v>
      </c>
      <c r="B120" t="s">
        <v>13</v>
      </c>
      <c r="C120">
        <v>1</v>
      </c>
      <c r="D120" t="s">
        <v>9</v>
      </c>
      <c r="E120">
        <v>0</v>
      </c>
      <c r="F120" t="str">
        <f>IF(Screen_Time_Data__2[[#This Row],[Yoga]]=0, "No Yoga", "Yoga")</f>
        <v>Yoga</v>
      </c>
      <c r="G120" t="str">
        <f>LEFT(Screen_Time_Data__2[[#This Row],[Date]],2)</f>
        <v>05</v>
      </c>
      <c r="H120" t="str">
        <f>MID(Screen_Time_Data__2[[#This Row],[Date]],4,2)</f>
        <v>01</v>
      </c>
      <c r="I120" t="str">
        <f>_xlfn.CONCAT(20,RIGHT(Screen_Time_Data__2[[#This Row],[Date]],2))</f>
        <v>2019</v>
      </c>
      <c r="J120" s="2">
        <f>DATE(Screen_Time_Data__2[[#This Row],[year_extracted]],Screen_Time_Data__2[[#This Row],[month_extracted]],Screen_Time_Data__2[[#This Row],[day_Extracted]])</f>
        <v>43586</v>
      </c>
    </row>
    <row r="121" spans="1:10" x14ac:dyDescent="0.35">
      <c r="A121" t="s">
        <v>33</v>
      </c>
      <c r="B121" t="s">
        <v>13</v>
      </c>
      <c r="C121">
        <v>1</v>
      </c>
      <c r="D121" t="s">
        <v>10</v>
      </c>
      <c r="E121">
        <v>0</v>
      </c>
      <c r="F121" t="str">
        <f>IF(Screen_Time_Data__2[[#This Row],[Yoga]]=0, "No Yoga", "Yoga")</f>
        <v>Yoga</v>
      </c>
      <c r="G121" t="str">
        <f>LEFT(Screen_Time_Data__2[[#This Row],[Date]],2)</f>
        <v>05</v>
      </c>
      <c r="H121" t="str">
        <f>MID(Screen_Time_Data__2[[#This Row],[Date]],4,2)</f>
        <v>01</v>
      </c>
      <c r="I121" t="str">
        <f>_xlfn.CONCAT(20,RIGHT(Screen_Time_Data__2[[#This Row],[Date]],2))</f>
        <v>2019</v>
      </c>
      <c r="J121" s="2">
        <f>DATE(Screen_Time_Data__2[[#This Row],[year_extracted]],Screen_Time_Data__2[[#This Row],[month_extracted]],Screen_Time_Data__2[[#This Row],[day_Extracted]])</f>
        <v>43586</v>
      </c>
    </row>
    <row r="122" spans="1:10" x14ac:dyDescent="0.35">
      <c r="A122" t="s">
        <v>34</v>
      </c>
      <c r="B122" t="s">
        <v>15</v>
      </c>
      <c r="C122">
        <v>1</v>
      </c>
      <c r="D122" t="s">
        <v>3</v>
      </c>
      <c r="E122">
        <v>170</v>
      </c>
      <c r="F122" t="str">
        <f>IF(Screen_Time_Data__2[[#This Row],[Yoga]]=0, "No Yoga", "Yoga")</f>
        <v>Yoga</v>
      </c>
      <c r="G122" t="str">
        <f>LEFT(Screen_Time_Data__2[[#This Row],[Date]],2)</f>
        <v>05</v>
      </c>
      <c r="H122" t="str">
        <f>MID(Screen_Time_Data__2[[#This Row],[Date]],4,2)</f>
        <v>02</v>
      </c>
      <c r="I122" t="str">
        <f>_xlfn.CONCAT(20,RIGHT(Screen_Time_Data__2[[#This Row],[Date]],2))</f>
        <v>2019</v>
      </c>
      <c r="J122" s="2">
        <f>DATE(Screen_Time_Data__2[[#This Row],[year_extracted]],Screen_Time_Data__2[[#This Row],[month_extracted]],Screen_Time_Data__2[[#This Row],[day_Extracted]])</f>
        <v>43587</v>
      </c>
    </row>
    <row r="123" spans="1:10" x14ac:dyDescent="0.35">
      <c r="A123" t="s">
        <v>34</v>
      </c>
      <c r="B123" t="s">
        <v>15</v>
      </c>
      <c r="C123">
        <v>1</v>
      </c>
      <c r="D123" t="s">
        <v>4</v>
      </c>
      <c r="E123">
        <v>60</v>
      </c>
      <c r="F123" t="str">
        <f>IF(Screen_Time_Data__2[[#This Row],[Yoga]]=0, "No Yoga", "Yoga")</f>
        <v>Yoga</v>
      </c>
      <c r="G123" t="str">
        <f>LEFT(Screen_Time_Data__2[[#This Row],[Date]],2)</f>
        <v>05</v>
      </c>
      <c r="H123" t="str">
        <f>MID(Screen_Time_Data__2[[#This Row],[Date]],4,2)</f>
        <v>02</v>
      </c>
      <c r="I123" t="str">
        <f>_xlfn.CONCAT(20,RIGHT(Screen_Time_Data__2[[#This Row],[Date]],2))</f>
        <v>2019</v>
      </c>
      <c r="J123" s="2">
        <f>DATE(Screen_Time_Data__2[[#This Row],[year_extracted]],Screen_Time_Data__2[[#This Row],[month_extracted]],Screen_Time_Data__2[[#This Row],[day_Extracted]])</f>
        <v>43587</v>
      </c>
    </row>
    <row r="124" spans="1:10" x14ac:dyDescent="0.35">
      <c r="A124" t="s">
        <v>34</v>
      </c>
      <c r="B124" t="s">
        <v>15</v>
      </c>
      <c r="C124">
        <v>1</v>
      </c>
      <c r="D124" t="s">
        <v>5</v>
      </c>
      <c r="E124">
        <v>3</v>
      </c>
      <c r="F124" t="str">
        <f>IF(Screen_Time_Data__2[[#This Row],[Yoga]]=0, "No Yoga", "Yoga")</f>
        <v>Yoga</v>
      </c>
      <c r="G124" t="str">
        <f>LEFT(Screen_Time_Data__2[[#This Row],[Date]],2)</f>
        <v>05</v>
      </c>
      <c r="H124" t="str">
        <f>MID(Screen_Time_Data__2[[#This Row],[Date]],4,2)</f>
        <v>02</v>
      </c>
      <c r="I124" t="str">
        <f>_xlfn.CONCAT(20,RIGHT(Screen_Time_Data__2[[#This Row],[Date]],2))</f>
        <v>2019</v>
      </c>
      <c r="J124" s="2">
        <f>DATE(Screen_Time_Data__2[[#This Row],[year_extracted]],Screen_Time_Data__2[[#This Row],[month_extracted]],Screen_Time_Data__2[[#This Row],[day_Extracted]])</f>
        <v>43587</v>
      </c>
    </row>
    <row r="125" spans="1:10" x14ac:dyDescent="0.35">
      <c r="A125" t="s">
        <v>34</v>
      </c>
      <c r="B125" t="s">
        <v>15</v>
      </c>
      <c r="C125">
        <v>1</v>
      </c>
      <c r="D125" t="s">
        <v>6</v>
      </c>
      <c r="E125">
        <v>2</v>
      </c>
      <c r="F125" t="str">
        <f>IF(Screen_Time_Data__2[[#This Row],[Yoga]]=0, "No Yoga", "Yoga")</f>
        <v>Yoga</v>
      </c>
      <c r="G125" t="str">
        <f>LEFT(Screen_Time_Data__2[[#This Row],[Date]],2)</f>
        <v>05</v>
      </c>
      <c r="H125" t="str">
        <f>MID(Screen_Time_Data__2[[#This Row],[Date]],4,2)</f>
        <v>02</v>
      </c>
      <c r="I125" t="str">
        <f>_xlfn.CONCAT(20,RIGHT(Screen_Time_Data__2[[#This Row],[Date]],2))</f>
        <v>2019</v>
      </c>
      <c r="J125" s="2">
        <f>DATE(Screen_Time_Data__2[[#This Row],[year_extracted]],Screen_Time_Data__2[[#This Row],[month_extracted]],Screen_Time_Data__2[[#This Row],[day_Extracted]])</f>
        <v>43587</v>
      </c>
    </row>
    <row r="126" spans="1:10" x14ac:dyDescent="0.35">
      <c r="A126" t="s">
        <v>34</v>
      </c>
      <c r="B126" t="s">
        <v>15</v>
      </c>
      <c r="C126">
        <v>1</v>
      </c>
      <c r="D126" t="s">
        <v>7</v>
      </c>
      <c r="E126">
        <v>11</v>
      </c>
      <c r="F126" t="str">
        <f>IF(Screen_Time_Data__2[[#This Row],[Yoga]]=0, "No Yoga", "Yoga")</f>
        <v>Yoga</v>
      </c>
      <c r="G126" t="str">
        <f>LEFT(Screen_Time_Data__2[[#This Row],[Date]],2)</f>
        <v>05</v>
      </c>
      <c r="H126" t="str">
        <f>MID(Screen_Time_Data__2[[#This Row],[Date]],4,2)</f>
        <v>02</v>
      </c>
      <c r="I126" t="str">
        <f>_xlfn.CONCAT(20,RIGHT(Screen_Time_Data__2[[#This Row],[Date]],2))</f>
        <v>2019</v>
      </c>
      <c r="J126" s="2">
        <f>DATE(Screen_Time_Data__2[[#This Row],[year_extracted]],Screen_Time_Data__2[[#This Row],[month_extracted]],Screen_Time_Data__2[[#This Row],[day_Extracted]])</f>
        <v>43587</v>
      </c>
    </row>
    <row r="127" spans="1:10" x14ac:dyDescent="0.35">
      <c r="A127" t="s">
        <v>34</v>
      </c>
      <c r="B127" t="s">
        <v>15</v>
      </c>
      <c r="C127">
        <v>1</v>
      </c>
      <c r="D127" t="s">
        <v>8</v>
      </c>
      <c r="E127">
        <v>0</v>
      </c>
      <c r="F127" t="str">
        <f>IF(Screen_Time_Data__2[[#This Row],[Yoga]]=0, "No Yoga", "Yoga")</f>
        <v>Yoga</v>
      </c>
      <c r="G127" t="str">
        <f>LEFT(Screen_Time_Data__2[[#This Row],[Date]],2)</f>
        <v>05</v>
      </c>
      <c r="H127" t="str">
        <f>MID(Screen_Time_Data__2[[#This Row],[Date]],4,2)</f>
        <v>02</v>
      </c>
      <c r="I127" t="str">
        <f>_xlfn.CONCAT(20,RIGHT(Screen_Time_Data__2[[#This Row],[Date]],2))</f>
        <v>2019</v>
      </c>
      <c r="J127" s="2">
        <f>DATE(Screen_Time_Data__2[[#This Row],[year_extracted]],Screen_Time_Data__2[[#This Row],[month_extracted]],Screen_Time_Data__2[[#This Row],[day_Extracted]])</f>
        <v>43587</v>
      </c>
    </row>
    <row r="128" spans="1:10" x14ac:dyDescent="0.35">
      <c r="A128" t="s">
        <v>34</v>
      </c>
      <c r="B128" t="s">
        <v>15</v>
      </c>
      <c r="C128">
        <v>1</v>
      </c>
      <c r="D128" t="s">
        <v>9</v>
      </c>
      <c r="E128">
        <v>0</v>
      </c>
      <c r="F128" t="str">
        <f>IF(Screen_Time_Data__2[[#This Row],[Yoga]]=0, "No Yoga", "Yoga")</f>
        <v>Yoga</v>
      </c>
      <c r="G128" t="str">
        <f>LEFT(Screen_Time_Data__2[[#This Row],[Date]],2)</f>
        <v>05</v>
      </c>
      <c r="H128" t="str">
        <f>MID(Screen_Time_Data__2[[#This Row],[Date]],4,2)</f>
        <v>02</v>
      </c>
      <c r="I128" t="str">
        <f>_xlfn.CONCAT(20,RIGHT(Screen_Time_Data__2[[#This Row],[Date]],2))</f>
        <v>2019</v>
      </c>
      <c r="J128" s="2">
        <f>DATE(Screen_Time_Data__2[[#This Row],[year_extracted]],Screen_Time_Data__2[[#This Row],[month_extracted]],Screen_Time_Data__2[[#This Row],[day_Extracted]])</f>
        <v>43587</v>
      </c>
    </row>
    <row r="129" spans="1:10" x14ac:dyDescent="0.35">
      <c r="A129" t="s">
        <v>34</v>
      </c>
      <c r="B129" t="s">
        <v>15</v>
      </c>
      <c r="C129">
        <v>1</v>
      </c>
      <c r="D129" t="s">
        <v>10</v>
      </c>
      <c r="E129">
        <v>0</v>
      </c>
      <c r="F129" t="str">
        <f>IF(Screen_Time_Data__2[[#This Row],[Yoga]]=0, "No Yoga", "Yoga")</f>
        <v>Yoga</v>
      </c>
      <c r="G129" t="str">
        <f>LEFT(Screen_Time_Data__2[[#This Row],[Date]],2)</f>
        <v>05</v>
      </c>
      <c r="H129" t="str">
        <f>MID(Screen_Time_Data__2[[#This Row],[Date]],4,2)</f>
        <v>02</v>
      </c>
      <c r="I129" t="str">
        <f>_xlfn.CONCAT(20,RIGHT(Screen_Time_Data__2[[#This Row],[Date]],2))</f>
        <v>2019</v>
      </c>
      <c r="J129" s="2">
        <f>DATE(Screen_Time_Data__2[[#This Row],[year_extracted]],Screen_Time_Data__2[[#This Row],[month_extracted]],Screen_Time_Data__2[[#This Row],[day_Extracted]])</f>
        <v>43587</v>
      </c>
    </row>
    <row r="130" spans="1:10" x14ac:dyDescent="0.35">
      <c r="A130" t="s">
        <v>35</v>
      </c>
      <c r="B130" t="s">
        <v>17</v>
      </c>
      <c r="C130">
        <v>1</v>
      </c>
      <c r="D130" t="s">
        <v>3</v>
      </c>
      <c r="E130">
        <v>91</v>
      </c>
      <c r="F130" t="str">
        <f>IF(Screen_Time_Data__2[[#This Row],[Yoga]]=0, "No Yoga", "Yoga")</f>
        <v>Yoga</v>
      </c>
      <c r="G130" t="str">
        <f>LEFT(Screen_Time_Data__2[[#This Row],[Date]],2)</f>
        <v>05</v>
      </c>
      <c r="H130" t="str">
        <f>MID(Screen_Time_Data__2[[#This Row],[Date]],4,2)</f>
        <v>03</v>
      </c>
      <c r="I130" t="str">
        <f>_xlfn.CONCAT(20,RIGHT(Screen_Time_Data__2[[#This Row],[Date]],2))</f>
        <v>2019</v>
      </c>
      <c r="J130" s="2">
        <f>DATE(Screen_Time_Data__2[[#This Row],[year_extracted]],Screen_Time_Data__2[[#This Row],[month_extracted]],Screen_Time_Data__2[[#This Row],[day_Extracted]])</f>
        <v>43588</v>
      </c>
    </row>
    <row r="131" spans="1:10" x14ac:dyDescent="0.35">
      <c r="A131" t="s">
        <v>35</v>
      </c>
      <c r="B131" t="s">
        <v>17</v>
      </c>
      <c r="C131">
        <v>1</v>
      </c>
      <c r="D131" t="s">
        <v>4</v>
      </c>
      <c r="E131">
        <v>64</v>
      </c>
      <c r="F131" t="str">
        <f>IF(Screen_Time_Data__2[[#This Row],[Yoga]]=0, "No Yoga", "Yoga")</f>
        <v>Yoga</v>
      </c>
      <c r="G131" t="str">
        <f>LEFT(Screen_Time_Data__2[[#This Row],[Date]],2)</f>
        <v>05</v>
      </c>
      <c r="H131" t="str">
        <f>MID(Screen_Time_Data__2[[#This Row],[Date]],4,2)</f>
        <v>03</v>
      </c>
      <c r="I131" t="str">
        <f>_xlfn.CONCAT(20,RIGHT(Screen_Time_Data__2[[#This Row],[Date]],2))</f>
        <v>2019</v>
      </c>
      <c r="J131" s="2">
        <f>DATE(Screen_Time_Data__2[[#This Row],[year_extracted]],Screen_Time_Data__2[[#This Row],[month_extracted]],Screen_Time_Data__2[[#This Row],[day_Extracted]])</f>
        <v>43588</v>
      </c>
    </row>
    <row r="132" spans="1:10" x14ac:dyDescent="0.35">
      <c r="A132" t="s">
        <v>35</v>
      </c>
      <c r="B132" t="s">
        <v>17</v>
      </c>
      <c r="C132">
        <v>1</v>
      </c>
      <c r="D132" t="s">
        <v>5</v>
      </c>
      <c r="E132">
        <v>2</v>
      </c>
      <c r="F132" t="str">
        <f>IF(Screen_Time_Data__2[[#This Row],[Yoga]]=0, "No Yoga", "Yoga")</f>
        <v>Yoga</v>
      </c>
      <c r="G132" t="str">
        <f>LEFT(Screen_Time_Data__2[[#This Row],[Date]],2)</f>
        <v>05</v>
      </c>
      <c r="H132" t="str">
        <f>MID(Screen_Time_Data__2[[#This Row],[Date]],4,2)</f>
        <v>03</v>
      </c>
      <c r="I132" t="str">
        <f>_xlfn.CONCAT(20,RIGHT(Screen_Time_Data__2[[#This Row],[Date]],2))</f>
        <v>2019</v>
      </c>
      <c r="J132" s="2">
        <f>DATE(Screen_Time_Data__2[[#This Row],[year_extracted]],Screen_Time_Data__2[[#This Row],[month_extracted]],Screen_Time_Data__2[[#This Row],[day_Extracted]])</f>
        <v>43588</v>
      </c>
    </row>
    <row r="133" spans="1:10" x14ac:dyDescent="0.35">
      <c r="A133" t="s">
        <v>35</v>
      </c>
      <c r="B133" t="s">
        <v>17</v>
      </c>
      <c r="C133">
        <v>1</v>
      </c>
      <c r="D133" t="s">
        <v>6</v>
      </c>
      <c r="E133">
        <v>18</v>
      </c>
      <c r="F133" t="str">
        <f>IF(Screen_Time_Data__2[[#This Row],[Yoga]]=0, "No Yoga", "Yoga")</f>
        <v>Yoga</v>
      </c>
      <c r="G133" t="str">
        <f>LEFT(Screen_Time_Data__2[[#This Row],[Date]],2)</f>
        <v>05</v>
      </c>
      <c r="H133" t="str">
        <f>MID(Screen_Time_Data__2[[#This Row],[Date]],4,2)</f>
        <v>03</v>
      </c>
      <c r="I133" t="str">
        <f>_xlfn.CONCAT(20,RIGHT(Screen_Time_Data__2[[#This Row],[Date]],2))</f>
        <v>2019</v>
      </c>
      <c r="J133" s="2">
        <f>DATE(Screen_Time_Data__2[[#This Row],[year_extracted]],Screen_Time_Data__2[[#This Row],[month_extracted]],Screen_Time_Data__2[[#This Row],[day_Extracted]])</f>
        <v>43588</v>
      </c>
    </row>
    <row r="134" spans="1:10" x14ac:dyDescent="0.35">
      <c r="A134" t="s">
        <v>35</v>
      </c>
      <c r="B134" t="s">
        <v>17</v>
      </c>
      <c r="C134">
        <v>1</v>
      </c>
      <c r="D134" t="s">
        <v>7</v>
      </c>
      <c r="E134">
        <v>5</v>
      </c>
      <c r="F134" t="str">
        <f>IF(Screen_Time_Data__2[[#This Row],[Yoga]]=0, "No Yoga", "Yoga")</f>
        <v>Yoga</v>
      </c>
      <c r="G134" t="str">
        <f>LEFT(Screen_Time_Data__2[[#This Row],[Date]],2)</f>
        <v>05</v>
      </c>
      <c r="H134" t="str">
        <f>MID(Screen_Time_Data__2[[#This Row],[Date]],4,2)</f>
        <v>03</v>
      </c>
      <c r="I134" t="str">
        <f>_xlfn.CONCAT(20,RIGHT(Screen_Time_Data__2[[#This Row],[Date]],2))</f>
        <v>2019</v>
      </c>
      <c r="J134" s="2">
        <f>DATE(Screen_Time_Data__2[[#This Row],[year_extracted]],Screen_Time_Data__2[[#This Row],[month_extracted]],Screen_Time_Data__2[[#This Row],[day_Extracted]])</f>
        <v>43588</v>
      </c>
    </row>
    <row r="135" spans="1:10" x14ac:dyDescent="0.35">
      <c r="A135" t="s">
        <v>35</v>
      </c>
      <c r="B135" t="s">
        <v>17</v>
      </c>
      <c r="C135">
        <v>1</v>
      </c>
      <c r="D135" t="s">
        <v>8</v>
      </c>
      <c r="E135">
        <v>1</v>
      </c>
      <c r="F135" t="str">
        <f>IF(Screen_Time_Data__2[[#This Row],[Yoga]]=0, "No Yoga", "Yoga")</f>
        <v>Yoga</v>
      </c>
      <c r="G135" t="str">
        <f>LEFT(Screen_Time_Data__2[[#This Row],[Date]],2)</f>
        <v>05</v>
      </c>
      <c r="H135" t="str">
        <f>MID(Screen_Time_Data__2[[#This Row],[Date]],4,2)</f>
        <v>03</v>
      </c>
      <c r="I135" t="str">
        <f>_xlfn.CONCAT(20,RIGHT(Screen_Time_Data__2[[#This Row],[Date]],2))</f>
        <v>2019</v>
      </c>
      <c r="J135" s="2">
        <f>DATE(Screen_Time_Data__2[[#This Row],[year_extracted]],Screen_Time_Data__2[[#This Row],[month_extracted]],Screen_Time_Data__2[[#This Row],[day_Extracted]])</f>
        <v>43588</v>
      </c>
    </row>
    <row r="136" spans="1:10" x14ac:dyDescent="0.35">
      <c r="A136" t="s">
        <v>35</v>
      </c>
      <c r="B136" t="s">
        <v>17</v>
      </c>
      <c r="C136">
        <v>1</v>
      </c>
      <c r="D136" t="s">
        <v>9</v>
      </c>
      <c r="E136">
        <v>1</v>
      </c>
      <c r="F136" t="str">
        <f>IF(Screen_Time_Data__2[[#This Row],[Yoga]]=0, "No Yoga", "Yoga")</f>
        <v>Yoga</v>
      </c>
      <c r="G136" t="str">
        <f>LEFT(Screen_Time_Data__2[[#This Row],[Date]],2)</f>
        <v>05</v>
      </c>
      <c r="H136" t="str">
        <f>MID(Screen_Time_Data__2[[#This Row],[Date]],4,2)</f>
        <v>03</v>
      </c>
      <c r="I136" t="str">
        <f>_xlfn.CONCAT(20,RIGHT(Screen_Time_Data__2[[#This Row],[Date]],2))</f>
        <v>2019</v>
      </c>
      <c r="J136" s="2">
        <f>DATE(Screen_Time_Data__2[[#This Row],[year_extracted]],Screen_Time_Data__2[[#This Row],[month_extracted]],Screen_Time_Data__2[[#This Row],[day_Extracted]])</f>
        <v>43588</v>
      </c>
    </row>
    <row r="137" spans="1:10" x14ac:dyDescent="0.35">
      <c r="A137" t="s">
        <v>35</v>
      </c>
      <c r="B137" t="s">
        <v>17</v>
      </c>
      <c r="C137">
        <v>1</v>
      </c>
      <c r="D137" t="s">
        <v>10</v>
      </c>
      <c r="E137">
        <v>2</v>
      </c>
      <c r="F137" t="str">
        <f>IF(Screen_Time_Data__2[[#This Row],[Yoga]]=0, "No Yoga", "Yoga")</f>
        <v>Yoga</v>
      </c>
      <c r="G137" t="str">
        <f>LEFT(Screen_Time_Data__2[[#This Row],[Date]],2)</f>
        <v>05</v>
      </c>
      <c r="H137" t="str">
        <f>MID(Screen_Time_Data__2[[#This Row],[Date]],4,2)</f>
        <v>03</v>
      </c>
      <c r="I137" t="str">
        <f>_xlfn.CONCAT(20,RIGHT(Screen_Time_Data__2[[#This Row],[Date]],2))</f>
        <v>2019</v>
      </c>
      <c r="J137" s="2">
        <f>DATE(Screen_Time_Data__2[[#This Row],[year_extracted]],Screen_Time_Data__2[[#This Row],[month_extracted]],Screen_Time_Data__2[[#This Row],[day_Extracted]])</f>
        <v>43588</v>
      </c>
    </row>
    <row r="138" spans="1:10" x14ac:dyDescent="0.35">
      <c r="A138" t="s">
        <v>36</v>
      </c>
      <c r="B138" t="s">
        <v>19</v>
      </c>
      <c r="C138">
        <v>1</v>
      </c>
      <c r="D138" t="s">
        <v>3</v>
      </c>
      <c r="E138">
        <v>58</v>
      </c>
      <c r="F138" t="str">
        <f>IF(Screen_Time_Data__2[[#This Row],[Yoga]]=0, "No Yoga", "Yoga")</f>
        <v>Yoga</v>
      </c>
      <c r="G138" t="str">
        <f>LEFT(Screen_Time_Data__2[[#This Row],[Date]],2)</f>
        <v>05</v>
      </c>
      <c r="H138" t="str">
        <f>MID(Screen_Time_Data__2[[#This Row],[Date]],4,2)</f>
        <v>04</v>
      </c>
      <c r="I138" t="str">
        <f>_xlfn.CONCAT(20,RIGHT(Screen_Time_Data__2[[#This Row],[Date]],2))</f>
        <v>2019</v>
      </c>
      <c r="J138" s="2">
        <f>DATE(Screen_Time_Data__2[[#This Row],[year_extracted]],Screen_Time_Data__2[[#This Row],[month_extracted]],Screen_Time_Data__2[[#This Row],[day_Extracted]])</f>
        <v>43589</v>
      </c>
    </row>
    <row r="139" spans="1:10" x14ac:dyDescent="0.35">
      <c r="A139" t="s">
        <v>36</v>
      </c>
      <c r="B139" t="s">
        <v>19</v>
      </c>
      <c r="C139">
        <v>1</v>
      </c>
      <c r="D139" t="s">
        <v>4</v>
      </c>
      <c r="E139">
        <v>34</v>
      </c>
      <c r="F139" t="str">
        <f>IF(Screen_Time_Data__2[[#This Row],[Yoga]]=0, "No Yoga", "Yoga")</f>
        <v>Yoga</v>
      </c>
      <c r="G139" t="str">
        <f>LEFT(Screen_Time_Data__2[[#This Row],[Date]],2)</f>
        <v>05</v>
      </c>
      <c r="H139" t="str">
        <f>MID(Screen_Time_Data__2[[#This Row],[Date]],4,2)</f>
        <v>04</v>
      </c>
      <c r="I139" t="str">
        <f>_xlfn.CONCAT(20,RIGHT(Screen_Time_Data__2[[#This Row],[Date]],2))</f>
        <v>2019</v>
      </c>
      <c r="J139" s="2">
        <f>DATE(Screen_Time_Data__2[[#This Row],[year_extracted]],Screen_Time_Data__2[[#This Row],[month_extracted]],Screen_Time_Data__2[[#This Row],[day_Extracted]])</f>
        <v>43589</v>
      </c>
    </row>
    <row r="140" spans="1:10" x14ac:dyDescent="0.35">
      <c r="A140" t="s">
        <v>36</v>
      </c>
      <c r="B140" t="s">
        <v>19</v>
      </c>
      <c r="C140">
        <v>1</v>
      </c>
      <c r="D140" t="s">
        <v>5</v>
      </c>
      <c r="E140">
        <v>4</v>
      </c>
      <c r="F140" t="str">
        <f>IF(Screen_Time_Data__2[[#This Row],[Yoga]]=0, "No Yoga", "Yoga")</f>
        <v>Yoga</v>
      </c>
      <c r="G140" t="str">
        <f>LEFT(Screen_Time_Data__2[[#This Row],[Date]],2)</f>
        <v>05</v>
      </c>
      <c r="H140" t="str">
        <f>MID(Screen_Time_Data__2[[#This Row],[Date]],4,2)</f>
        <v>04</v>
      </c>
      <c r="I140" t="str">
        <f>_xlfn.CONCAT(20,RIGHT(Screen_Time_Data__2[[#This Row],[Date]],2))</f>
        <v>2019</v>
      </c>
      <c r="J140" s="2">
        <f>DATE(Screen_Time_Data__2[[#This Row],[year_extracted]],Screen_Time_Data__2[[#This Row],[month_extracted]],Screen_Time_Data__2[[#This Row],[day_Extracted]])</f>
        <v>43589</v>
      </c>
    </row>
    <row r="141" spans="1:10" x14ac:dyDescent="0.35">
      <c r="A141" t="s">
        <v>36</v>
      </c>
      <c r="B141" t="s">
        <v>19</v>
      </c>
      <c r="C141">
        <v>1</v>
      </c>
      <c r="D141" t="s">
        <v>6</v>
      </c>
      <c r="E141">
        <v>5</v>
      </c>
      <c r="F141" t="str">
        <f>IF(Screen_Time_Data__2[[#This Row],[Yoga]]=0, "No Yoga", "Yoga")</f>
        <v>Yoga</v>
      </c>
      <c r="G141" t="str">
        <f>LEFT(Screen_Time_Data__2[[#This Row],[Date]],2)</f>
        <v>05</v>
      </c>
      <c r="H141" t="str">
        <f>MID(Screen_Time_Data__2[[#This Row],[Date]],4,2)</f>
        <v>04</v>
      </c>
      <c r="I141" t="str">
        <f>_xlfn.CONCAT(20,RIGHT(Screen_Time_Data__2[[#This Row],[Date]],2))</f>
        <v>2019</v>
      </c>
      <c r="J141" s="2">
        <f>DATE(Screen_Time_Data__2[[#This Row],[year_extracted]],Screen_Time_Data__2[[#This Row],[month_extracted]],Screen_Time_Data__2[[#This Row],[day_Extracted]])</f>
        <v>43589</v>
      </c>
    </row>
    <row r="142" spans="1:10" x14ac:dyDescent="0.35">
      <c r="A142" t="s">
        <v>36</v>
      </c>
      <c r="B142" t="s">
        <v>19</v>
      </c>
      <c r="C142">
        <v>1</v>
      </c>
      <c r="D142" t="s">
        <v>7</v>
      </c>
      <c r="E142">
        <v>3</v>
      </c>
      <c r="F142" t="str">
        <f>IF(Screen_Time_Data__2[[#This Row],[Yoga]]=0, "No Yoga", "Yoga")</f>
        <v>Yoga</v>
      </c>
      <c r="G142" t="str">
        <f>LEFT(Screen_Time_Data__2[[#This Row],[Date]],2)</f>
        <v>05</v>
      </c>
      <c r="H142" t="str">
        <f>MID(Screen_Time_Data__2[[#This Row],[Date]],4,2)</f>
        <v>04</v>
      </c>
      <c r="I142" t="str">
        <f>_xlfn.CONCAT(20,RIGHT(Screen_Time_Data__2[[#This Row],[Date]],2))</f>
        <v>2019</v>
      </c>
      <c r="J142" s="2">
        <f>DATE(Screen_Time_Data__2[[#This Row],[year_extracted]],Screen_Time_Data__2[[#This Row],[month_extracted]],Screen_Time_Data__2[[#This Row],[day_Extracted]])</f>
        <v>43589</v>
      </c>
    </row>
    <row r="143" spans="1:10" x14ac:dyDescent="0.35">
      <c r="A143" t="s">
        <v>36</v>
      </c>
      <c r="B143" t="s">
        <v>19</v>
      </c>
      <c r="C143">
        <v>1</v>
      </c>
      <c r="D143" t="s">
        <v>8</v>
      </c>
      <c r="E143">
        <v>0</v>
      </c>
      <c r="F143" t="str">
        <f>IF(Screen_Time_Data__2[[#This Row],[Yoga]]=0, "No Yoga", "Yoga")</f>
        <v>Yoga</v>
      </c>
      <c r="G143" t="str">
        <f>LEFT(Screen_Time_Data__2[[#This Row],[Date]],2)</f>
        <v>05</v>
      </c>
      <c r="H143" t="str">
        <f>MID(Screen_Time_Data__2[[#This Row],[Date]],4,2)</f>
        <v>04</v>
      </c>
      <c r="I143" t="str">
        <f>_xlfn.CONCAT(20,RIGHT(Screen_Time_Data__2[[#This Row],[Date]],2))</f>
        <v>2019</v>
      </c>
      <c r="J143" s="2">
        <f>DATE(Screen_Time_Data__2[[#This Row],[year_extracted]],Screen_Time_Data__2[[#This Row],[month_extracted]],Screen_Time_Data__2[[#This Row],[day_Extracted]])</f>
        <v>43589</v>
      </c>
    </row>
    <row r="144" spans="1:10" x14ac:dyDescent="0.35">
      <c r="A144" t="s">
        <v>36</v>
      </c>
      <c r="B144" t="s">
        <v>19</v>
      </c>
      <c r="C144">
        <v>1</v>
      </c>
      <c r="D144" t="s">
        <v>9</v>
      </c>
      <c r="E144">
        <v>1</v>
      </c>
      <c r="F144" t="str">
        <f>IF(Screen_Time_Data__2[[#This Row],[Yoga]]=0, "No Yoga", "Yoga")</f>
        <v>Yoga</v>
      </c>
      <c r="G144" t="str">
        <f>LEFT(Screen_Time_Data__2[[#This Row],[Date]],2)</f>
        <v>05</v>
      </c>
      <c r="H144" t="str">
        <f>MID(Screen_Time_Data__2[[#This Row],[Date]],4,2)</f>
        <v>04</v>
      </c>
      <c r="I144" t="str">
        <f>_xlfn.CONCAT(20,RIGHT(Screen_Time_Data__2[[#This Row],[Date]],2))</f>
        <v>2019</v>
      </c>
      <c r="J144" s="2">
        <f>DATE(Screen_Time_Data__2[[#This Row],[year_extracted]],Screen_Time_Data__2[[#This Row],[month_extracted]],Screen_Time_Data__2[[#This Row],[day_Extracted]])</f>
        <v>43589</v>
      </c>
    </row>
    <row r="145" spans="1:10" x14ac:dyDescent="0.35">
      <c r="A145" t="s">
        <v>36</v>
      </c>
      <c r="B145" t="s">
        <v>19</v>
      </c>
      <c r="C145">
        <v>1</v>
      </c>
      <c r="D145" t="s">
        <v>10</v>
      </c>
      <c r="E145">
        <v>0</v>
      </c>
      <c r="F145" t="str">
        <f>IF(Screen_Time_Data__2[[#This Row],[Yoga]]=0, "No Yoga", "Yoga")</f>
        <v>Yoga</v>
      </c>
      <c r="G145" t="str">
        <f>LEFT(Screen_Time_Data__2[[#This Row],[Date]],2)</f>
        <v>05</v>
      </c>
      <c r="H145" t="str">
        <f>MID(Screen_Time_Data__2[[#This Row],[Date]],4,2)</f>
        <v>04</v>
      </c>
      <c r="I145" t="str">
        <f>_xlfn.CONCAT(20,RIGHT(Screen_Time_Data__2[[#This Row],[Date]],2))</f>
        <v>2019</v>
      </c>
      <c r="J145" s="2">
        <f>DATE(Screen_Time_Data__2[[#This Row],[year_extracted]],Screen_Time_Data__2[[#This Row],[month_extracted]],Screen_Time_Data__2[[#This Row],[day_Extracted]])</f>
        <v>43589</v>
      </c>
    </row>
    <row r="146" spans="1:10" x14ac:dyDescent="0.35">
      <c r="A146" t="s">
        <v>37</v>
      </c>
      <c r="B146" t="s">
        <v>21</v>
      </c>
      <c r="C146">
        <v>1</v>
      </c>
      <c r="D146" t="s">
        <v>3</v>
      </c>
      <c r="E146">
        <v>133</v>
      </c>
      <c r="F146" t="str">
        <f>IF(Screen_Time_Data__2[[#This Row],[Yoga]]=0, "No Yoga", "Yoga")</f>
        <v>Yoga</v>
      </c>
      <c r="G146" t="str">
        <f>LEFT(Screen_Time_Data__2[[#This Row],[Date]],2)</f>
        <v>05</v>
      </c>
      <c r="H146" t="str">
        <f>MID(Screen_Time_Data__2[[#This Row],[Date]],4,2)</f>
        <v>05</v>
      </c>
      <c r="I146" t="str">
        <f>_xlfn.CONCAT(20,RIGHT(Screen_Time_Data__2[[#This Row],[Date]],2))</f>
        <v>2019</v>
      </c>
      <c r="J146" s="2">
        <f>DATE(Screen_Time_Data__2[[#This Row],[year_extracted]],Screen_Time_Data__2[[#This Row],[month_extracted]],Screen_Time_Data__2[[#This Row],[day_Extracted]])</f>
        <v>43590</v>
      </c>
    </row>
    <row r="147" spans="1:10" x14ac:dyDescent="0.35">
      <c r="A147" t="s">
        <v>37</v>
      </c>
      <c r="B147" t="s">
        <v>21</v>
      </c>
      <c r="C147">
        <v>1</v>
      </c>
      <c r="D147" t="s">
        <v>4</v>
      </c>
      <c r="E147">
        <v>109</v>
      </c>
      <c r="F147" t="str">
        <f>IF(Screen_Time_Data__2[[#This Row],[Yoga]]=0, "No Yoga", "Yoga")</f>
        <v>Yoga</v>
      </c>
      <c r="G147" t="str">
        <f>LEFT(Screen_Time_Data__2[[#This Row],[Date]],2)</f>
        <v>05</v>
      </c>
      <c r="H147" t="str">
        <f>MID(Screen_Time_Data__2[[#This Row],[Date]],4,2)</f>
        <v>05</v>
      </c>
      <c r="I147" t="str">
        <f>_xlfn.CONCAT(20,RIGHT(Screen_Time_Data__2[[#This Row],[Date]],2))</f>
        <v>2019</v>
      </c>
      <c r="J147" s="2">
        <f>DATE(Screen_Time_Data__2[[#This Row],[year_extracted]],Screen_Time_Data__2[[#This Row],[month_extracted]],Screen_Time_Data__2[[#This Row],[day_Extracted]])</f>
        <v>43590</v>
      </c>
    </row>
    <row r="148" spans="1:10" x14ac:dyDescent="0.35">
      <c r="A148" t="s">
        <v>37</v>
      </c>
      <c r="B148" t="s">
        <v>21</v>
      </c>
      <c r="C148">
        <v>1</v>
      </c>
      <c r="D148" t="s">
        <v>5</v>
      </c>
      <c r="E148">
        <v>5</v>
      </c>
      <c r="F148" t="str">
        <f>IF(Screen_Time_Data__2[[#This Row],[Yoga]]=0, "No Yoga", "Yoga")</f>
        <v>Yoga</v>
      </c>
      <c r="G148" t="str">
        <f>LEFT(Screen_Time_Data__2[[#This Row],[Date]],2)</f>
        <v>05</v>
      </c>
      <c r="H148" t="str">
        <f>MID(Screen_Time_Data__2[[#This Row],[Date]],4,2)</f>
        <v>05</v>
      </c>
      <c r="I148" t="str">
        <f>_xlfn.CONCAT(20,RIGHT(Screen_Time_Data__2[[#This Row],[Date]],2))</f>
        <v>2019</v>
      </c>
      <c r="J148" s="2">
        <f>DATE(Screen_Time_Data__2[[#This Row],[year_extracted]],Screen_Time_Data__2[[#This Row],[month_extracted]],Screen_Time_Data__2[[#This Row],[day_Extracted]])</f>
        <v>43590</v>
      </c>
    </row>
    <row r="149" spans="1:10" x14ac:dyDescent="0.35">
      <c r="A149" t="s">
        <v>37</v>
      </c>
      <c r="B149" t="s">
        <v>21</v>
      </c>
      <c r="C149">
        <v>1</v>
      </c>
      <c r="D149" t="s">
        <v>6</v>
      </c>
      <c r="E149">
        <v>1</v>
      </c>
      <c r="F149" t="str">
        <f>IF(Screen_Time_Data__2[[#This Row],[Yoga]]=0, "No Yoga", "Yoga")</f>
        <v>Yoga</v>
      </c>
      <c r="G149" t="str">
        <f>LEFT(Screen_Time_Data__2[[#This Row],[Date]],2)</f>
        <v>05</v>
      </c>
      <c r="H149" t="str">
        <f>MID(Screen_Time_Data__2[[#This Row],[Date]],4,2)</f>
        <v>05</v>
      </c>
      <c r="I149" t="str">
        <f>_xlfn.CONCAT(20,RIGHT(Screen_Time_Data__2[[#This Row],[Date]],2))</f>
        <v>2019</v>
      </c>
      <c r="J149" s="2">
        <f>DATE(Screen_Time_Data__2[[#This Row],[year_extracted]],Screen_Time_Data__2[[#This Row],[month_extracted]],Screen_Time_Data__2[[#This Row],[day_Extracted]])</f>
        <v>43590</v>
      </c>
    </row>
    <row r="150" spans="1:10" x14ac:dyDescent="0.35">
      <c r="A150" t="s">
        <v>37</v>
      </c>
      <c r="B150" t="s">
        <v>21</v>
      </c>
      <c r="C150">
        <v>1</v>
      </c>
      <c r="D150" t="s">
        <v>7</v>
      </c>
      <c r="E150">
        <v>3</v>
      </c>
      <c r="F150" t="str">
        <f>IF(Screen_Time_Data__2[[#This Row],[Yoga]]=0, "No Yoga", "Yoga")</f>
        <v>Yoga</v>
      </c>
      <c r="G150" t="str">
        <f>LEFT(Screen_Time_Data__2[[#This Row],[Date]],2)</f>
        <v>05</v>
      </c>
      <c r="H150" t="str">
        <f>MID(Screen_Time_Data__2[[#This Row],[Date]],4,2)</f>
        <v>05</v>
      </c>
      <c r="I150" t="str">
        <f>_xlfn.CONCAT(20,RIGHT(Screen_Time_Data__2[[#This Row],[Date]],2))</f>
        <v>2019</v>
      </c>
      <c r="J150" s="2">
        <f>DATE(Screen_Time_Data__2[[#This Row],[year_extracted]],Screen_Time_Data__2[[#This Row],[month_extracted]],Screen_Time_Data__2[[#This Row],[day_Extracted]])</f>
        <v>43590</v>
      </c>
    </row>
    <row r="151" spans="1:10" x14ac:dyDescent="0.35">
      <c r="A151" t="s">
        <v>37</v>
      </c>
      <c r="B151" t="s">
        <v>21</v>
      </c>
      <c r="C151">
        <v>1</v>
      </c>
      <c r="D151" t="s">
        <v>8</v>
      </c>
      <c r="E151">
        <v>0</v>
      </c>
      <c r="F151" t="str">
        <f>IF(Screen_Time_Data__2[[#This Row],[Yoga]]=0, "No Yoga", "Yoga")</f>
        <v>Yoga</v>
      </c>
      <c r="G151" t="str">
        <f>LEFT(Screen_Time_Data__2[[#This Row],[Date]],2)</f>
        <v>05</v>
      </c>
      <c r="H151" t="str">
        <f>MID(Screen_Time_Data__2[[#This Row],[Date]],4,2)</f>
        <v>05</v>
      </c>
      <c r="I151" t="str">
        <f>_xlfn.CONCAT(20,RIGHT(Screen_Time_Data__2[[#This Row],[Date]],2))</f>
        <v>2019</v>
      </c>
      <c r="J151" s="2">
        <f>DATE(Screen_Time_Data__2[[#This Row],[year_extracted]],Screen_Time_Data__2[[#This Row],[month_extracted]],Screen_Time_Data__2[[#This Row],[day_Extracted]])</f>
        <v>43590</v>
      </c>
    </row>
    <row r="152" spans="1:10" x14ac:dyDescent="0.35">
      <c r="A152" t="s">
        <v>37</v>
      </c>
      <c r="B152" t="s">
        <v>21</v>
      </c>
      <c r="C152">
        <v>1</v>
      </c>
      <c r="D152" t="s">
        <v>9</v>
      </c>
      <c r="E152">
        <v>0</v>
      </c>
      <c r="F152" t="str">
        <f>IF(Screen_Time_Data__2[[#This Row],[Yoga]]=0, "No Yoga", "Yoga")</f>
        <v>Yoga</v>
      </c>
      <c r="G152" t="str">
        <f>LEFT(Screen_Time_Data__2[[#This Row],[Date]],2)</f>
        <v>05</v>
      </c>
      <c r="H152" t="str">
        <f>MID(Screen_Time_Data__2[[#This Row],[Date]],4,2)</f>
        <v>05</v>
      </c>
      <c r="I152" t="str">
        <f>_xlfn.CONCAT(20,RIGHT(Screen_Time_Data__2[[#This Row],[Date]],2))</f>
        <v>2019</v>
      </c>
      <c r="J152" s="2">
        <f>DATE(Screen_Time_Data__2[[#This Row],[year_extracted]],Screen_Time_Data__2[[#This Row],[month_extracted]],Screen_Time_Data__2[[#This Row],[day_Extracted]])</f>
        <v>43590</v>
      </c>
    </row>
    <row r="153" spans="1:10" x14ac:dyDescent="0.35">
      <c r="A153" t="s">
        <v>37</v>
      </c>
      <c r="B153" t="s">
        <v>21</v>
      </c>
      <c r="C153">
        <v>1</v>
      </c>
      <c r="D153" t="s">
        <v>10</v>
      </c>
      <c r="E153">
        <v>0</v>
      </c>
      <c r="F153" t="str">
        <f>IF(Screen_Time_Data__2[[#This Row],[Yoga]]=0, "No Yoga", "Yoga")</f>
        <v>Yoga</v>
      </c>
      <c r="G153" t="str">
        <f>LEFT(Screen_Time_Data__2[[#This Row],[Date]],2)</f>
        <v>05</v>
      </c>
      <c r="H153" t="str">
        <f>MID(Screen_Time_Data__2[[#This Row],[Date]],4,2)</f>
        <v>05</v>
      </c>
      <c r="I153" t="str">
        <f>_xlfn.CONCAT(20,RIGHT(Screen_Time_Data__2[[#This Row],[Date]],2))</f>
        <v>2019</v>
      </c>
      <c r="J153" s="2">
        <f>DATE(Screen_Time_Data__2[[#This Row],[year_extracted]],Screen_Time_Data__2[[#This Row],[month_extracted]],Screen_Time_Data__2[[#This Row],[day_Extracted]])</f>
        <v>43590</v>
      </c>
    </row>
    <row r="154" spans="1:10" x14ac:dyDescent="0.35">
      <c r="A154" t="s">
        <v>38</v>
      </c>
      <c r="B154" t="s">
        <v>23</v>
      </c>
      <c r="C154">
        <v>1</v>
      </c>
      <c r="D154" t="s">
        <v>3</v>
      </c>
      <c r="E154">
        <v>144</v>
      </c>
      <c r="F154" t="str">
        <f>IF(Screen_Time_Data__2[[#This Row],[Yoga]]=0, "No Yoga", "Yoga")</f>
        <v>Yoga</v>
      </c>
      <c r="G154" t="str">
        <f>LEFT(Screen_Time_Data__2[[#This Row],[Date]],2)</f>
        <v>05</v>
      </c>
      <c r="H154" t="str">
        <f>MID(Screen_Time_Data__2[[#This Row],[Date]],4,2)</f>
        <v>06</v>
      </c>
      <c r="I154" t="str">
        <f>_xlfn.CONCAT(20,RIGHT(Screen_Time_Data__2[[#This Row],[Date]],2))</f>
        <v>2019</v>
      </c>
      <c r="J154" s="2">
        <f>DATE(Screen_Time_Data__2[[#This Row],[year_extracted]],Screen_Time_Data__2[[#This Row],[month_extracted]],Screen_Time_Data__2[[#This Row],[day_Extracted]])</f>
        <v>43591</v>
      </c>
    </row>
    <row r="155" spans="1:10" x14ac:dyDescent="0.35">
      <c r="A155" t="s">
        <v>38</v>
      </c>
      <c r="B155" t="s">
        <v>23</v>
      </c>
      <c r="C155">
        <v>1</v>
      </c>
      <c r="D155" t="s">
        <v>4</v>
      </c>
      <c r="E155">
        <v>81</v>
      </c>
      <c r="F155" t="str">
        <f>IF(Screen_Time_Data__2[[#This Row],[Yoga]]=0, "No Yoga", "Yoga")</f>
        <v>Yoga</v>
      </c>
      <c r="G155" t="str">
        <f>LEFT(Screen_Time_Data__2[[#This Row],[Date]],2)</f>
        <v>05</v>
      </c>
      <c r="H155" t="str">
        <f>MID(Screen_Time_Data__2[[#This Row],[Date]],4,2)</f>
        <v>06</v>
      </c>
      <c r="I155" t="str">
        <f>_xlfn.CONCAT(20,RIGHT(Screen_Time_Data__2[[#This Row],[Date]],2))</f>
        <v>2019</v>
      </c>
      <c r="J155" s="2">
        <f>DATE(Screen_Time_Data__2[[#This Row],[year_extracted]],Screen_Time_Data__2[[#This Row],[month_extracted]],Screen_Time_Data__2[[#This Row],[day_Extracted]])</f>
        <v>43591</v>
      </c>
    </row>
    <row r="156" spans="1:10" x14ac:dyDescent="0.35">
      <c r="A156" t="s">
        <v>38</v>
      </c>
      <c r="B156" t="s">
        <v>23</v>
      </c>
      <c r="C156">
        <v>1</v>
      </c>
      <c r="D156" t="s">
        <v>5</v>
      </c>
      <c r="E156">
        <v>4</v>
      </c>
      <c r="F156" t="str">
        <f>IF(Screen_Time_Data__2[[#This Row],[Yoga]]=0, "No Yoga", "Yoga")</f>
        <v>Yoga</v>
      </c>
      <c r="G156" t="str">
        <f>LEFT(Screen_Time_Data__2[[#This Row],[Date]],2)</f>
        <v>05</v>
      </c>
      <c r="H156" t="str">
        <f>MID(Screen_Time_Data__2[[#This Row],[Date]],4,2)</f>
        <v>06</v>
      </c>
      <c r="I156" t="str">
        <f>_xlfn.CONCAT(20,RIGHT(Screen_Time_Data__2[[#This Row],[Date]],2))</f>
        <v>2019</v>
      </c>
      <c r="J156" s="2">
        <f>DATE(Screen_Time_Data__2[[#This Row],[year_extracted]],Screen_Time_Data__2[[#This Row],[month_extracted]],Screen_Time_Data__2[[#This Row],[day_Extracted]])</f>
        <v>43591</v>
      </c>
    </row>
    <row r="157" spans="1:10" x14ac:dyDescent="0.35">
      <c r="A157" t="s">
        <v>38</v>
      </c>
      <c r="B157" t="s">
        <v>23</v>
      </c>
      <c r="C157">
        <v>1</v>
      </c>
      <c r="D157" t="s">
        <v>6</v>
      </c>
      <c r="E157">
        <v>5</v>
      </c>
      <c r="F157" t="str">
        <f>IF(Screen_Time_Data__2[[#This Row],[Yoga]]=0, "No Yoga", "Yoga")</f>
        <v>Yoga</v>
      </c>
      <c r="G157" t="str">
        <f>LEFT(Screen_Time_Data__2[[#This Row],[Date]],2)</f>
        <v>05</v>
      </c>
      <c r="H157" t="str">
        <f>MID(Screen_Time_Data__2[[#This Row],[Date]],4,2)</f>
        <v>06</v>
      </c>
      <c r="I157" t="str">
        <f>_xlfn.CONCAT(20,RIGHT(Screen_Time_Data__2[[#This Row],[Date]],2))</f>
        <v>2019</v>
      </c>
      <c r="J157" s="2">
        <f>DATE(Screen_Time_Data__2[[#This Row],[year_extracted]],Screen_Time_Data__2[[#This Row],[month_extracted]],Screen_Time_Data__2[[#This Row],[day_Extracted]])</f>
        <v>43591</v>
      </c>
    </row>
    <row r="158" spans="1:10" x14ac:dyDescent="0.35">
      <c r="A158" t="s">
        <v>38</v>
      </c>
      <c r="B158" t="s">
        <v>23</v>
      </c>
      <c r="C158">
        <v>1</v>
      </c>
      <c r="D158" t="s">
        <v>7</v>
      </c>
      <c r="E158">
        <v>3</v>
      </c>
      <c r="F158" t="str">
        <f>IF(Screen_Time_Data__2[[#This Row],[Yoga]]=0, "No Yoga", "Yoga")</f>
        <v>Yoga</v>
      </c>
      <c r="G158" t="str">
        <f>LEFT(Screen_Time_Data__2[[#This Row],[Date]],2)</f>
        <v>05</v>
      </c>
      <c r="H158" t="str">
        <f>MID(Screen_Time_Data__2[[#This Row],[Date]],4,2)</f>
        <v>06</v>
      </c>
      <c r="I158" t="str">
        <f>_xlfn.CONCAT(20,RIGHT(Screen_Time_Data__2[[#This Row],[Date]],2))</f>
        <v>2019</v>
      </c>
      <c r="J158" s="2">
        <f>DATE(Screen_Time_Data__2[[#This Row],[year_extracted]],Screen_Time_Data__2[[#This Row],[month_extracted]],Screen_Time_Data__2[[#This Row],[day_Extracted]])</f>
        <v>43591</v>
      </c>
    </row>
    <row r="159" spans="1:10" x14ac:dyDescent="0.35">
      <c r="A159" t="s">
        <v>38</v>
      </c>
      <c r="B159" t="s">
        <v>23</v>
      </c>
      <c r="C159">
        <v>1</v>
      </c>
      <c r="D159" t="s">
        <v>8</v>
      </c>
      <c r="E159">
        <v>0</v>
      </c>
      <c r="F159" t="str">
        <f>IF(Screen_Time_Data__2[[#This Row],[Yoga]]=0, "No Yoga", "Yoga")</f>
        <v>Yoga</v>
      </c>
      <c r="G159" t="str">
        <f>LEFT(Screen_Time_Data__2[[#This Row],[Date]],2)</f>
        <v>05</v>
      </c>
      <c r="H159" t="str">
        <f>MID(Screen_Time_Data__2[[#This Row],[Date]],4,2)</f>
        <v>06</v>
      </c>
      <c r="I159" t="str">
        <f>_xlfn.CONCAT(20,RIGHT(Screen_Time_Data__2[[#This Row],[Date]],2))</f>
        <v>2019</v>
      </c>
      <c r="J159" s="2">
        <f>DATE(Screen_Time_Data__2[[#This Row],[year_extracted]],Screen_Time_Data__2[[#This Row],[month_extracted]],Screen_Time_Data__2[[#This Row],[day_Extracted]])</f>
        <v>43591</v>
      </c>
    </row>
    <row r="160" spans="1:10" x14ac:dyDescent="0.35">
      <c r="A160" t="s">
        <v>38</v>
      </c>
      <c r="B160" t="s">
        <v>23</v>
      </c>
      <c r="C160">
        <v>1</v>
      </c>
      <c r="D160" t="s">
        <v>9</v>
      </c>
      <c r="E160">
        <v>0</v>
      </c>
      <c r="F160" t="str">
        <f>IF(Screen_Time_Data__2[[#This Row],[Yoga]]=0, "No Yoga", "Yoga")</f>
        <v>Yoga</v>
      </c>
      <c r="G160" t="str">
        <f>LEFT(Screen_Time_Data__2[[#This Row],[Date]],2)</f>
        <v>05</v>
      </c>
      <c r="H160" t="str">
        <f>MID(Screen_Time_Data__2[[#This Row],[Date]],4,2)</f>
        <v>06</v>
      </c>
      <c r="I160" t="str">
        <f>_xlfn.CONCAT(20,RIGHT(Screen_Time_Data__2[[#This Row],[Date]],2))</f>
        <v>2019</v>
      </c>
      <c r="J160" s="2">
        <f>DATE(Screen_Time_Data__2[[#This Row],[year_extracted]],Screen_Time_Data__2[[#This Row],[month_extracted]],Screen_Time_Data__2[[#This Row],[day_Extracted]])</f>
        <v>43591</v>
      </c>
    </row>
    <row r="161" spans="1:10" x14ac:dyDescent="0.35">
      <c r="A161" t="s">
        <v>38</v>
      </c>
      <c r="B161" t="s">
        <v>23</v>
      </c>
      <c r="C161">
        <v>1</v>
      </c>
      <c r="D161" t="s">
        <v>10</v>
      </c>
      <c r="E161">
        <v>0</v>
      </c>
      <c r="F161" t="str">
        <f>IF(Screen_Time_Data__2[[#This Row],[Yoga]]=0, "No Yoga", "Yoga")</f>
        <v>Yoga</v>
      </c>
      <c r="G161" t="str">
        <f>LEFT(Screen_Time_Data__2[[#This Row],[Date]],2)</f>
        <v>05</v>
      </c>
      <c r="H161" t="str">
        <f>MID(Screen_Time_Data__2[[#This Row],[Date]],4,2)</f>
        <v>06</v>
      </c>
      <c r="I161" t="str">
        <f>_xlfn.CONCAT(20,RIGHT(Screen_Time_Data__2[[#This Row],[Date]],2))</f>
        <v>2019</v>
      </c>
      <c r="J161" s="2">
        <f>DATE(Screen_Time_Data__2[[#This Row],[year_extracted]],Screen_Time_Data__2[[#This Row],[month_extracted]],Screen_Time_Data__2[[#This Row],[day_Extracted]])</f>
        <v>43591</v>
      </c>
    </row>
    <row r="162" spans="1:10" x14ac:dyDescent="0.35">
      <c r="A162" t="s">
        <v>39</v>
      </c>
      <c r="B162" t="s">
        <v>25</v>
      </c>
      <c r="C162">
        <v>1</v>
      </c>
      <c r="D162" t="s">
        <v>3</v>
      </c>
      <c r="E162">
        <v>110</v>
      </c>
      <c r="F162" t="str">
        <f>IF(Screen_Time_Data__2[[#This Row],[Yoga]]=0, "No Yoga", "Yoga")</f>
        <v>Yoga</v>
      </c>
      <c r="G162" t="str">
        <f>LEFT(Screen_Time_Data__2[[#This Row],[Date]],2)</f>
        <v>05</v>
      </c>
      <c r="H162" t="str">
        <f>MID(Screen_Time_Data__2[[#This Row],[Date]],4,2)</f>
        <v>07</v>
      </c>
      <c r="I162" t="str">
        <f>_xlfn.CONCAT(20,RIGHT(Screen_Time_Data__2[[#This Row],[Date]],2))</f>
        <v>2019</v>
      </c>
      <c r="J162" s="2">
        <f>DATE(Screen_Time_Data__2[[#This Row],[year_extracted]],Screen_Time_Data__2[[#This Row],[month_extracted]],Screen_Time_Data__2[[#This Row],[day_Extracted]])</f>
        <v>43592</v>
      </c>
    </row>
    <row r="163" spans="1:10" x14ac:dyDescent="0.35">
      <c r="A163" t="s">
        <v>39</v>
      </c>
      <c r="B163" t="s">
        <v>25</v>
      </c>
      <c r="C163">
        <v>1</v>
      </c>
      <c r="D163" t="s">
        <v>4</v>
      </c>
      <c r="E163">
        <v>70</v>
      </c>
      <c r="F163" t="str">
        <f>IF(Screen_Time_Data__2[[#This Row],[Yoga]]=0, "No Yoga", "Yoga")</f>
        <v>Yoga</v>
      </c>
      <c r="G163" t="str">
        <f>LEFT(Screen_Time_Data__2[[#This Row],[Date]],2)</f>
        <v>05</v>
      </c>
      <c r="H163" t="str">
        <f>MID(Screen_Time_Data__2[[#This Row],[Date]],4,2)</f>
        <v>07</v>
      </c>
      <c r="I163" t="str">
        <f>_xlfn.CONCAT(20,RIGHT(Screen_Time_Data__2[[#This Row],[Date]],2))</f>
        <v>2019</v>
      </c>
      <c r="J163" s="2">
        <f>DATE(Screen_Time_Data__2[[#This Row],[year_extracted]],Screen_Time_Data__2[[#This Row],[month_extracted]],Screen_Time_Data__2[[#This Row],[day_Extracted]])</f>
        <v>43592</v>
      </c>
    </row>
    <row r="164" spans="1:10" x14ac:dyDescent="0.35">
      <c r="A164" t="s">
        <v>39</v>
      </c>
      <c r="B164" t="s">
        <v>25</v>
      </c>
      <c r="C164">
        <v>1</v>
      </c>
      <c r="D164" t="s">
        <v>5</v>
      </c>
      <c r="E164">
        <v>5</v>
      </c>
      <c r="F164" t="str">
        <f>IF(Screen_Time_Data__2[[#This Row],[Yoga]]=0, "No Yoga", "Yoga")</f>
        <v>Yoga</v>
      </c>
      <c r="G164" t="str">
        <f>LEFT(Screen_Time_Data__2[[#This Row],[Date]],2)</f>
        <v>05</v>
      </c>
      <c r="H164" t="str">
        <f>MID(Screen_Time_Data__2[[#This Row],[Date]],4,2)</f>
        <v>07</v>
      </c>
      <c r="I164" t="str">
        <f>_xlfn.CONCAT(20,RIGHT(Screen_Time_Data__2[[#This Row],[Date]],2))</f>
        <v>2019</v>
      </c>
      <c r="J164" s="2">
        <f>DATE(Screen_Time_Data__2[[#This Row],[year_extracted]],Screen_Time_Data__2[[#This Row],[month_extracted]],Screen_Time_Data__2[[#This Row],[day_Extracted]])</f>
        <v>43592</v>
      </c>
    </row>
    <row r="165" spans="1:10" x14ac:dyDescent="0.35">
      <c r="A165" t="s">
        <v>39</v>
      </c>
      <c r="B165" t="s">
        <v>25</v>
      </c>
      <c r="C165">
        <v>1</v>
      </c>
      <c r="D165" t="s">
        <v>6</v>
      </c>
      <c r="E165">
        <v>6</v>
      </c>
      <c r="F165" t="str">
        <f>IF(Screen_Time_Data__2[[#This Row],[Yoga]]=0, "No Yoga", "Yoga")</f>
        <v>Yoga</v>
      </c>
      <c r="G165" t="str">
        <f>LEFT(Screen_Time_Data__2[[#This Row],[Date]],2)</f>
        <v>05</v>
      </c>
      <c r="H165" t="str">
        <f>MID(Screen_Time_Data__2[[#This Row],[Date]],4,2)</f>
        <v>07</v>
      </c>
      <c r="I165" t="str">
        <f>_xlfn.CONCAT(20,RIGHT(Screen_Time_Data__2[[#This Row],[Date]],2))</f>
        <v>2019</v>
      </c>
      <c r="J165" s="2">
        <f>DATE(Screen_Time_Data__2[[#This Row],[year_extracted]],Screen_Time_Data__2[[#This Row],[month_extracted]],Screen_Time_Data__2[[#This Row],[day_Extracted]])</f>
        <v>43592</v>
      </c>
    </row>
    <row r="166" spans="1:10" x14ac:dyDescent="0.35">
      <c r="A166" t="s">
        <v>39</v>
      </c>
      <c r="B166" t="s">
        <v>25</v>
      </c>
      <c r="C166">
        <v>1</v>
      </c>
      <c r="D166" t="s">
        <v>7</v>
      </c>
      <c r="E166">
        <v>15</v>
      </c>
      <c r="F166" t="str">
        <f>IF(Screen_Time_Data__2[[#This Row],[Yoga]]=0, "No Yoga", "Yoga")</f>
        <v>Yoga</v>
      </c>
      <c r="G166" t="str">
        <f>LEFT(Screen_Time_Data__2[[#This Row],[Date]],2)</f>
        <v>05</v>
      </c>
      <c r="H166" t="str">
        <f>MID(Screen_Time_Data__2[[#This Row],[Date]],4,2)</f>
        <v>07</v>
      </c>
      <c r="I166" t="str">
        <f>_xlfn.CONCAT(20,RIGHT(Screen_Time_Data__2[[#This Row],[Date]],2))</f>
        <v>2019</v>
      </c>
      <c r="J166" s="2">
        <f>DATE(Screen_Time_Data__2[[#This Row],[year_extracted]],Screen_Time_Data__2[[#This Row],[month_extracted]],Screen_Time_Data__2[[#This Row],[day_Extracted]])</f>
        <v>43592</v>
      </c>
    </row>
    <row r="167" spans="1:10" x14ac:dyDescent="0.35">
      <c r="A167" t="s">
        <v>39</v>
      </c>
      <c r="B167" t="s">
        <v>25</v>
      </c>
      <c r="C167">
        <v>1</v>
      </c>
      <c r="D167" t="s">
        <v>8</v>
      </c>
      <c r="E167">
        <v>0</v>
      </c>
      <c r="F167" t="str">
        <f>IF(Screen_Time_Data__2[[#This Row],[Yoga]]=0, "No Yoga", "Yoga")</f>
        <v>Yoga</v>
      </c>
      <c r="G167" t="str">
        <f>LEFT(Screen_Time_Data__2[[#This Row],[Date]],2)</f>
        <v>05</v>
      </c>
      <c r="H167" t="str">
        <f>MID(Screen_Time_Data__2[[#This Row],[Date]],4,2)</f>
        <v>07</v>
      </c>
      <c r="I167" t="str">
        <f>_xlfn.CONCAT(20,RIGHT(Screen_Time_Data__2[[#This Row],[Date]],2))</f>
        <v>2019</v>
      </c>
      <c r="J167" s="2">
        <f>DATE(Screen_Time_Data__2[[#This Row],[year_extracted]],Screen_Time_Data__2[[#This Row],[month_extracted]],Screen_Time_Data__2[[#This Row],[day_Extracted]])</f>
        <v>43592</v>
      </c>
    </row>
    <row r="168" spans="1:10" x14ac:dyDescent="0.35">
      <c r="A168" t="s">
        <v>39</v>
      </c>
      <c r="B168" t="s">
        <v>25</v>
      </c>
      <c r="C168">
        <v>1</v>
      </c>
      <c r="D168" t="s">
        <v>9</v>
      </c>
      <c r="E168">
        <v>9</v>
      </c>
      <c r="F168" t="str">
        <f>IF(Screen_Time_Data__2[[#This Row],[Yoga]]=0, "No Yoga", "Yoga")</f>
        <v>Yoga</v>
      </c>
      <c r="G168" t="str">
        <f>LEFT(Screen_Time_Data__2[[#This Row],[Date]],2)</f>
        <v>05</v>
      </c>
      <c r="H168" t="str">
        <f>MID(Screen_Time_Data__2[[#This Row],[Date]],4,2)</f>
        <v>07</v>
      </c>
      <c r="I168" t="str">
        <f>_xlfn.CONCAT(20,RIGHT(Screen_Time_Data__2[[#This Row],[Date]],2))</f>
        <v>2019</v>
      </c>
      <c r="J168" s="2">
        <f>DATE(Screen_Time_Data__2[[#This Row],[year_extracted]],Screen_Time_Data__2[[#This Row],[month_extracted]],Screen_Time_Data__2[[#This Row],[day_Extracted]])</f>
        <v>43592</v>
      </c>
    </row>
    <row r="169" spans="1:10" x14ac:dyDescent="0.35">
      <c r="A169" t="s">
        <v>39</v>
      </c>
      <c r="B169" t="s">
        <v>25</v>
      </c>
      <c r="C169">
        <v>1</v>
      </c>
      <c r="D169" t="s">
        <v>10</v>
      </c>
      <c r="E169">
        <v>0</v>
      </c>
      <c r="F169" t="str">
        <f>IF(Screen_Time_Data__2[[#This Row],[Yoga]]=0, "No Yoga", "Yoga")</f>
        <v>Yoga</v>
      </c>
      <c r="G169" t="str">
        <f>LEFT(Screen_Time_Data__2[[#This Row],[Date]],2)</f>
        <v>05</v>
      </c>
      <c r="H169" t="str">
        <f>MID(Screen_Time_Data__2[[#This Row],[Date]],4,2)</f>
        <v>07</v>
      </c>
      <c r="I169" t="str">
        <f>_xlfn.CONCAT(20,RIGHT(Screen_Time_Data__2[[#This Row],[Date]],2))</f>
        <v>2019</v>
      </c>
      <c r="J169" s="2">
        <f>DATE(Screen_Time_Data__2[[#This Row],[year_extracted]],Screen_Time_Data__2[[#This Row],[month_extracted]],Screen_Time_Data__2[[#This Row],[day_Extracted]])</f>
        <v>43592</v>
      </c>
    </row>
    <row r="170" spans="1:10" x14ac:dyDescent="0.35">
      <c r="A170" t="s">
        <v>40</v>
      </c>
      <c r="B170" t="s">
        <v>13</v>
      </c>
      <c r="C170">
        <v>1</v>
      </c>
      <c r="D170" t="s">
        <v>3</v>
      </c>
      <c r="E170">
        <v>122</v>
      </c>
      <c r="F170" t="str">
        <f>IF(Screen_Time_Data__2[[#This Row],[Yoga]]=0, "No Yoga", "Yoga")</f>
        <v>Yoga</v>
      </c>
      <c r="G170" t="str">
        <f>LEFT(Screen_Time_Data__2[[#This Row],[Date]],2)</f>
        <v>05</v>
      </c>
      <c r="H170" t="str">
        <f>MID(Screen_Time_Data__2[[#This Row],[Date]],4,2)</f>
        <v>08</v>
      </c>
      <c r="I170" t="str">
        <f>_xlfn.CONCAT(20,RIGHT(Screen_Time_Data__2[[#This Row],[Date]],2))</f>
        <v>2019</v>
      </c>
      <c r="J170" s="2">
        <f>DATE(Screen_Time_Data__2[[#This Row],[year_extracted]],Screen_Time_Data__2[[#This Row],[month_extracted]],Screen_Time_Data__2[[#This Row],[day_Extracted]])</f>
        <v>43593</v>
      </c>
    </row>
    <row r="171" spans="1:10" x14ac:dyDescent="0.35">
      <c r="A171" t="s">
        <v>40</v>
      </c>
      <c r="B171" t="s">
        <v>13</v>
      </c>
      <c r="C171">
        <v>1</v>
      </c>
      <c r="D171" t="s">
        <v>4</v>
      </c>
      <c r="E171">
        <v>53</v>
      </c>
      <c r="F171" t="str">
        <f>IF(Screen_Time_Data__2[[#This Row],[Yoga]]=0, "No Yoga", "Yoga")</f>
        <v>Yoga</v>
      </c>
      <c r="G171" t="str">
        <f>LEFT(Screen_Time_Data__2[[#This Row],[Date]],2)</f>
        <v>05</v>
      </c>
      <c r="H171" t="str">
        <f>MID(Screen_Time_Data__2[[#This Row],[Date]],4,2)</f>
        <v>08</v>
      </c>
      <c r="I171" t="str">
        <f>_xlfn.CONCAT(20,RIGHT(Screen_Time_Data__2[[#This Row],[Date]],2))</f>
        <v>2019</v>
      </c>
      <c r="J171" s="2">
        <f>DATE(Screen_Time_Data__2[[#This Row],[year_extracted]],Screen_Time_Data__2[[#This Row],[month_extracted]],Screen_Time_Data__2[[#This Row],[day_Extracted]])</f>
        <v>43593</v>
      </c>
    </row>
    <row r="172" spans="1:10" x14ac:dyDescent="0.35">
      <c r="A172" t="s">
        <v>40</v>
      </c>
      <c r="B172" t="s">
        <v>13</v>
      </c>
      <c r="C172">
        <v>1</v>
      </c>
      <c r="D172" t="s">
        <v>5</v>
      </c>
      <c r="E172">
        <v>25</v>
      </c>
      <c r="F172" t="str">
        <f>IF(Screen_Time_Data__2[[#This Row],[Yoga]]=0, "No Yoga", "Yoga")</f>
        <v>Yoga</v>
      </c>
      <c r="G172" t="str">
        <f>LEFT(Screen_Time_Data__2[[#This Row],[Date]],2)</f>
        <v>05</v>
      </c>
      <c r="H172" t="str">
        <f>MID(Screen_Time_Data__2[[#This Row],[Date]],4,2)</f>
        <v>08</v>
      </c>
      <c r="I172" t="str">
        <f>_xlfn.CONCAT(20,RIGHT(Screen_Time_Data__2[[#This Row],[Date]],2))</f>
        <v>2019</v>
      </c>
      <c r="J172" s="2">
        <f>DATE(Screen_Time_Data__2[[#This Row],[year_extracted]],Screen_Time_Data__2[[#This Row],[month_extracted]],Screen_Time_Data__2[[#This Row],[day_Extracted]])</f>
        <v>43593</v>
      </c>
    </row>
    <row r="173" spans="1:10" x14ac:dyDescent="0.35">
      <c r="A173" t="s">
        <v>40</v>
      </c>
      <c r="B173" t="s">
        <v>13</v>
      </c>
      <c r="C173">
        <v>1</v>
      </c>
      <c r="D173" t="s">
        <v>6</v>
      </c>
      <c r="E173">
        <v>26</v>
      </c>
      <c r="F173" t="str">
        <f>IF(Screen_Time_Data__2[[#This Row],[Yoga]]=0, "No Yoga", "Yoga")</f>
        <v>Yoga</v>
      </c>
      <c r="G173" t="str">
        <f>LEFT(Screen_Time_Data__2[[#This Row],[Date]],2)</f>
        <v>05</v>
      </c>
      <c r="H173" t="str">
        <f>MID(Screen_Time_Data__2[[#This Row],[Date]],4,2)</f>
        <v>08</v>
      </c>
      <c r="I173" t="str">
        <f>_xlfn.CONCAT(20,RIGHT(Screen_Time_Data__2[[#This Row],[Date]],2))</f>
        <v>2019</v>
      </c>
      <c r="J173" s="2">
        <f>DATE(Screen_Time_Data__2[[#This Row],[year_extracted]],Screen_Time_Data__2[[#This Row],[month_extracted]],Screen_Time_Data__2[[#This Row],[day_Extracted]])</f>
        <v>43593</v>
      </c>
    </row>
    <row r="174" spans="1:10" x14ac:dyDescent="0.35">
      <c r="A174" t="s">
        <v>40</v>
      </c>
      <c r="B174" t="s">
        <v>13</v>
      </c>
      <c r="C174">
        <v>1</v>
      </c>
      <c r="D174" t="s">
        <v>7</v>
      </c>
      <c r="E174">
        <v>15</v>
      </c>
      <c r="F174" t="str">
        <f>IF(Screen_Time_Data__2[[#This Row],[Yoga]]=0, "No Yoga", "Yoga")</f>
        <v>Yoga</v>
      </c>
      <c r="G174" t="str">
        <f>LEFT(Screen_Time_Data__2[[#This Row],[Date]],2)</f>
        <v>05</v>
      </c>
      <c r="H174" t="str">
        <f>MID(Screen_Time_Data__2[[#This Row],[Date]],4,2)</f>
        <v>08</v>
      </c>
      <c r="I174" t="str">
        <f>_xlfn.CONCAT(20,RIGHT(Screen_Time_Data__2[[#This Row],[Date]],2))</f>
        <v>2019</v>
      </c>
      <c r="J174" s="2">
        <f>DATE(Screen_Time_Data__2[[#This Row],[year_extracted]],Screen_Time_Data__2[[#This Row],[month_extracted]],Screen_Time_Data__2[[#This Row],[day_Extracted]])</f>
        <v>43593</v>
      </c>
    </row>
    <row r="175" spans="1:10" x14ac:dyDescent="0.35">
      <c r="A175" t="s">
        <v>40</v>
      </c>
      <c r="B175" t="s">
        <v>13</v>
      </c>
      <c r="C175">
        <v>1</v>
      </c>
      <c r="D175" t="s">
        <v>8</v>
      </c>
      <c r="E175">
        <v>0</v>
      </c>
      <c r="F175" t="str">
        <f>IF(Screen_Time_Data__2[[#This Row],[Yoga]]=0, "No Yoga", "Yoga")</f>
        <v>Yoga</v>
      </c>
      <c r="G175" t="str">
        <f>LEFT(Screen_Time_Data__2[[#This Row],[Date]],2)</f>
        <v>05</v>
      </c>
      <c r="H175" t="str">
        <f>MID(Screen_Time_Data__2[[#This Row],[Date]],4,2)</f>
        <v>08</v>
      </c>
      <c r="I175" t="str">
        <f>_xlfn.CONCAT(20,RIGHT(Screen_Time_Data__2[[#This Row],[Date]],2))</f>
        <v>2019</v>
      </c>
      <c r="J175" s="2">
        <f>DATE(Screen_Time_Data__2[[#This Row],[year_extracted]],Screen_Time_Data__2[[#This Row],[month_extracted]],Screen_Time_Data__2[[#This Row],[day_Extracted]])</f>
        <v>43593</v>
      </c>
    </row>
    <row r="176" spans="1:10" x14ac:dyDescent="0.35">
      <c r="A176" t="s">
        <v>40</v>
      </c>
      <c r="B176" t="s">
        <v>13</v>
      </c>
      <c r="C176">
        <v>1</v>
      </c>
      <c r="D176" t="s">
        <v>9</v>
      </c>
      <c r="E176">
        <v>0</v>
      </c>
      <c r="F176" t="str">
        <f>IF(Screen_Time_Data__2[[#This Row],[Yoga]]=0, "No Yoga", "Yoga")</f>
        <v>Yoga</v>
      </c>
      <c r="G176" t="str">
        <f>LEFT(Screen_Time_Data__2[[#This Row],[Date]],2)</f>
        <v>05</v>
      </c>
      <c r="H176" t="str">
        <f>MID(Screen_Time_Data__2[[#This Row],[Date]],4,2)</f>
        <v>08</v>
      </c>
      <c r="I176" t="str">
        <f>_xlfn.CONCAT(20,RIGHT(Screen_Time_Data__2[[#This Row],[Date]],2))</f>
        <v>2019</v>
      </c>
      <c r="J176" s="2">
        <f>DATE(Screen_Time_Data__2[[#This Row],[year_extracted]],Screen_Time_Data__2[[#This Row],[month_extracted]],Screen_Time_Data__2[[#This Row],[day_Extracted]])</f>
        <v>43593</v>
      </c>
    </row>
    <row r="177" spans="1:10" x14ac:dyDescent="0.35">
      <c r="A177" t="s">
        <v>40</v>
      </c>
      <c r="B177" t="s">
        <v>13</v>
      </c>
      <c r="C177">
        <v>1</v>
      </c>
      <c r="D177" t="s">
        <v>10</v>
      </c>
      <c r="E177">
        <v>0</v>
      </c>
      <c r="F177" t="str">
        <f>IF(Screen_Time_Data__2[[#This Row],[Yoga]]=0, "No Yoga", "Yoga")</f>
        <v>Yoga</v>
      </c>
      <c r="G177" t="str">
        <f>LEFT(Screen_Time_Data__2[[#This Row],[Date]],2)</f>
        <v>05</v>
      </c>
      <c r="H177" t="str">
        <f>MID(Screen_Time_Data__2[[#This Row],[Date]],4,2)</f>
        <v>08</v>
      </c>
      <c r="I177" t="str">
        <f>_xlfn.CONCAT(20,RIGHT(Screen_Time_Data__2[[#This Row],[Date]],2))</f>
        <v>2019</v>
      </c>
      <c r="J177" s="2">
        <f>DATE(Screen_Time_Data__2[[#This Row],[year_extracted]],Screen_Time_Data__2[[#This Row],[month_extracted]],Screen_Time_Data__2[[#This Row],[day_Extracted]])</f>
        <v>43593</v>
      </c>
    </row>
    <row r="178" spans="1:10" x14ac:dyDescent="0.35">
      <c r="A178" t="s">
        <v>41</v>
      </c>
      <c r="B178" t="s">
        <v>15</v>
      </c>
      <c r="C178">
        <v>1</v>
      </c>
      <c r="D178" t="s">
        <v>3</v>
      </c>
      <c r="E178">
        <v>96</v>
      </c>
      <c r="F178" t="str">
        <f>IF(Screen_Time_Data__2[[#This Row],[Yoga]]=0, "No Yoga", "Yoga")</f>
        <v>Yoga</v>
      </c>
      <c r="G178" t="str">
        <f>LEFT(Screen_Time_Data__2[[#This Row],[Date]],2)</f>
        <v>05</v>
      </c>
      <c r="H178" t="str">
        <f>MID(Screen_Time_Data__2[[#This Row],[Date]],4,2)</f>
        <v>09</v>
      </c>
      <c r="I178" t="str">
        <f>_xlfn.CONCAT(20,RIGHT(Screen_Time_Data__2[[#This Row],[Date]],2))</f>
        <v>2019</v>
      </c>
      <c r="J178" s="2">
        <f>DATE(Screen_Time_Data__2[[#This Row],[year_extracted]],Screen_Time_Data__2[[#This Row],[month_extracted]],Screen_Time_Data__2[[#This Row],[day_Extracted]])</f>
        <v>43594</v>
      </c>
    </row>
    <row r="179" spans="1:10" x14ac:dyDescent="0.35">
      <c r="A179" t="s">
        <v>41</v>
      </c>
      <c r="B179" t="s">
        <v>15</v>
      </c>
      <c r="C179">
        <v>1</v>
      </c>
      <c r="D179" t="s">
        <v>4</v>
      </c>
      <c r="E179">
        <v>42</v>
      </c>
      <c r="F179" t="str">
        <f>IF(Screen_Time_Data__2[[#This Row],[Yoga]]=0, "No Yoga", "Yoga")</f>
        <v>Yoga</v>
      </c>
      <c r="G179" t="str">
        <f>LEFT(Screen_Time_Data__2[[#This Row],[Date]],2)</f>
        <v>05</v>
      </c>
      <c r="H179" t="str">
        <f>MID(Screen_Time_Data__2[[#This Row],[Date]],4,2)</f>
        <v>09</v>
      </c>
      <c r="I179" t="str">
        <f>_xlfn.CONCAT(20,RIGHT(Screen_Time_Data__2[[#This Row],[Date]],2))</f>
        <v>2019</v>
      </c>
      <c r="J179" s="2">
        <f>DATE(Screen_Time_Data__2[[#This Row],[year_extracted]],Screen_Time_Data__2[[#This Row],[month_extracted]],Screen_Time_Data__2[[#This Row],[day_Extracted]])</f>
        <v>43594</v>
      </c>
    </row>
    <row r="180" spans="1:10" x14ac:dyDescent="0.35">
      <c r="A180" t="s">
        <v>41</v>
      </c>
      <c r="B180" t="s">
        <v>15</v>
      </c>
      <c r="C180">
        <v>1</v>
      </c>
      <c r="D180" t="s">
        <v>5</v>
      </c>
      <c r="E180">
        <v>15</v>
      </c>
      <c r="F180" t="str">
        <f>IF(Screen_Time_Data__2[[#This Row],[Yoga]]=0, "No Yoga", "Yoga")</f>
        <v>Yoga</v>
      </c>
      <c r="G180" t="str">
        <f>LEFT(Screen_Time_Data__2[[#This Row],[Date]],2)</f>
        <v>05</v>
      </c>
      <c r="H180" t="str">
        <f>MID(Screen_Time_Data__2[[#This Row],[Date]],4,2)</f>
        <v>09</v>
      </c>
      <c r="I180" t="str">
        <f>_xlfn.CONCAT(20,RIGHT(Screen_Time_Data__2[[#This Row],[Date]],2))</f>
        <v>2019</v>
      </c>
      <c r="J180" s="2">
        <f>DATE(Screen_Time_Data__2[[#This Row],[year_extracted]],Screen_Time_Data__2[[#This Row],[month_extracted]],Screen_Time_Data__2[[#This Row],[day_Extracted]])</f>
        <v>43594</v>
      </c>
    </row>
    <row r="181" spans="1:10" x14ac:dyDescent="0.35">
      <c r="A181" t="s">
        <v>41</v>
      </c>
      <c r="B181" t="s">
        <v>15</v>
      </c>
      <c r="C181">
        <v>1</v>
      </c>
      <c r="D181" t="s">
        <v>6</v>
      </c>
      <c r="E181">
        <v>16</v>
      </c>
      <c r="F181" t="str">
        <f>IF(Screen_Time_Data__2[[#This Row],[Yoga]]=0, "No Yoga", "Yoga")</f>
        <v>Yoga</v>
      </c>
      <c r="G181" t="str">
        <f>LEFT(Screen_Time_Data__2[[#This Row],[Date]],2)</f>
        <v>05</v>
      </c>
      <c r="H181" t="str">
        <f>MID(Screen_Time_Data__2[[#This Row],[Date]],4,2)</f>
        <v>09</v>
      </c>
      <c r="I181" t="str">
        <f>_xlfn.CONCAT(20,RIGHT(Screen_Time_Data__2[[#This Row],[Date]],2))</f>
        <v>2019</v>
      </c>
      <c r="J181" s="2">
        <f>DATE(Screen_Time_Data__2[[#This Row],[year_extracted]],Screen_Time_Data__2[[#This Row],[month_extracted]],Screen_Time_Data__2[[#This Row],[day_Extracted]])</f>
        <v>43594</v>
      </c>
    </row>
    <row r="182" spans="1:10" x14ac:dyDescent="0.35">
      <c r="A182" t="s">
        <v>41</v>
      </c>
      <c r="B182" t="s">
        <v>15</v>
      </c>
      <c r="C182">
        <v>1</v>
      </c>
      <c r="D182" t="s">
        <v>7</v>
      </c>
      <c r="E182">
        <v>19</v>
      </c>
      <c r="F182" t="str">
        <f>IF(Screen_Time_Data__2[[#This Row],[Yoga]]=0, "No Yoga", "Yoga")</f>
        <v>Yoga</v>
      </c>
      <c r="G182" t="str">
        <f>LEFT(Screen_Time_Data__2[[#This Row],[Date]],2)</f>
        <v>05</v>
      </c>
      <c r="H182" t="str">
        <f>MID(Screen_Time_Data__2[[#This Row],[Date]],4,2)</f>
        <v>09</v>
      </c>
      <c r="I182" t="str">
        <f>_xlfn.CONCAT(20,RIGHT(Screen_Time_Data__2[[#This Row],[Date]],2))</f>
        <v>2019</v>
      </c>
      <c r="J182" s="2">
        <f>DATE(Screen_Time_Data__2[[#This Row],[year_extracted]],Screen_Time_Data__2[[#This Row],[month_extracted]],Screen_Time_Data__2[[#This Row],[day_Extracted]])</f>
        <v>43594</v>
      </c>
    </row>
    <row r="183" spans="1:10" x14ac:dyDescent="0.35">
      <c r="A183" t="s">
        <v>41</v>
      </c>
      <c r="B183" t="s">
        <v>15</v>
      </c>
      <c r="C183">
        <v>1</v>
      </c>
      <c r="D183" t="s">
        <v>8</v>
      </c>
      <c r="E183">
        <v>0</v>
      </c>
      <c r="F183" t="str">
        <f>IF(Screen_Time_Data__2[[#This Row],[Yoga]]=0, "No Yoga", "Yoga")</f>
        <v>Yoga</v>
      </c>
      <c r="G183" t="str">
        <f>LEFT(Screen_Time_Data__2[[#This Row],[Date]],2)</f>
        <v>05</v>
      </c>
      <c r="H183" t="str">
        <f>MID(Screen_Time_Data__2[[#This Row],[Date]],4,2)</f>
        <v>09</v>
      </c>
      <c r="I183" t="str">
        <f>_xlfn.CONCAT(20,RIGHT(Screen_Time_Data__2[[#This Row],[Date]],2))</f>
        <v>2019</v>
      </c>
      <c r="J183" s="2">
        <f>DATE(Screen_Time_Data__2[[#This Row],[year_extracted]],Screen_Time_Data__2[[#This Row],[month_extracted]],Screen_Time_Data__2[[#This Row],[day_Extracted]])</f>
        <v>43594</v>
      </c>
    </row>
    <row r="184" spans="1:10" x14ac:dyDescent="0.35">
      <c r="A184" t="s">
        <v>41</v>
      </c>
      <c r="B184" t="s">
        <v>15</v>
      </c>
      <c r="C184">
        <v>1</v>
      </c>
      <c r="D184" t="s">
        <v>9</v>
      </c>
      <c r="E184">
        <v>0</v>
      </c>
      <c r="F184" t="str">
        <f>IF(Screen_Time_Data__2[[#This Row],[Yoga]]=0, "No Yoga", "Yoga")</f>
        <v>Yoga</v>
      </c>
      <c r="G184" t="str">
        <f>LEFT(Screen_Time_Data__2[[#This Row],[Date]],2)</f>
        <v>05</v>
      </c>
      <c r="H184" t="str">
        <f>MID(Screen_Time_Data__2[[#This Row],[Date]],4,2)</f>
        <v>09</v>
      </c>
      <c r="I184" t="str">
        <f>_xlfn.CONCAT(20,RIGHT(Screen_Time_Data__2[[#This Row],[Date]],2))</f>
        <v>2019</v>
      </c>
      <c r="J184" s="2">
        <f>DATE(Screen_Time_Data__2[[#This Row],[year_extracted]],Screen_Time_Data__2[[#This Row],[month_extracted]],Screen_Time_Data__2[[#This Row],[day_Extracted]])</f>
        <v>43594</v>
      </c>
    </row>
    <row r="185" spans="1:10" x14ac:dyDescent="0.35">
      <c r="A185" t="s">
        <v>41</v>
      </c>
      <c r="B185" t="s">
        <v>15</v>
      </c>
      <c r="C185">
        <v>1</v>
      </c>
      <c r="D185" t="s">
        <v>10</v>
      </c>
      <c r="E185">
        <v>0</v>
      </c>
      <c r="F185" t="str">
        <f>IF(Screen_Time_Data__2[[#This Row],[Yoga]]=0, "No Yoga", "Yoga")</f>
        <v>Yoga</v>
      </c>
      <c r="G185" t="str">
        <f>LEFT(Screen_Time_Data__2[[#This Row],[Date]],2)</f>
        <v>05</v>
      </c>
      <c r="H185" t="str">
        <f>MID(Screen_Time_Data__2[[#This Row],[Date]],4,2)</f>
        <v>09</v>
      </c>
      <c r="I185" t="str">
        <f>_xlfn.CONCAT(20,RIGHT(Screen_Time_Data__2[[#This Row],[Date]],2))</f>
        <v>2019</v>
      </c>
      <c r="J185" s="2">
        <f>DATE(Screen_Time_Data__2[[#This Row],[year_extracted]],Screen_Time_Data__2[[#This Row],[month_extracted]],Screen_Time_Data__2[[#This Row],[day_Extracted]])</f>
        <v>43594</v>
      </c>
    </row>
    <row r="186" spans="1:10" x14ac:dyDescent="0.35">
      <c r="A186" t="s">
        <v>42</v>
      </c>
      <c r="B186" t="s">
        <v>17</v>
      </c>
      <c r="C186">
        <v>1</v>
      </c>
      <c r="D186" t="s">
        <v>3</v>
      </c>
      <c r="E186">
        <v>161</v>
      </c>
      <c r="F186" t="str">
        <f>IF(Screen_Time_Data__2[[#This Row],[Yoga]]=0, "No Yoga", "Yoga")</f>
        <v>Yoga</v>
      </c>
      <c r="G186" t="str">
        <f>LEFT(Screen_Time_Data__2[[#This Row],[Date]],2)</f>
        <v>05</v>
      </c>
      <c r="H186" t="str">
        <f>MID(Screen_Time_Data__2[[#This Row],[Date]],4,2)</f>
        <v>10</v>
      </c>
      <c r="I186" t="str">
        <f>_xlfn.CONCAT(20,RIGHT(Screen_Time_Data__2[[#This Row],[Date]],2))</f>
        <v>2019</v>
      </c>
      <c r="J186" s="2">
        <f>DATE(Screen_Time_Data__2[[#This Row],[year_extracted]],Screen_Time_Data__2[[#This Row],[month_extracted]],Screen_Time_Data__2[[#This Row],[day_Extracted]])</f>
        <v>43595</v>
      </c>
    </row>
    <row r="187" spans="1:10" x14ac:dyDescent="0.35">
      <c r="A187" t="s">
        <v>42</v>
      </c>
      <c r="B187" t="s">
        <v>17</v>
      </c>
      <c r="C187">
        <v>1</v>
      </c>
      <c r="D187" t="s">
        <v>4</v>
      </c>
      <c r="E187">
        <v>93</v>
      </c>
      <c r="F187" t="str">
        <f>IF(Screen_Time_Data__2[[#This Row],[Yoga]]=0, "No Yoga", "Yoga")</f>
        <v>Yoga</v>
      </c>
      <c r="G187" t="str">
        <f>LEFT(Screen_Time_Data__2[[#This Row],[Date]],2)</f>
        <v>05</v>
      </c>
      <c r="H187" t="str">
        <f>MID(Screen_Time_Data__2[[#This Row],[Date]],4,2)</f>
        <v>10</v>
      </c>
      <c r="I187" t="str">
        <f>_xlfn.CONCAT(20,RIGHT(Screen_Time_Data__2[[#This Row],[Date]],2))</f>
        <v>2019</v>
      </c>
      <c r="J187" s="2">
        <f>DATE(Screen_Time_Data__2[[#This Row],[year_extracted]],Screen_Time_Data__2[[#This Row],[month_extracted]],Screen_Time_Data__2[[#This Row],[day_Extracted]])</f>
        <v>43595</v>
      </c>
    </row>
    <row r="188" spans="1:10" x14ac:dyDescent="0.35">
      <c r="A188" t="s">
        <v>42</v>
      </c>
      <c r="B188" t="s">
        <v>17</v>
      </c>
      <c r="C188">
        <v>1</v>
      </c>
      <c r="D188" t="s">
        <v>5</v>
      </c>
      <c r="E188">
        <v>13</v>
      </c>
      <c r="F188" t="str">
        <f>IF(Screen_Time_Data__2[[#This Row],[Yoga]]=0, "No Yoga", "Yoga")</f>
        <v>Yoga</v>
      </c>
      <c r="G188" t="str">
        <f>LEFT(Screen_Time_Data__2[[#This Row],[Date]],2)</f>
        <v>05</v>
      </c>
      <c r="H188" t="str">
        <f>MID(Screen_Time_Data__2[[#This Row],[Date]],4,2)</f>
        <v>10</v>
      </c>
      <c r="I188" t="str">
        <f>_xlfn.CONCAT(20,RIGHT(Screen_Time_Data__2[[#This Row],[Date]],2))</f>
        <v>2019</v>
      </c>
      <c r="J188" s="2">
        <f>DATE(Screen_Time_Data__2[[#This Row],[year_extracted]],Screen_Time_Data__2[[#This Row],[month_extracted]],Screen_Time_Data__2[[#This Row],[day_Extracted]])</f>
        <v>43595</v>
      </c>
    </row>
    <row r="189" spans="1:10" x14ac:dyDescent="0.35">
      <c r="A189" t="s">
        <v>42</v>
      </c>
      <c r="B189" t="s">
        <v>17</v>
      </c>
      <c r="C189">
        <v>1</v>
      </c>
      <c r="D189" t="s">
        <v>6</v>
      </c>
      <c r="E189">
        <v>17</v>
      </c>
      <c r="F189" t="str">
        <f>IF(Screen_Time_Data__2[[#This Row],[Yoga]]=0, "No Yoga", "Yoga")</f>
        <v>Yoga</v>
      </c>
      <c r="G189" t="str">
        <f>LEFT(Screen_Time_Data__2[[#This Row],[Date]],2)</f>
        <v>05</v>
      </c>
      <c r="H189" t="str">
        <f>MID(Screen_Time_Data__2[[#This Row],[Date]],4,2)</f>
        <v>10</v>
      </c>
      <c r="I189" t="str">
        <f>_xlfn.CONCAT(20,RIGHT(Screen_Time_Data__2[[#This Row],[Date]],2))</f>
        <v>2019</v>
      </c>
      <c r="J189" s="2">
        <f>DATE(Screen_Time_Data__2[[#This Row],[year_extracted]],Screen_Time_Data__2[[#This Row],[month_extracted]],Screen_Time_Data__2[[#This Row],[day_Extracted]])</f>
        <v>43595</v>
      </c>
    </row>
    <row r="190" spans="1:10" x14ac:dyDescent="0.35">
      <c r="A190" t="s">
        <v>42</v>
      </c>
      <c r="B190" t="s">
        <v>17</v>
      </c>
      <c r="C190">
        <v>1</v>
      </c>
      <c r="D190" t="s">
        <v>7</v>
      </c>
      <c r="E190">
        <v>16</v>
      </c>
      <c r="F190" t="str">
        <f>IF(Screen_Time_Data__2[[#This Row],[Yoga]]=0, "No Yoga", "Yoga")</f>
        <v>Yoga</v>
      </c>
      <c r="G190" t="str">
        <f>LEFT(Screen_Time_Data__2[[#This Row],[Date]],2)</f>
        <v>05</v>
      </c>
      <c r="H190" t="str">
        <f>MID(Screen_Time_Data__2[[#This Row],[Date]],4,2)</f>
        <v>10</v>
      </c>
      <c r="I190" t="str">
        <f>_xlfn.CONCAT(20,RIGHT(Screen_Time_Data__2[[#This Row],[Date]],2))</f>
        <v>2019</v>
      </c>
      <c r="J190" s="2">
        <f>DATE(Screen_Time_Data__2[[#This Row],[year_extracted]],Screen_Time_Data__2[[#This Row],[month_extracted]],Screen_Time_Data__2[[#This Row],[day_Extracted]])</f>
        <v>43595</v>
      </c>
    </row>
    <row r="191" spans="1:10" x14ac:dyDescent="0.35">
      <c r="A191" t="s">
        <v>42</v>
      </c>
      <c r="B191" t="s">
        <v>17</v>
      </c>
      <c r="C191">
        <v>1</v>
      </c>
      <c r="D191" t="s">
        <v>8</v>
      </c>
      <c r="E191">
        <v>1</v>
      </c>
      <c r="F191" t="str">
        <f>IF(Screen_Time_Data__2[[#This Row],[Yoga]]=0, "No Yoga", "Yoga")</f>
        <v>Yoga</v>
      </c>
      <c r="G191" t="str">
        <f>LEFT(Screen_Time_Data__2[[#This Row],[Date]],2)</f>
        <v>05</v>
      </c>
      <c r="H191" t="str">
        <f>MID(Screen_Time_Data__2[[#This Row],[Date]],4,2)</f>
        <v>10</v>
      </c>
      <c r="I191" t="str">
        <f>_xlfn.CONCAT(20,RIGHT(Screen_Time_Data__2[[#This Row],[Date]],2))</f>
        <v>2019</v>
      </c>
      <c r="J191" s="2">
        <f>DATE(Screen_Time_Data__2[[#This Row],[year_extracted]],Screen_Time_Data__2[[#This Row],[month_extracted]],Screen_Time_Data__2[[#This Row],[day_Extracted]])</f>
        <v>43595</v>
      </c>
    </row>
    <row r="192" spans="1:10" x14ac:dyDescent="0.35">
      <c r="A192" t="s">
        <v>42</v>
      </c>
      <c r="B192" t="s">
        <v>17</v>
      </c>
      <c r="C192">
        <v>1</v>
      </c>
      <c r="D192" t="s">
        <v>9</v>
      </c>
      <c r="E192">
        <v>0</v>
      </c>
      <c r="F192" t="str">
        <f>IF(Screen_Time_Data__2[[#This Row],[Yoga]]=0, "No Yoga", "Yoga")</f>
        <v>Yoga</v>
      </c>
      <c r="G192" t="str">
        <f>LEFT(Screen_Time_Data__2[[#This Row],[Date]],2)</f>
        <v>05</v>
      </c>
      <c r="H192" t="str">
        <f>MID(Screen_Time_Data__2[[#This Row],[Date]],4,2)</f>
        <v>10</v>
      </c>
      <c r="I192" t="str">
        <f>_xlfn.CONCAT(20,RIGHT(Screen_Time_Data__2[[#This Row],[Date]],2))</f>
        <v>2019</v>
      </c>
      <c r="J192" s="2">
        <f>DATE(Screen_Time_Data__2[[#This Row],[year_extracted]],Screen_Time_Data__2[[#This Row],[month_extracted]],Screen_Time_Data__2[[#This Row],[day_Extracted]])</f>
        <v>43595</v>
      </c>
    </row>
    <row r="193" spans="1:10" x14ac:dyDescent="0.35">
      <c r="A193" t="s">
        <v>42</v>
      </c>
      <c r="B193" t="s">
        <v>17</v>
      </c>
      <c r="C193">
        <v>1</v>
      </c>
      <c r="D193" t="s">
        <v>10</v>
      </c>
      <c r="E193">
        <v>0</v>
      </c>
      <c r="F193" t="str">
        <f>IF(Screen_Time_Data__2[[#This Row],[Yoga]]=0, "No Yoga", "Yoga")</f>
        <v>Yoga</v>
      </c>
      <c r="G193" t="str">
        <f>LEFT(Screen_Time_Data__2[[#This Row],[Date]],2)</f>
        <v>05</v>
      </c>
      <c r="H193" t="str">
        <f>MID(Screen_Time_Data__2[[#This Row],[Date]],4,2)</f>
        <v>10</v>
      </c>
      <c r="I193" t="str">
        <f>_xlfn.CONCAT(20,RIGHT(Screen_Time_Data__2[[#This Row],[Date]],2))</f>
        <v>2019</v>
      </c>
      <c r="J193" s="2">
        <f>DATE(Screen_Time_Data__2[[#This Row],[year_extracted]],Screen_Time_Data__2[[#This Row],[month_extracted]],Screen_Time_Data__2[[#This Row],[day_Extracted]])</f>
        <v>43595</v>
      </c>
    </row>
    <row r="194" spans="1:10" x14ac:dyDescent="0.35">
      <c r="A194" t="s">
        <v>43</v>
      </c>
      <c r="B194" t="s">
        <v>19</v>
      </c>
      <c r="C194">
        <v>1</v>
      </c>
      <c r="D194" t="s">
        <v>3</v>
      </c>
      <c r="E194">
        <v>58</v>
      </c>
      <c r="F194" t="str">
        <f>IF(Screen_Time_Data__2[[#This Row],[Yoga]]=0, "No Yoga", "Yoga")</f>
        <v>Yoga</v>
      </c>
      <c r="G194" t="str">
        <f>LEFT(Screen_Time_Data__2[[#This Row],[Date]],2)</f>
        <v>05</v>
      </c>
      <c r="H194" t="str">
        <f>MID(Screen_Time_Data__2[[#This Row],[Date]],4,2)</f>
        <v>11</v>
      </c>
      <c r="I194" t="str">
        <f>_xlfn.CONCAT(20,RIGHT(Screen_Time_Data__2[[#This Row],[Date]],2))</f>
        <v>2019</v>
      </c>
      <c r="J194" s="2">
        <f>DATE(Screen_Time_Data__2[[#This Row],[year_extracted]],Screen_Time_Data__2[[#This Row],[month_extracted]],Screen_Time_Data__2[[#This Row],[day_Extracted]])</f>
        <v>43596</v>
      </c>
    </row>
    <row r="195" spans="1:10" x14ac:dyDescent="0.35">
      <c r="A195" t="s">
        <v>43</v>
      </c>
      <c r="B195" t="s">
        <v>19</v>
      </c>
      <c r="C195">
        <v>1</v>
      </c>
      <c r="D195" t="s">
        <v>4</v>
      </c>
      <c r="E195">
        <v>49</v>
      </c>
      <c r="F195" t="str">
        <f>IF(Screen_Time_Data__2[[#This Row],[Yoga]]=0, "No Yoga", "Yoga")</f>
        <v>Yoga</v>
      </c>
      <c r="G195" t="str">
        <f>LEFT(Screen_Time_Data__2[[#This Row],[Date]],2)</f>
        <v>05</v>
      </c>
      <c r="H195" t="str">
        <f>MID(Screen_Time_Data__2[[#This Row],[Date]],4,2)</f>
        <v>11</v>
      </c>
      <c r="I195" t="str">
        <f>_xlfn.CONCAT(20,RIGHT(Screen_Time_Data__2[[#This Row],[Date]],2))</f>
        <v>2019</v>
      </c>
      <c r="J195" s="2">
        <f>DATE(Screen_Time_Data__2[[#This Row],[year_extracted]],Screen_Time_Data__2[[#This Row],[month_extracted]],Screen_Time_Data__2[[#This Row],[day_Extracted]])</f>
        <v>43596</v>
      </c>
    </row>
    <row r="196" spans="1:10" x14ac:dyDescent="0.35">
      <c r="A196" t="s">
        <v>43</v>
      </c>
      <c r="B196" t="s">
        <v>19</v>
      </c>
      <c r="C196">
        <v>1</v>
      </c>
      <c r="D196" t="s">
        <v>5</v>
      </c>
      <c r="E196">
        <v>1</v>
      </c>
      <c r="F196" t="str">
        <f>IF(Screen_Time_Data__2[[#This Row],[Yoga]]=0, "No Yoga", "Yoga")</f>
        <v>Yoga</v>
      </c>
      <c r="G196" t="str">
        <f>LEFT(Screen_Time_Data__2[[#This Row],[Date]],2)</f>
        <v>05</v>
      </c>
      <c r="H196" t="str">
        <f>MID(Screen_Time_Data__2[[#This Row],[Date]],4,2)</f>
        <v>11</v>
      </c>
      <c r="I196" t="str">
        <f>_xlfn.CONCAT(20,RIGHT(Screen_Time_Data__2[[#This Row],[Date]],2))</f>
        <v>2019</v>
      </c>
      <c r="J196" s="2">
        <f>DATE(Screen_Time_Data__2[[#This Row],[year_extracted]],Screen_Time_Data__2[[#This Row],[month_extracted]],Screen_Time_Data__2[[#This Row],[day_Extracted]])</f>
        <v>43596</v>
      </c>
    </row>
    <row r="197" spans="1:10" x14ac:dyDescent="0.35">
      <c r="A197" t="s">
        <v>43</v>
      </c>
      <c r="B197" t="s">
        <v>19</v>
      </c>
      <c r="C197">
        <v>1</v>
      </c>
      <c r="D197" t="s">
        <v>6</v>
      </c>
      <c r="E197">
        <v>2</v>
      </c>
      <c r="F197" t="str">
        <f>IF(Screen_Time_Data__2[[#This Row],[Yoga]]=0, "No Yoga", "Yoga")</f>
        <v>Yoga</v>
      </c>
      <c r="G197" t="str">
        <f>LEFT(Screen_Time_Data__2[[#This Row],[Date]],2)</f>
        <v>05</v>
      </c>
      <c r="H197" t="str">
        <f>MID(Screen_Time_Data__2[[#This Row],[Date]],4,2)</f>
        <v>11</v>
      </c>
      <c r="I197" t="str">
        <f>_xlfn.CONCAT(20,RIGHT(Screen_Time_Data__2[[#This Row],[Date]],2))</f>
        <v>2019</v>
      </c>
      <c r="J197" s="2">
        <f>DATE(Screen_Time_Data__2[[#This Row],[year_extracted]],Screen_Time_Data__2[[#This Row],[month_extracted]],Screen_Time_Data__2[[#This Row],[day_Extracted]])</f>
        <v>43596</v>
      </c>
    </row>
    <row r="198" spans="1:10" x14ac:dyDescent="0.35">
      <c r="A198" t="s">
        <v>43</v>
      </c>
      <c r="B198" t="s">
        <v>19</v>
      </c>
      <c r="C198">
        <v>1</v>
      </c>
      <c r="D198" t="s">
        <v>7</v>
      </c>
      <c r="E198">
        <v>2</v>
      </c>
      <c r="F198" t="str">
        <f>IF(Screen_Time_Data__2[[#This Row],[Yoga]]=0, "No Yoga", "Yoga")</f>
        <v>Yoga</v>
      </c>
      <c r="G198" t="str">
        <f>LEFT(Screen_Time_Data__2[[#This Row],[Date]],2)</f>
        <v>05</v>
      </c>
      <c r="H198" t="str">
        <f>MID(Screen_Time_Data__2[[#This Row],[Date]],4,2)</f>
        <v>11</v>
      </c>
      <c r="I198" t="str">
        <f>_xlfn.CONCAT(20,RIGHT(Screen_Time_Data__2[[#This Row],[Date]],2))</f>
        <v>2019</v>
      </c>
      <c r="J198" s="2">
        <f>DATE(Screen_Time_Data__2[[#This Row],[year_extracted]],Screen_Time_Data__2[[#This Row],[month_extracted]],Screen_Time_Data__2[[#This Row],[day_Extracted]])</f>
        <v>43596</v>
      </c>
    </row>
    <row r="199" spans="1:10" x14ac:dyDescent="0.35">
      <c r="A199" t="s">
        <v>43</v>
      </c>
      <c r="B199" t="s">
        <v>19</v>
      </c>
      <c r="C199">
        <v>1</v>
      </c>
      <c r="D199" t="s">
        <v>8</v>
      </c>
      <c r="E199">
        <v>0</v>
      </c>
      <c r="F199" t="str">
        <f>IF(Screen_Time_Data__2[[#This Row],[Yoga]]=0, "No Yoga", "Yoga")</f>
        <v>Yoga</v>
      </c>
      <c r="G199" t="str">
        <f>LEFT(Screen_Time_Data__2[[#This Row],[Date]],2)</f>
        <v>05</v>
      </c>
      <c r="H199" t="str">
        <f>MID(Screen_Time_Data__2[[#This Row],[Date]],4,2)</f>
        <v>11</v>
      </c>
      <c r="I199" t="str">
        <f>_xlfn.CONCAT(20,RIGHT(Screen_Time_Data__2[[#This Row],[Date]],2))</f>
        <v>2019</v>
      </c>
      <c r="J199" s="2">
        <f>DATE(Screen_Time_Data__2[[#This Row],[year_extracted]],Screen_Time_Data__2[[#This Row],[month_extracted]],Screen_Time_Data__2[[#This Row],[day_Extracted]])</f>
        <v>43596</v>
      </c>
    </row>
    <row r="200" spans="1:10" x14ac:dyDescent="0.35">
      <c r="A200" t="s">
        <v>43</v>
      </c>
      <c r="B200" t="s">
        <v>19</v>
      </c>
      <c r="C200">
        <v>1</v>
      </c>
      <c r="D200" t="s">
        <v>9</v>
      </c>
      <c r="E200">
        <v>0</v>
      </c>
      <c r="F200" t="str">
        <f>IF(Screen_Time_Data__2[[#This Row],[Yoga]]=0, "No Yoga", "Yoga")</f>
        <v>Yoga</v>
      </c>
      <c r="G200" t="str">
        <f>LEFT(Screen_Time_Data__2[[#This Row],[Date]],2)</f>
        <v>05</v>
      </c>
      <c r="H200" t="str">
        <f>MID(Screen_Time_Data__2[[#This Row],[Date]],4,2)</f>
        <v>11</v>
      </c>
      <c r="I200" t="str">
        <f>_xlfn.CONCAT(20,RIGHT(Screen_Time_Data__2[[#This Row],[Date]],2))</f>
        <v>2019</v>
      </c>
      <c r="J200" s="2">
        <f>DATE(Screen_Time_Data__2[[#This Row],[year_extracted]],Screen_Time_Data__2[[#This Row],[month_extracted]],Screen_Time_Data__2[[#This Row],[day_Extracted]])</f>
        <v>43596</v>
      </c>
    </row>
    <row r="201" spans="1:10" x14ac:dyDescent="0.35">
      <c r="A201" t="s">
        <v>43</v>
      </c>
      <c r="B201" t="s">
        <v>19</v>
      </c>
      <c r="C201">
        <v>1</v>
      </c>
      <c r="D201" t="s">
        <v>10</v>
      </c>
      <c r="E201">
        <v>2</v>
      </c>
      <c r="F201" t="str">
        <f>IF(Screen_Time_Data__2[[#This Row],[Yoga]]=0, "No Yoga", "Yoga")</f>
        <v>Yoga</v>
      </c>
      <c r="G201" t="str">
        <f>LEFT(Screen_Time_Data__2[[#This Row],[Date]],2)</f>
        <v>05</v>
      </c>
      <c r="H201" t="str">
        <f>MID(Screen_Time_Data__2[[#This Row],[Date]],4,2)</f>
        <v>11</v>
      </c>
      <c r="I201" t="str">
        <f>_xlfn.CONCAT(20,RIGHT(Screen_Time_Data__2[[#This Row],[Date]],2))</f>
        <v>2019</v>
      </c>
      <c r="J201" s="2">
        <f>DATE(Screen_Time_Data__2[[#This Row],[year_extracted]],Screen_Time_Data__2[[#This Row],[month_extracted]],Screen_Time_Data__2[[#This Row],[day_Extracted]])</f>
        <v>43596</v>
      </c>
    </row>
    <row r="202" spans="1:10" x14ac:dyDescent="0.35">
      <c r="A202" t="s">
        <v>44</v>
      </c>
      <c r="B202" t="s">
        <v>21</v>
      </c>
      <c r="C202">
        <v>1</v>
      </c>
      <c r="D202" t="s">
        <v>3</v>
      </c>
      <c r="E202">
        <v>52</v>
      </c>
      <c r="F202" t="str">
        <f>IF(Screen_Time_Data__2[[#This Row],[Yoga]]=0, "No Yoga", "Yoga")</f>
        <v>Yoga</v>
      </c>
      <c r="G202" t="str">
        <f>LEFT(Screen_Time_Data__2[[#This Row],[Date]],2)</f>
        <v>05</v>
      </c>
      <c r="H202" t="str">
        <f>MID(Screen_Time_Data__2[[#This Row],[Date]],4,2)</f>
        <v>12</v>
      </c>
      <c r="I202" t="str">
        <f>_xlfn.CONCAT(20,RIGHT(Screen_Time_Data__2[[#This Row],[Date]],2))</f>
        <v>2019</v>
      </c>
      <c r="J202" s="2">
        <f>DATE(Screen_Time_Data__2[[#This Row],[year_extracted]],Screen_Time_Data__2[[#This Row],[month_extracted]],Screen_Time_Data__2[[#This Row],[day_Extracted]])</f>
        <v>43597</v>
      </c>
    </row>
    <row r="203" spans="1:10" x14ac:dyDescent="0.35">
      <c r="A203" t="s">
        <v>44</v>
      </c>
      <c r="B203" t="s">
        <v>21</v>
      </c>
      <c r="C203">
        <v>1</v>
      </c>
      <c r="D203" t="s">
        <v>4</v>
      </c>
      <c r="E203">
        <v>28</v>
      </c>
      <c r="F203" t="str">
        <f>IF(Screen_Time_Data__2[[#This Row],[Yoga]]=0, "No Yoga", "Yoga")</f>
        <v>Yoga</v>
      </c>
      <c r="G203" t="str">
        <f>LEFT(Screen_Time_Data__2[[#This Row],[Date]],2)</f>
        <v>05</v>
      </c>
      <c r="H203" t="str">
        <f>MID(Screen_Time_Data__2[[#This Row],[Date]],4,2)</f>
        <v>12</v>
      </c>
      <c r="I203" t="str">
        <f>_xlfn.CONCAT(20,RIGHT(Screen_Time_Data__2[[#This Row],[Date]],2))</f>
        <v>2019</v>
      </c>
      <c r="J203" s="2">
        <f>DATE(Screen_Time_Data__2[[#This Row],[year_extracted]],Screen_Time_Data__2[[#This Row],[month_extracted]],Screen_Time_Data__2[[#This Row],[day_Extracted]])</f>
        <v>43597</v>
      </c>
    </row>
    <row r="204" spans="1:10" x14ac:dyDescent="0.35">
      <c r="A204" t="s">
        <v>44</v>
      </c>
      <c r="B204" t="s">
        <v>21</v>
      </c>
      <c r="C204">
        <v>1</v>
      </c>
      <c r="D204" t="s">
        <v>5</v>
      </c>
      <c r="E204">
        <v>1</v>
      </c>
      <c r="F204" t="str">
        <f>IF(Screen_Time_Data__2[[#This Row],[Yoga]]=0, "No Yoga", "Yoga")</f>
        <v>Yoga</v>
      </c>
      <c r="G204" t="str">
        <f>LEFT(Screen_Time_Data__2[[#This Row],[Date]],2)</f>
        <v>05</v>
      </c>
      <c r="H204" t="str">
        <f>MID(Screen_Time_Data__2[[#This Row],[Date]],4,2)</f>
        <v>12</v>
      </c>
      <c r="I204" t="str">
        <f>_xlfn.CONCAT(20,RIGHT(Screen_Time_Data__2[[#This Row],[Date]],2))</f>
        <v>2019</v>
      </c>
      <c r="J204" s="2">
        <f>DATE(Screen_Time_Data__2[[#This Row],[year_extracted]],Screen_Time_Data__2[[#This Row],[month_extracted]],Screen_Time_Data__2[[#This Row],[day_Extracted]])</f>
        <v>43597</v>
      </c>
    </row>
    <row r="205" spans="1:10" x14ac:dyDescent="0.35">
      <c r="A205" t="s">
        <v>44</v>
      </c>
      <c r="B205" t="s">
        <v>21</v>
      </c>
      <c r="C205">
        <v>1</v>
      </c>
      <c r="D205" t="s">
        <v>6</v>
      </c>
      <c r="E205">
        <v>1</v>
      </c>
      <c r="F205" t="str">
        <f>IF(Screen_Time_Data__2[[#This Row],[Yoga]]=0, "No Yoga", "Yoga")</f>
        <v>Yoga</v>
      </c>
      <c r="G205" t="str">
        <f>LEFT(Screen_Time_Data__2[[#This Row],[Date]],2)</f>
        <v>05</v>
      </c>
      <c r="H205" t="str">
        <f>MID(Screen_Time_Data__2[[#This Row],[Date]],4,2)</f>
        <v>12</v>
      </c>
      <c r="I205" t="str">
        <f>_xlfn.CONCAT(20,RIGHT(Screen_Time_Data__2[[#This Row],[Date]],2))</f>
        <v>2019</v>
      </c>
      <c r="J205" s="2">
        <f>DATE(Screen_Time_Data__2[[#This Row],[year_extracted]],Screen_Time_Data__2[[#This Row],[month_extracted]],Screen_Time_Data__2[[#This Row],[day_Extracted]])</f>
        <v>43597</v>
      </c>
    </row>
    <row r="206" spans="1:10" x14ac:dyDescent="0.35">
      <c r="A206" t="s">
        <v>44</v>
      </c>
      <c r="B206" t="s">
        <v>21</v>
      </c>
      <c r="C206">
        <v>1</v>
      </c>
      <c r="D206" t="s">
        <v>7</v>
      </c>
      <c r="E206">
        <v>6</v>
      </c>
      <c r="F206" t="str">
        <f>IF(Screen_Time_Data__2[[#This Row],[Yoga]]=0, "No Yoga", "Yoga")</f>
        <v>Yoga</v>
      </c>
      <c r="G206" t="str">
        <f>LEFT(Screen_Time_Data__2[[#This Row],[Date]],2)</f>
        <v>05</v>
      </c>
      <c r="H206" t="str">
        <f>MID(Screen_Time_Data__2[[#This Row],[Date]],4,2)</f>
        <v>12</v>
      </c>
      <c r="I206" t="str">
        <f>_xlfn.CONCAT(20,RIGHT(Screen_Time_Data__2[[#This Row],[Date]],2))</f>
        <v>2019</v>
      </c>
      <c r="J206" s="2">
        <f>DATE(Screen_Time_Data__2[[#This Row],[year_extracted]],Screen_Time_Data__2[[#This Row],[month_extracted]],Screen_Time_Data__2[[#This Row],[day_Extracted]])</f>
        <v>43597</v>
      </c>
    </row>
    <row r="207" spans="1:10" x14ac:dyDescent="0.35">
      <c r="A207" t="s">
        <v>44</v>
      </c>
      <c r="B207" t="s">
        <v>21</v>
      </c>
      <c r="C207">
        <v>1</v>
      </c>
      <c r="D207" t="s">
        <v>8</v>
      </c>
      <c r="E207">
        <v>0</v>
      </c>
      <c r="F207" t="str">
        <f>IF(Screen_Time_Data__2[[#This Row],[Yoga]]=0, "No Yoga", "Yoga")</f>
        <v>Yoga</v>
      </c>
      <c r="G207" t="str">
        <f>LEFT(Screen_Time_Data__2[[#This Row],[Date]],2)</f>
        <v>05</v>
      </c>
      <c r="H207" t="str">
        <f>MID(Screen_Time_Data__2[[#This Row],[Date]],4,2)</f>
        <v>12</v>
      </c>
      <c r="I207" t="str">
        <f>_xlfn.CONCAT(20,RIGHT(Screen_Time_Data__2[[#This Row],[Date]],2))</f>
        <v>2019</v>
      </c>
      <c r="J207" s="2">
        <f>DATE(Screen_Time_Data__2[[#This Row],[year_extracted]],Screen_Time_Data__2[[#This Row],[month_extracted]],Screen_Time_Data__2[[#This Row],[day_Extracted]])</f>
        <v>43597</v>
      </c>
    </row>
    <row r="208" spans="1:10" x14ac:dyDescent="0.35">
      <c r="A208" t="s">
        <v>44</v>
      </c>
      <c r="B208" t="s">
        <v>21</v>
      </c>
      <c r="C208">
        <v>1</v>
      </c>
      <c r="D208" t="s">
        <v>9</v>
      </c>
      <c r="E208">
        <v>0</v>
      </c>
      <c r="F208" t="str">
        <f>IF(Screen_Time_Data__2[[#This Row],[Yoga]]=0, "No Yoga", "Yoga")</f>
        <v>Yoga</v>
      </c>
      <c r="G208" t="str">
        <f>LEFT(Screen_Time_Data__2[[#This Row],[Date]],2)</f>
        <v>05</v>
      </c>
      <c r="H208" t="str">
        <f>MID(Screen_Time_Data__2[[#This Row],[Date]],4,2)</f>
        <v>12</v>
      </c>
      <c r="I208" t="str">
        <f>_xlfn.CONCAT(20,RIGHT(Screen_Time_Data__2[[#This Row],[Date]],2))</f>
        <v>2019</v>
      </c>
      <c r="J208" s="2">
        <f>DATE(Screen_Time_Data__2[[#This Row],[year_extracted]],Screen_Time_Data__2[[#This Row],[month_extracted]],Screen_Time_Data__2[[#This Row],[day_Extracted]])</f>
        <v>43597</v>
      </c>
    </row>
    <row r="209" spans="1:10" x14ac:dyDescent="0.35">
      <c r="A209" t="s">
        <v>44</v>
      </c>
      <c r="B209" t="s">
        <v>21</v>
      </c>
      <c r="C209">
        <v>1</v>
      </c>
      <c r="D209" t="s">
        <v>10</v>
      </c>
      <c r="E209">
        <v>1</v>
      </c>
      <c r="F209" t="str">
        <f>IF(Screen_Time_Data__2[[#This Row],[Yoga]]=0, "No Yoga", "Yoga")</f>
        <v>Yoga</v>
      </c>
      <c r="G209" t="str">
        <f>LEFT(Screen_Time_Data__2[[#This Row],[Date]],2)</f>
        <v>05</v>
      </c>
      <c r="H209" t="str">
        <f>MID(Screen_Time_Data__2[[#This Row],[Date]],4,2)</f>
        <v>12</v>
      </c>
      <c r="I209" t="str">
        <f>_xlfn.CONCAT(20,RIGHT(Screen_Time_Data__2[[#This Row],[Date]],2))</f>
        <v>2019</v>
      </c>
      <c r="J209" s="2">
        <f>DATE(Screen_Time_Data__2[[#This Row],[year_extracted]],Screen_Time_Data__2[[#This Row],[month_extracted]],Screen_Time_Data__2[[#This Row],[day_Extracted]])</f>
        <v>43597</v>
      </c>
    </row>
    <row r="210" spans="1:10" x14ac:dyDescent="0.35">
      <c r="A210" t="s">
        <v>45</v>
      </c>
      <c r="B210" t="s">
        <v>23</v>
      </c>
      <c r="C210">
        <v>1</v>
      </c>
      <c r="D210" t="s">
        <v>3</v>
      </c>
      <c r="E210">
        <v>61</v>
      </c>
      <c r="F210" t="str">
        <f>IF(Screen_Time_Data__2[[#This Row],[Yoga]]=0, "No Yoga", "Yoga")</f>
        <v>Yoga</v>
      </c>
      <c r="G210" t="str">
        <f>LEFT(Screen_Time_Data__2[[#This Row],[Date]],2)</f>
        <v>05</v>
      </c>
      <c r="H210" t="str">
        <f>MID(Screen_Time_Data__2[[#This Row],[Date]],4,2)</f>
        <v>13</v>
      </c>
      <c r="I210" t="str">
        <f>_xlfn.CONCAT(20,RIGHT(Screen_Time_Data__2[[#This Row],[Date]],2))</f>
        <v>2019</v>
      </c>
      <c r="J210" s="2">
        <f>DATE(Screen_Time_Data__2[[#This Row],[year_extracted]],Screen_Time_Data__2[[#This Row],[month_extracted]],Screen_Time_Data__2[[#This Row],[day_Extracted]])</f>
        <v>43598</v>
      </c>
    </row>
    <row r="211" spans="1:10" x14ac:dyDescent="0.35">
      <c r="A211" t="s">
        <v>45</v>
      </c>
      <c r="B211" t="s">
        <v>23</v>
      </c>
      <c r="C211">
        <v>1</v>
      </c>
      <c r="D211" t="s">
        <v>4</v>
      </c>
      <c r="E211">
        <v>37</v>
      </c>
      <c r="F211" t="str">
        <f>IF(Screen_Time_Data__2[[#This Row],[Yoga]]=0, "No Yoga", "Yoga")</f>
        <v>Yoga</v>
      </c>
      <c r="G211" t="str">
        <f>LEFT(Screen_Time_Data__2[[#This Row],[Date]],2)</f>
        <v>05</v>
      </c>
      <c r="H211" t="str">
        <f>MID(Screen_Time_Data__2[[#This Row],[Date]],4,2)</f>
        <v>13</v>
      </c>
      <c r="I211" t="str">
        <f>_xlfn.CONCAT(20,RIGHT(Screen_Time_Data__2[[#This Row],[Date]],2))</f>
        <v>2019</v>
      </c>
      <c r="J211" s="2">
        <f>DATE(Screen_Time_Data__2[[#This Row],[year_extracted]],Screen_Time_Data__2[[#This Row],[month_extracted]],Screen_Time_Data__2[[#This Row],[day_Extracted]])</f>
        <v>43598</v>
      </c>
    </row>
    <row r="212" spans="1:10" x14ac:dyDescent="0.35">
      <c r="A212" t="s">
        <v>45</v>
      </c>
      <c r="B212" t="s">
        <v>23</v>
      </c>
      <c r="C212">
        <v>1</v>
      </c>
      <c r="D212" t="s">
        <v>5</v>
      </c>
      <c r="E212">
        <v>1</v>
      </c>
      <c r="F212" t="str">
        <f>IF(Screen_Time_Data__2[[#This Row],[Yoga]]=0, "No Yoga", "Yoga")</f>
        <v>Yoga</v>
      </c>
      <c r="G212" t="str">
        <f>LEFT(Screen_Time_Data__2[[#This Row],[Date]],2)</f>
        <v>05</v>
      </c>
      <c r="H212" t="str">
        <f>MID(Screen_Time_Data__2[[#This Row],[Date]],4,2)</f>
        <v>13</v>
      </c>
      <c r="I212" t="str">
        <f>_xlfn.CONCAT(20,RIGHT(Screen_Time_Data__2[[#This Row],[Date]],2))</f>
        <v>2019</v>
      </c>
      <c r="J212" s="2">
        <f>DATE(Screen_Time_Data__2[[#This Row],[year_extracted]],Screen_Time_Data__2[[#This Row],[month_extracted]],Screen_Time_Data__2[[#This Row],[day_Extracted]])</f>
        <v>43598</v>
      </c>
    </row>
    <row r="213" spans="1:10" x14ac:dyDescent="0.35">
      <c r="A213" t="s">
        <v>45</v>
      </c>
      <c r="B213" t="s">
        <v>23</v>
      </c>
      <c r="C213">
        <v>1</v>
      </c>
      <c r="D213" t="s">
        <v>6</v>
      </c>
      <c r="E213">
        <v>0</v>
      </c>
      <c r="F213" t="str">
        <f>IF(Screen_Time_Data__2[[#This Row],[Yoga]]=0, "No Yoga", "Yoga")</f>
        <v>Yoga</v>
      </c>
      <c r="G213" t="str">
        <f>LEFT(Screen_Time_Data__2[[#This Row],[Date]],2)</f>
        <v>05</v>
      </c>
      <c r="H213" t="str">
        <f>MID(Screen_Time_Data__2[[#This Row],[Date]],4,2)</f>
        <v>13</v>
      </c>
      <c r="I213" t="str">
        <f>_xlfn.CONCAT(20,RIGHT(Screen_Time_Data__2[[#This Row],[Date]],2))</f>
        <v>2019</v>
      </c>
      <c r="J213" s="2">
        <f>DATE(Screen_Time_Data__2[[#This Row],[year_extracted]],Screen_Time_Data__2[[#This Row],[month_extracted]],Screen_Time_Data__2[[#This Row],[day_Extracted]])</f>
        <v>43598</v>
      </c>
    </row>
    <row r="214" spans="1:10" x14ac:dyDescent="0.35">
      <c r="A214" t="s">
        <v>45</v>
      </c>
      <c r="B214" t="s">
        <v>23</v>
      </c>
      <c r="C214">
        <v>1</v>
      </c>
      <c r="D214" t="s">
        <v>7</v>
      </c>
      <c r="E214">
        <v>4</v>
      </c>
      <c r="F214" t="str">
        <f>IF(Screen_Time_Data__2[[#This Row],[Yoga]]=0, "No Yoga", "Yoga")</f>
        <v>Yoga</v>
      </c>
      <c r="G214" t="str">
        <f>LEFT(Screen_Time_Data__2[[#This Row],[Date]],2)</f>
        <v>05</v>
      </c>
      <c r="H214" t="str">
        <f>MID(Screen_Time_Data__2[[#This Row],[Date]],4,2)</f>
        <v>13</v>
      </c>
      <c r="I214" t="str">
        <f>_xlfn.CONCAT(20,RIGHT(Screen_Time_Data__2[[#This Row],[Date]],2))</f>
        <v>2019</v>
      </c>
      <c r="J214" s="2">
        <f>DATE(Screen_Time_Data__2[[#This Row],[year_extracted]],Screen_Time_Data__2[[#This Row],[month_extracted]],Screen_Time_Data__2[[#This Row],[day_Extracted]])</f>
        <v>43598</v>
      </c>
    </row>
    <row r="215" spans="1:10" x14ac:dyDescent="0.35">
      <c r="A215" t="s">
        <v>45</v>
      </c>
      <c r="B215" t="s">
        <v>23</v>
      </c>
      <c r="C215">
        <v>1</v>
      </c>
      <c r="D215" t="s">
        <v>8</v>
      </c>
      <c r="E215">
        <v>0</v>
      </c>
      <c r="F215" t="str">
        <f>IF(Screen_Time_Data__2[[#This Row],[Yoga]]=0, "No Yoga", "Yoga")</f>
        <v>Yoga</v>
      </c>
      <c r="G215" t="str">
        <f>LEFT(Screen_Time_Data__2[[#This Row],[Date]],2)</f>
        <v>05</v>
      </c>
      <c r="H215" t="str">
        <f>MID(Screen_Time_Data__2[[#This Row],[Date]],4,2)</f>
        <v>13</v>
      </c>
      <c r="I215" t="str">
        <f>_xlfn.CONCAT(20,RIGHT(Screen_Time_Data__2[[#This Row],[Date]],2))</f>
        <v>2019</v>
      </c>
      <c r="J215" s="2">
        <f>DATE(Screen_Time_Data__2[[#This Row],[year_extracted]],Screen_Time_Data__2[[#This Row],[month_extracted]],Screen_Time_Data__2[[#This Row],[day_Extracted]])</f>
        <v>43598</v>
      </c>
    </row>
    <row r="216" spans="1:10" x14ac:dyDescent="0.35">
      <c r="A216" t="s">
        <v>45</v>
      </c>
      <c r="B216" t="s">
        <v>23</v>
      </c>
      <c r="C216">
        <v>1</v>
      </c>
      <c r="D216" t="s">
        <v>9</v>
      </c>
      <c r="E216">
        <v>0</v>
      </c>
      <c r="F216" t="str">
        <f>IF(Screen_Time_Data__2[[#This Row],[Yoga]]=0, "No Yoga", "Yoga")</f>
        <v>Yoga</v>
      </c>
      <c r="G216" t="str">
        <f>LEFT(Screen_Time_Data__2[[#This Row],[Date]],2)</f>
        <v>05</v>
      </c>
      <c r="H216" t="str">
        <f>MID(Screen_Time_Data__2[[#This Row],[Date]],4,2)</f>
        <v>13</v>
      </c>
      <c r="I216" t="str">
        <f>_xlfn.CONCAT(20,RIGHT(Screen_Time_Data__2[[#This Row],[Date]],2))</f>
        <v>2019</v>
      </c>
      <c r="J216" s="2">
        <f>DATE(Screen_Time_Data__2[[#This Row],[year_extracted]],Screen_Time_Data__2[[#This Row],[month_extracted]],Screen_Time_Data__2[[#This Row],[day_Extracted]])</f>
        <v>43598</v>
      </c>
    </row>
    <row r="217" spans="1:10" x14ac:dyDescent="0.35">
      <c r="A217" t="s">
        <v>45</v>
      </c>
      <c r="B217" t="s">
        <v>23</v>
      </c>
      <c r="C217">
        <v>1</v>
      </c>
      <c r="D217" t="s">
        <v>10</v>
      </c>
      <c r="E217">
        <v>0</v>
      </c>
      <c r="F217" t="str">
        <f>IF(Screen_Time_Data__2[[#This Row],[Yoga]]=0, "No Yoga", "Yoga")</f>
        <v>Yoga</v>
      </c>
      <c r="G217" t="str">
        <f>LEFT(Screen_Time_Data__2[[#This Row],[Date]],2)</f>
        <v>05</v>
      </c>
      <c r="H217" t="str">
        <f>MID(Screen_Time_Data__2[[#This Row],[Date]],4,2)</f>
        <v>13</v>
      </c>
      <c r="I217" t="str">
        <f>_xlfn.CONCAT(20,RIGHT(Screen_Time_Data__2[[#This Row],[Date]],2))</f>
        <v>2019</v>
      </c>
      <c r="J217" s="2">
        <f>DATE(Screen_Time_Data__2[[#This Row],[year_extracted]],Screen_Time_Data__2[[#This Row],[month_extracted]],Screen_Time_Data__2[[#This Row],[day_Extracted]])</f>
        <v>43598</v>
      </c>
    </row>
    <row r="218" spans="1:10" x14ac:dyDescent="0.35">
      <c r="A218" t="s">
        <v>46</v>
      </c>
      <c r="B218" t="s">
        <v>25</v>
      </c>
      <c r="C218">
        <v>1</v>
      </c>
      <c r="D218" t="s">
        <v>3</v>
      </c>
      <c r="E218">
        <v>88</v>
      </c>
      <c r="F218" t="str">
        <f>IF(Screen_Time_Data__2[[#This Row],[Yoga]]=0, "No Yoga", "Yoga")</f>
        <v>Yoga</v>
      </c>
      <c r="G218" t="str">
        <f>LEFT(Screen_Time_Data__2[[#This Row],[Date]],2)</f>
        <v>05</v>
      </c>
      <c r="H218" t="str">
        <f>MID(Screen_Time_Data__2[[#This Row],[Date]],4,2)</f>
        <v>14</v>
      </c>
      <c r="I218" t="str">
        <f>_xlfn.CONCAT(20,RIGHT(Screen_Time_Data__2[[#This Row],[Date]],2))</f>
        <v>2019</v>
      </c>
      <c r="J218" s="2">
        <f>DATE(Screen_Time_Data__2[[#This Row],[year_extracted]],Screen_Time_Data__2[[#This Row],[month_extracted]],Screen_Time_Data__2[[#This Row],[day_Extracted]])</f>
        <v>43599</v>
      </c>
    </row>
    <row r="219" spans="1:10" x14ac:dyDescent="0.35">
      <c r="A219" t="s">
        <v>46</v>
      </c>
      <c r="B219" t="s">
        <v>25</v>
      </c>
      <c r="C219">
        <v>1</v>
      </c>
      <c r="D219" t="s">
        <v>4</v>
      </c>
      <c r="E219">
        <v>41</v>
      </c>
      <c r="F219" t="str">
        <f>IF(Screen_Time_Data__2[[#This Row],[Yoga]]=0, "No Yoga", "Yoga")</f>
        <v>Yoga</v>
      </c>
      <c r="G219" t="str">
        <f>LEFT(Screen_Time_Data__2[[#This Row],[Date]],2)</f>
        <v>05</v>
      </c>
      <c r="H219" t="str">
        <f>MID(Screen_Time_Data__2[[#This Row],[Date]],4,2)</f>
        <v>14</v>
      </c>
      <c r="I219" t="str">
        <f>_xlfn.CONCAT(20,RIGHT(Screen_Time_Data__2[[#This Row],[Date]],2))</f>
        <v>2019</v>
      </c>
      <c r="J219" s="2">
        <f>DATE(Screen_Time_Data__2[[#This Row],[year_extracted]],Screen_Time_Data__2[[#This Row],[month_extracted]],Screen_Time_Data__2[[#This Row],[day_Extracted]])</f>
        <v>43599</v>
      </c>
    </row>
    <row r="220" spans="1:10" x14ac:dyDescent="0.35">
      <c r="A220" t="s">
        <v>46</v>
      </c>
      <c r="B220" t="s">
        <v>25</v>
      </c>
      <c r="C220">
        <v>1</v>
      </c>
      <c r="D220" t="s">
        <v>5</v>
      </c>
      <c r="E220">
        <v>2</v>
      </c>
      <c r="F220" t="str">
        <f>IF(Screen_Time_Data__2[[#This Row],[Yoga]]=0, "No Yoga", "Yoga")</f>
        <v>Yoga</v>
      </c>
      <c r="G220" t="str">
        <f>LEFT(Screen_Time_Data__2[[#This Row],[Date]],2)</f>
        <v>05</v>
      </c>
      <c r="H220" t="str">
        <f>MID(Screen_Time_Data__2[[#This Row],[Date]],4,2)</f>
        <v>14</v>
      </c>
      <c r="I220" t="str">
        <f>_xlfn.CONCAT(20,RIGHT(Screen_Time_Data__2[[#This Row],[Date]],2))</f>
        <v>2019</v>
      </c>
      <c r="J220" s="2">
        <f>DATE(Screen_Time_Data__2[[#This Row],[year_extracted]],Screen_Time_Data__2[[#This Row],[month_extracted]],Screen_Time_Data__2[[#This Row],[day_Extracted]])</f>
        <v>43599</v>
      </c>
    </row>
    <row r="221" spans="1:10" x14ac:dyDescent="0.35">
      <c r="A221" t="s">
        <v>46</v>
      </c>
      <c r="B221" t="s">
        <v>25</v>
      </c>
      <c r="C221">
        <v>1</v>
      </c>
      <c r="D221" t="s">
        <v>6</v>
      </c>
      <c r="E221">
        <v>7</v>
      </c>
      <c r="F221" t="str">
        <f>IF(Screen_Time_Data__2[[#This Row],[Yoga]]=0, "No Yoga", "Yoga")</f>
        <v>Yoga</v>
      </c>
      <c r="G221" t="str">
        <f>LEFT(Screen_Time_Data__2[[#This Row],[Date]],2)</f>
        <v>05</v>
      </c>
      <c r="H221" t="str">
        <f>MID(Screen_Time_Data__2[[#This Row],[Date]],4,2)</f>
        <v>14</v>
      </c>
      <c r="I221" t="str">
        <f>_xlfn.CONCAT(20,RIGHT(Screen_Time_Data__2[[#This Row],[Date]],2))</f>
        <v>2019</v>
      </c>
      <c r="J221" s="2">
        <f>DATE(Screen_Time_Data__2[[#This Row],[year_extracted]],Screen_Time_Data__2[[#This Row],[month_extracted]],Screen_Time_Data__2[[#This Row],[day_Extracted]])</f>
        <v>43599</v>
      </c>
    </row>
    <row r="222" spans="1:10" x14ac:dyDescent="0.35">
      <c r="A222" t="s">
        <v>46</v>
      </c>
      <c r="B222" t="s">
        <v>25</v>
      </c>
      <c r="C222">
        <v>1</v>
      </c>
      <c r="D222" t="s">
        <v>7</v>
      </c>
      <c r="E222">
        <v>15</v>
      </c>
      <c r="F222" t="str">
        <f>IF(Screen_Time_Data__2[[#This Row],[Yoga]]=0, "No Yoga", "Yoga")</f>
        <v>Yoga</v>
      </c>
      <c r="G222" t="str">
        <f>LEFT(Screen_Time_Data__2[[#This Row],[Date]],2)</f>
        <v>05</v>
      </c>
      <c r="H222" t="str">
        <f>MID(Screen_Time_Data__2[[#This Row],[Date]],4,2)</f>
        <v>14</v>
      </c>
      <c r="I222" t="str">
        <f>_xlfn.CONCAT(20,RIGHT(Screen_Time_Data__2[[#This Row],[Date]],2))</f>
        <v>2019</v>
      </c>
      <c r="J222" s="2">
        <f>DATE(Screen_Time_Data__2[[#This Row],[year_extracted]],Screen_Time_Data__2[[#This Row],[month_extracted]],Screen_Time_Data__2[[#This Row],[day_Extracted]])</f>
        <v>43599</v>
      </c>
    </row>
    <row r="223" spans="1:10" x14ac:dyDescent="0.35">
      <c r="A223" t="s">
        <v>46</v>
      </c>
      <c r="B223" t="s">
        <v>25</v>
      </c>
      <c r="C223">
        <v>1</v>
      </c>
      <c r="D223" t="s">
        <v>8</v>
      </c>
      <c r="E223">
        <v>0</v>
      </c>
      <c r="F223" t="str">
        <f>IF(Screen_Time_Data__2[[#This Row],[Yoga]]=0, "No Yoga", "Yoga")</f>
        <v>Yoga</v>
      </c>
      <c r="G223" t="str">
        <f>LEFT(Screen_Time_Data__2[[#This Row],[Date]],2)</f>
        <v>05</v>
      </c>
      <c r="H223" t="str">
        <f>MID(Screen_Time_Data__2[[#This Row],[Date]],4,2)</f>
        <v>14</v>
      </c>
      <c r="I223" t="str">
        <f>_xlfn.CONCAT(20,RIGHT(Screen_Time_Data__2[[#This Row],[Date]],2))</f>
        <v>2019</v>
      </c>
      <c r="J223" s="2">
        <f>DATE(Screen_Time_Data__2[[#This Row],[year_extracted]],Screen_Time_Data__2[[#This Row],[month_extracted]],Screen_Time_Data__2[[#This Row],[day_Extracted]])</f>
        <v>43599</v>
      </c>
    </row>
    <row r="224" spans="1:10" x14ac:dyDescent="0.35">
      <c r="A224" t="s">
        <v>46</v>
      </c>
      <c r="B224" t="s">
        <v>25</v>
      </c>
      <c r="C224">
        <v>1</v>
      </c>
      <c r="D224" t="s">
        <v>9</v>
      </c>
      <c r="E224">
        <v>0</v>
      </c>
      <c r="F224" t="str">
        <f>IF(Screen_Time_Data__2[[#This Row],[Yoga]]=0, "No Yoga", "Yoga")</f>
        <v>Yoga</v>
      </c>
      <c r="G224" t="str">
        <f>LEFT(Screen_Time_Data__2[[#This Row],[Date]],2)</f>
        <v>05</v>
      </c>
      <c r="H224" t="str">
        <f>MID(Screen_Time_Data__2[[#This Row],[Date]],4,2)</f>
        <v>14</v>
      </c>
      <c r="I224" t="str">
        <f>_xlfn.CONCAT(20,RIGHT(Screen_Time_Data__2[[#This Row],[Date]],2))</f>
        <v>2019</v>
      </c>
      <c r="J224" s="2">
        <f>DATE(Screen_Time_Data__2[[#This Row],[year_extracted]],Screen_Time_Data__2[[#This Row],[month_extracted]],Screen_Time_Data__2[[#This Row],[day_Extracted]])</f>
        <v>43599</v>
      </c>
    </row>
    <row r="225" spans="1:10" x14ac:dyDescent="0.35">
      <c r="A225" t="s">
        <v>46</v>
      </c>
      <c r="B225" t="s">
        <v>25</v>
      </c>
      <c r="C225">
        <v>1</v>
      </c>
      <c r="D225" t="s">
        <v>10</v>
      </c>
      <c r="E225">
        <v>0</v>
      </c>
      <c r="F225" t="str">
        <f>IF(Screen_Time_Data__2[[#This Row],[Yoga]]=0, "No Yoga", "Yoga")</f>
        <v>Yoga</v>
      </c>
      <c r="G225" t="str">
        <f>LEFT(Screen_Time_Data__2[[#This Row],[Date]],2)</f>
        <v>05</v>
      </c>
      <c r="H225" t="str">
        <f>MID(Screen_Time_Data__2[[#This Row],[Date]],4,2)</f>
        <v>14</v>
      </c>
      <c r="I225" t="str">
        <f>_xlfn.CONCAT(20,RIGHT(Screen_Time_Data__2[[#This Row],[Date]],2))</f>
        <v>2019</v>
      </c>
      <c r="J225" s="2">
        <f>DATE(Screen_Time_Data__2[[#This Row],[year_extracted]],Screen_Time_Data__2[[#This Row],[month_extracted]],Screen_Time_Data__2[[#This Row],[day_Extracted]])</f>
        <v>43599</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3DFBE-2D43-4608-A300-1585B82FE653}">
  <dimension ref="A1:Q29"/>
  <sheetViews>
    <sheetView zoomScale="55" zoomScaleNormal="55" workbookViewId="0">
      <selection activeCell="W8" sqref="W8"/>
    </sheetView>
  </sheetViews>
  <sheetFormatPr defaultRowHeight="14.5" x14ac:dyDescent="0.35"/>
  <cols>
    <col min="1" max="1" width="10.36328125" bestFit="1" customWidth="1"/>
    <col min="2" max="2" width="9.6328125" bestFit="1" customWidth="1"/>
    <col min="3" max="3" width="14.6328125" bestFit="1" customWidth="1"/>
    <col min="4" max="4" width="23.54296875" bestFit="1" customWidth="1"/>
    <col min="5" max="5" width="22.7265625" bestFit="1" customWidth="1"/>
    <col min="6" max="6" width="27.7265625" bestFit="1" customWidth="1"/>
    <col min="7" max="7" width="10.6328125" bestFit="1" customWidth="1"/>
    <col min="8" max="8" width="16.6328125" bestFit="1" customWidth="1"/>
    <col min="9" max="9" width="23.54296875" bestFit="1" customWidth="1"/>
    <col min="10" max="10" width="19.26953125" bestFit="1" customWidth="1"/>
    <col min="11" max="11" width="14.453125" bestFit="1" customWidth="1"/>
    <col min="12" max="12" width="9.81640625" bestFit="1" customWidth="1"/>
    <col min="13" max="13" width="19.6328125" bestFit="1" customWidth="1"/>
    <col min="14" max="14" width="21.90625" bestFit="1" customWidth="1"/>
    <col min="15" max="15" width="18.90625" bestFit="1" customWidth="1"/>
    <col min="16" max="16" width="19.7265625" bestFit="1" customWidth="1"/>
    <col min="17" max="17" width="20.54296875" bestFit="1" customWidth="1"/>
  </cols>
  <sheetData>
    <row r="1" spans="1:17" x14ac:dyDescent="0.35">
      <c r="A1" t="s">
        <v>0</v>
      </c>
      <c r="B1" t="s">
        <v>1</v>
      </c>
      <c r="C1" t="s">
        <v>2</v>
      </c>
      <c r="D1" t="s">
        <v>3</v>
      </c>
      <c r="E1" t="s">
        <v>4</v>
      </c>
      <c r="F1" t="s">
        <v>5</v>
      </c>
      <c r="G1" t="s">
        <v>6</v>
      </c>
      <c r="H1" t="s">
        <v>7</v>
      </c>
      <c r="I1" t="s">
        <v>8</v>
      </c>
      <c r="J1" t="s">
        <v>9</v>
      </c>
      <c r="K1" t="s">
        <v>10</v>
      </c>
      <c r="L1" t="s">
        <v>11</v>
      </c>
      <c r="M1" t="s">
        <v>47</v>
      </c>
      <c r="N1" t="s">
        <v>48</v>
      </c>
      <c r="O1" t="s">
        <v>49</v>
      </c>
      <c r="P1" t="s">
        <v>50</v>
      </c>
      <c r="Q1" t="s">
        <v>51</v>
      </c>
    </row>
    <row r="2" spans="1:17" x14ac:dyDescent="0.35">
      <c r="A2">
        <v>0</v>
      </c>
      <c r="B2" s="1" t="s">
        <v>12</v>
      </c>
      <c r="C2" t="s">
        <v>13</v>
      </c>
      <c r="D2">
        <v>187</v>
      </c>
      <c r="E2">
        <v>89</v>
      </c>
      <c r="F2">
        <v>17</v>
      </c>
      <c r="G2">
        <v>41</v>
      </c>
      <c r="H2">
        <v>22</v>
      </c>
      <c r="I2">
        <v>0</v>
      </c>
      <c r="J2">
        <v>0</v>
      </c>
      <c r="K2">
        <v>0</v>
      </c>
      <c r="L2">
        <v>0</v>
      </c>
      <c r="M2" t="str">
        <f>IF(Screen_Time_Data[[#This Row],[Yoga]]=0, "No Yoga", "Yoga")</f>
        <v>No Yoga</v>
      </c>
      <c r="N2" s="1" t="str">
        <f>LEFT(Screen_Time_Data[[#This Row],[Date]],2)</f>
        <v>04</v>
      </c>
      <c r="O2" t="str">
        <f>MID(Screen_Time_Data[[#This Row],[Date]],4,2)</f>
        <v>17</v>
      </c>
      <c r="P2" t="str">
        <f>_xlfn.CONCAT(20,RIGHT(Screen_Time_Data[[#This Row],[Date]],2))</f>
        <v>2019</v>
      </c>
      <c r="Q2" s="2">
        <f>DATE(Screen_Time_Data[[#This Row],[year_extracted]],Screen_Time_Data[[#This Row],[month_extracted]],Screen_Time_Data[[#This Row],[day_Extracted]])</f>
        <v>43572</v>
      </c>
    </row>
    <row r="3" spans="1:17" x14ac:dyDescent="0.35">
      <c r="A3">
        <v>1</v>
      </c>
      <c r="B3" s="1" t="s">
        <v>14</v>
      </c>
      <c r="C3" t="s">
        <v>15</v>
      </c>
      <c r="D3">
        <v>123</v>
      </c>
      <c r="E3">
        <v>78</v>
      </c>
      <c r="F3">
        <v>17</v>
      </c>
      <c r="G3">
        <v>8</v>
      </c>
      <c r="H3">
        <v>9</v>
      </c>
      <c r="I3">
        <v>0</v>
      </c>
      <c r="J3">
        <v>0</v>
      </c>
      <c r="K3">
        <v>0</v>
      </c>
      <c r="L3">
        <v>0</v>
      </c>
      <c r="M3" t="str">
        <f>IF(Screen_Time_Data[[#This Row],[Yoga]]=0, "No Yoga", "Yoga")</f>
        <v>No Yoga</v>
      </c>
      <c r="N3" s="1" t="str">
        <f>LEFT(Screen_Time_Data[[#This Row],[Date]],2)</f>
        <v>04</v>
      </c>
      <c r="O3" t="str">
        <f>MID(Screen_Time_Data[[#This Row],[Date]],4,2)</f>
        <v>18</v>
      </c>
      <c r="P3" t="str">
        <f>_xlfn.CONCAT(20,RIGHT(Screen_Time_Data[[#This Row],[Date]],2))</f>
        <v>2019</v>
      </c>
      <c r="Q3" s="2">
        <f>DATE(Screen_Time_Data[[#This Row],[year_extracted]],Screen_Time_Data[[#This Row],[month_extracted]],Screen_Time_Data[[#This Row],[day_Extracted]])</f>
        <v>43573</v>
      </c>
    </row>
    <row r="4" spans="1:17" x14ac:dyDescent="0.35">
      <c r="A4">
        <v>2</v>
      </c>
      <c r="B4" s="1" t="s">
        <v>16</v>
      </c>
      <c r="C4" t="s">
        <v>17</v>
      </c>
      <c r="D4">
        <v>112</v>
      </c>
      <c r="E4">
        <v>52</v>
      </c>
      <c r="F4">
        <v>40</v>
      </c>
      <c r="G4">
        <v>8</v>
      </c>
      <c r="H4">
        <v>4</v>
      </c>
      <c r="I4">
        <v>0</v>
      </c>
      <c r="J4">
        <v>3</v>
      </c>
      <c r="K4">
        <v>0</v>
      </c>
      <c r="L4">
        <v>0</v>
      </c>
      <c r="M4" t="str">
        <f>IF(Screen_Time_Data[[#This Row],[Yoga]]=0, "No Yoga", "Yoga")</f>
        <v>No Yoga</v>
      </c>
      <c r="N4" s="1" t="str">
        <f>LEFT(Screen_Time_Data[[#This Row],[Date]],2)</f>
        <v>04</v>
      </c>
      <c r="O4" t="str">
        <f>MID(Screen_Time_Data[[#This Row],[Date]],4,2)</f>
        <v>19</v>
      </c>
      <c r="P4" t="str">
        <f>_xlfn.CONCAT(20,RIGHT(Screen_Time_Data[[#This Row],[Date]],2))</f>
        <v>2019</v>
      </c>
      <c r="Q4" s="2">
        <f>DATE(Screen_Time_Data[[#This Row],[year_extracted]],Screen_Time_Data[[#This Row],[month_extracted]],Screen_Time_Data[[#This Row],[day_Extracted]])</f>
        <v>43574</v>
      </c>
    </row>
    <row r="5" spans="1:17" x14ac:dyDescent="0.35">
      <c r="A5">
        <v>3</v>
      </c>
      <c r="B5" s="1" t="s">
        <v>18</v>
      </c>
      <c r="C5" t="s">
        <v>19</v>
      </c>
      <c r="D5">
        <v>101</v>
      </c>
      <c r="E5">
        <v>69</v>
      </c>
      <c r="F5">
        <v>9</v>
      </c>
      <c r="G5">
        <v>38</v>
      </c>
      <c r="H5">
        <v>2</v>
      </c>
      <c r="I5">
        <v>0</v>
      </c>
      <c r="J5">
        <v>3</v>
      </c>
      <c r="K5">
        <v>0</v>
      </c>
      <c r="L5">
        <v>0</v>
      </c>
      <c r="M5" t="str">
        <f>IF(Screen_Time_Data[[#This Row],[Yoga]]=0, "No Yoga", "Yoga")</f>
        <v>No Yoga</v>
      </c>
      <c r="N5" s="1" t="str">
        <f>LEFT(Screen_Time_Data[[#This Row],[Date]],2)</f>
        <v>04</v>
      </c>
      <c r="O5" t="str">
        <f>MID(Screen_Time_Data[[#This Row],[Date]],4,2)</f>
        <v>20</v>
      </c>
      <c r="P5" t="str">
        <f>_xlfn.CONCAT(20,RIGHT(Screen_Time_Data[[#This Row],[Date]],2))</f>
        <v>2019</v>
      </c>
      <c r="Q5" s="2">
        <f>DATE(Screen_Time_Data[[#This Row],[year_extracted]],Screen_Time_Data[[#This Row],[month_extracted]],Screen_Time_Data[[#This Row],[day_Extracted]])</f>
        <v>43575</v>
      </c>
    </row>
    <row r="6" spans="1:17" x14ac:dyDescent="0.35">
      <c r="A6">
        <v>4</v>
      </c>
      <c r="B6" s="1" t="s">
        <v>20</v>
      </c>
      <c r="C6" t="s">
        <v>21</v>
      </c>
      <c r="D6">
        <v>56</v>
      </c>
      <c r="E6">
        <v>35</v>
      </c>
      <c r="F6">
        <v>2</v>
      </c>
      <c r="G6">
        <v>43</v>
      </c>
      <c r="H6">
        <v>3</v>
      </c>
      <c r="I6">
        <v>0</v>
      </c>
      <c r="J6">
        <v>1</v>
      </c>
      <c r="K6">
        <v>1</v>
      </c>
      <c r="L6">
        <v>0</v>
      </c>
      <c r="M6" t="str">
        <f>IF(Screen_Time_Data[[#This Row],[Yoga]]=0, "No Yoga", "Yoga")</f>
        <v>No Yoga</v>
      </c>
      <c r="N6" s="1" t="str">
        <f>LEFT(Screen_Time_Data[[#This Row],[Date]],2)</f>
        <v>04</v>
      </c>
      <c r="O6" t="str">
        <f>MID(Screen_Time_Data[[#This Row],[Date]],4,2)</f>
        <v>21</v>
      </c>
      <c r="P6" t="str">
        <f>_xlfn.CONCAT(20,RIGHT(Screen_Time_Data[[#This Row],[Date]],2))</f>
        <v>2019</v>
      </c>
      <c r="Q6" s="2">
        <f>DATE(Screen_Time_Data[[#This Row],[year_extracted]],Screen_Time_Data[[#This Row],[month_extracted]],Screen_Time_Data[[#This Row],[day_Extracted]])</f>
        <v>43576</v>
      </c>
    </row>
    <row r="7" spans="1:17" x14ac:dyDescent="0.35">
      <c r="A7">
        <v>5</v>
      </c>
      <c r="B7" s="1" t="s">
        <v>22</v>
      </c>
      <c r="C7" t="s">
        <v>23</v>
      </c>
      <c r="D7">
        <v>189</v>
      </c>
      <c r="E7">
        <v>68</v>
      </c>
      <c r="F7">
        <v>0</v>
      </c>
      <c r="G7">
        <v>9</v>
      </c>
      <c r="H7">
        <v>3</v>
      </c>
      <c r="I7">
        <v>4</v>
      </c>
      <c r="J7">
        <v>0</v>
      </c>
      <c r="K7">
        <v>0</v>
      </c>
      <c r="L7">
        <v>0</v>
      </c>
      <c r="M7" t="str">
        <f>IF(Screen_Time_Data[[#This Row],[Yoga]]=0, "No Yoga", "Yoga")</f>
        <v>No Yoga</v>
      </c>
      <c r="N7" s="1" t="str">
        <f>LEFT(Screen_Time_Data[[#This Row],[Date]],2)</f>
        <v>04</v>
      </c>
      <c r="O7" t="str">
        <f>MID(Screen_Time_Data[[#This Row],[Date]],4,2)</f>
        <v>22</v>
      </c>
      <c r="P7" t="str">
        <f>_xlfn.CONCAT(20,RIGHT(Screen_Time_Data[[#This Row],[Date]],2))</f>
        <v>2019</v>
      </c>
      <c r="Q7" s="2">
        <f>DATE(Screen_Time_Data[[#This Row],[year_extracted]],Screen_Time_Data[[#This Row],[month_extracted]],Screen_Time_Data[[#This Row],[day_Extracted]])</f>
        <v>43577</v>
      </c>
    </row>
    <row r="8" spans="1:17" x14ac:dyDescent="0.35">
      <c r="A8">
        <v>6</v>
      </c>
      <c r="B8" s="1" t="s">
        <v>24</v>
      </c>
      <c r="C8" t="s">
        <v>25</v>
      </c>
      <c r="D8">
        <v>158</v>
      </c>
      <c r="E8">
        <v>56</v>
      </c>
      <c r="F8">
        <v>18</v>
      </c>
      <c r="G8">
        <v>41</v>
      </c>
      <c r="H8">
        <v>12</v>
      </c>
      <c r="I8">
        <v>15</v>
      </c>
      <c r="J8">
        <v>0</v>
      </c>
      <c r="K8">
        <v>0</v>
      </c>
      <c r="L8">
        <v>0</v>
      </c>
      <c r="M8" t="str">
        <f>IF(Screen_Time_Data[[#This Row],[Yoga]]=0, "No Yoga", "Yoga")</f>
        <v>No Yoga</v>
      </c>
      <c r="N8" s="1" t="str">
        <f>LEFT(Screen_Time_Data[[#This Row],[Date]],2)</f>
        <v>04</v>
      </c>
      <c r="O8" t="str">
        <f>MID(Screen_Time_Data[[#This Row],[Date]],4,2)</f>
        <v>23</v>
      </c>
      <c r="P8" t="str">
        <f>_xlfn.CONCAT(20,RIGHT(Screen_Time_Data[[#This Row],[Date]],2))</f>
        <v>2019</v>
      </c>
      <c r="Q8" s="2">
        <f>DATE(Screen_Time_Data[[#This Row],[year_extracted]],Screen_Time_Data[[#This Row],[month_extracted]],Screen_Time_Data[[#This Row],[day_Extracted]])</f>
        <v>43578</v>
      </c>
    </row>
    <row r="9" spans="1:17" x14ac:dyDescent="0.35">
      <c r="A9">
        <v>7</v>
      </c>
      <c r="B9" s="1" t="s">
        <v>26</v>
      </c>
      <c r="C9" t="s">
        <v>13</v>
      </c>
      <c r="D9">
        <v>135</v>
      </c>
      <c r="E9">
        <v>98</v>
      </c>
      <c r="F9">
        <v>3</v>
      </c>
      <c r="G9">
        <v>33</v>
      </c>
      <c r="H9">
        <v>16</v>
      </c>
      <c r="I9">
        <v>0</v>
      </c>
      <c r="J9">
        <v>0</v>
      </c>
      <c r="K9">
        <v>0</v>
      </c>
      <c r="L9">
        <v>0</v>
      </c>
      <c r="M9" t="str">
        <f>IF(Screen_Time_Data[[#This Row],[Yoga]]=0, "No Yoga", "Yoga")</f>
        <v>No Yoga</v>
      </c>
      <c r="N9" s="1" t="str">
        <f>LEFT(Screen_Time_Data[[#This Row],[Date]],2)</f>
        <v>04</v>
      </c>
      <c r="O9" t="str">
        <f>MID(Screen_Time_Data[[#This Row],[Date]],4,2)</f>
        <v>24</v>
      </c>
      <c r="P9" t="str">
        <f>_xlfn.CONCAT(20,RIGHT(Screen_Time_Data[[#This Row],[Date]],2))</f>
        <v>2019</v>
      </c>
      <c r="Q9" s="2">
        <f>DATE(Screen_Time_Data[[#This Row],[year_extracted]],Screen_Time_Data[[#This Row],[month_extracted]],Screen_Time_Data[[#This Row],[day_Extracted]])</f>
        <v>43579</v>
      </c>
    </row>
    <row r="10" spans="1:17" x14ac:dyDescent="0.35">
      <c r="A10">
        <v>8</v>
      </c>
      <c r="B10" s="1" t="s">
        <v>27</v>
      </c>
      <c r="C10" t="s">
        <v>15</v>
      </c>
      <c r="D10">
        <v>52</v>
      </c>
      <c r="E10">
        <v>25</v>
      </c>
      <c r="F10">
        <v>7</v>
      </c>
      <c r="G10">
        <v>3</v>
      </c>
      <c r="H10">
        <v>16</v>
      </c>
      <c r="I10">
        <v>0</v>
      </c>
      <c r="J10">
        <v>0</v>
      </c>
      <c r="K10">
        <v>0</v>
      </c>
      <c r="L10">
        <v>0</v>
      </c>
      <c r="M10" t="str">
        <f>IF(Screen_Time_Data[[#This Row],[Yoga]]=0, "No Yoga", "Yoga")</f>
        <v>No Yoga</v>
      </c>
      <c r="N10" s="1" t="str">
        <f>LEFT(Screen_Time_Data[[#This Row],[Date]],2)</f>
        <v>04</v>
      </c>
      <c r="O10" t="str">
        <f>MID(Screen_Time_Data[[#This Row],[Date]],4,2)</f>
        <v>25</v>
      </c>
      <c r="P10" t="str">
        <f>_xlfn.CONCAT(20,RIGHT(Screen_Time_Data[[#This Row],[Date]],2))</f>
        <v>2019</v>
      </c>
      <c r="Q10" s="2">
        <f>DATE(Screen_Time_Data[[#This Row],[year_extracted]],Screen_Time_Data[[#This Row],[month_extracted]],Screen_Time_Data[[#This Row],[day_Extracted]])</f>
        <v>43580</v>
      </c>
    </row>
    <row r="11" spans="1:17" x14ac:dyDescent="0.35">
      <c r="A11">
        <v>9</v>
      </c>
      <c r="B11" s="1" t="s">
        <v>28</v>
      </c>
      <c r="C11" t="s">
        <v>17</v>
      </c>
      <c r="D11">
        <v>198</v>
      </c>
      <c r="E11">
        <v>76</v>
      </c>
      <c r="F11">
        <v>8</v>
      </c>
      <c r="G11">
        <v>29</v>
      </c>
      <c r="H11">
        <v>15</v>
      </c>
      <c r="I11">
        <v>0</v>
      </c>
      <c r="J11">
        <v>32</v>
      </c>
      <c r="K11">
        <v>0</v>
      </c>
      <c r="L11">
        <v>0</v>
      </c>
      <c r="M11" t="str">
        <f>IF(Screen_Time_Data[[#This Row],[Yoga]]=0, "No Yoga", "Yoga")</f>
        <v>No Yoga</v>
      </c>
      <c r="N11" s="1" t="str">
        <f>LEFT(Screen_Time_Data[[#This Row],[Date]],2)</f>
        <v>04</v>
      </c>
      <c r="O11" t="str">
        <f>MID(Screen_Time_Data[[#This Row],[Date]],4,2)</f>
        <v>26</v>
      </c>
      <c r="P11" t="str">
        <f>_xlfn.CONCAT(20,RIGHT(Screen_Time_Data[[#This Row],[Date]],2))</f>
        <v>2019</v>
      </c>
      <c r="Q11" s="2">
        <f>DATE(Screen_Time_Data[[#This Row],[year_extracted]],Screen_Time_Data[[#This Row],[month_extracted]],Screen_Time_Data[[#This Row],[day_Extracted]])</f>
        <v>43581</v>
      </c>
    </row>
    <row r="12" spans="1:17" x14ac:dyDescent="0.35">
      <c r="A12">
        <v>10</v>
      </c>
      <c r="B12" s="1" t="s">
        <v>29</v>
      </c>
      <c r="C12" t="s">
        <v>19</v>
      </c>
      <c r="D12">
        <v>116</v>
      </c>
      <c r="E12">
        <v>75</v>
      </c>
      <c r="F12">
        <v>10</v>
      </c>
      <c r="G12">
        <v>20</v>
      </c>
      <c r="H12">
        <v>5</v>
      </c>
      <c r="I12">
        <v>0</v>
      </c>
      <c r="J12">
        <v>0</v>
      </c>
      <c r="K12">
        <v>0</v>
      </c>
      <c r="L12">
        <v>0</v>
      </c>
      <c r="M12" t="str">
        <f>IF(Screen_Time_Data[[#This Row],[Yoga]]=0, "No Yoga", "Yoga")</f>
        <v>No Yoga</v>
      </c>
      <c r="N12" s="1" t="str">
        <f>LEFT(Screen_Time_Data[[#This Row],[Date]],2)</f>
        <v>04</v>
      </c>
      <c r="O12" t="str">
        <f>MID(Screen_Time_Data[[#This Row],[Date]],4,2)</f>
        <v>27</v>
      </c>
      <c r="P12" t="str">
        <f>_xlfn.CONCAT(20,RIGHT(Screen_Time_Data[[#This Row],[Date]],2))</f>
        <v>2019</v>
      </c>
      <c r="Q12" s="2">
        <f>DATE(Screen_Time_Data[[#This Row],[year_extracted]],Screen_Time_Data[[#This Row],[month_extracted]],Screen_Time_Data[[#This Row],[day_Extracted]])</f>
        <v>43582</v>
      </c>
    </row>
    <row r="13" spans="1:17" x14ac:dyDescent="0.35">
      <c r="A13">
        <v>11</v>
      </c>
      <c r="B13" s="1" t="s">
        <v>30</v>
      </c>
      <c r="C13" t="s">
        <v>21</v>
      </c>
      <c r="D13">
        <v>85</v>
      </c>
      <c r="E13">
        <v>42</v>
      </c>
      <c r="F13">
        <v>22</v>
      </c>
      <c r="G13">
        <v>4</v>
      </c>
      <c r="H13">
        <v>2</v>
      </c>
      <c r="I13">
        <v>0</v>
      </c>
      <c r="J13">
        <v>0</v>
      </c>
      <c r="K13">
        <v>0</v>
      </c>
      <c r="L13">
        <v>0</v>
      </c>
      <c r="M13" t="str">
        <f>IF(Screen_Time_Data[[#This Row],[Yoga]]=0, "No Yoga", "Yoga")</f>
        <v>No Yoga</v>
      </c>
      <c r="N13" s="1" t="str">
        <f>LEFT(Screen_Time_Data[[#This Row],[Date]],2)</f>
        <v>04</v>
      </c>
      <c r="O13" t="str">
        <f>MID(Screen_Time_Data[[#This Row],[Date]],4,2)</f>
        <v>28</v>
      </c>
      <c r="P13" t="str">
        <f>_xlfn.CONCAT(20,RIGHT(Screen_Time_Data[[#This Row],[Date]],2))</f>
        <v>2019</v>
      </c>
      <c r="Q13" s="2">
        <f>DATE(Screen_Time_Data[[#This Row],[year_extracted]],Screen_Time_Data[[#This Row],[month_extracted]],Screen_Time_Data[[#This Row],[day_Extracted]])</f>
        <v>43583</v>
      </c>
    </row>
    <row r="14" spans="1:17" x14ac:dyDescent="0.35">
      <c r="A14">
        <v>12</v>
      </c>
      <c r="B14" s="1" t="s">
        <v>31</v>
      </c>
      <c r="C14" t="s">
        <v>23</v>
      </c>
      <c r="D14">
        <v>109</v>
      </c>
      <c r="E14">
        <v>46</v>
      </c>
      <c r="F14">
        <v>8</v>
      </c>
      <c r="G14">
        <v>13</v>
      </c>
      <c r="H14">
        <v>9</v>
      </c>
      <c r="I14">
        <v>15</v>
      </c>
      <c r="J14">
        <v>1</v>
      </c>
      <c r="K14">
        <v>0</v>
      </c>
      <c r="L14">
        <v>1</v>
      </c>
      <c r="M14" t="str">
        <f>IF(Screen_Time_Data[[#This Row],[Yoga]]=0, "No Yoga", "Yoga")</f>
        <v>Yoga</v>
      </c>
      <c r="N14" s="1" t="str">
        <f>LEFT(Screen_Time_Data[[#This Row],[Date]],2)</f>
        <v>04</v>
      </c>
      <c r="O14" t="str">
        <f>MID(Screen_Time_Data[[#This Row],[Date]],4,2)</f>
        <v>29</v>
      </c>
      <c r="P14" t="str">
        <f>_xlfn.CONCAT(20,RIGHT(Screen_Time_Data[[#This Row],[Date]],2))</f>
        <v>2019</v>
      </c>
      <c r="Q14" s="2">
        <f>DATE(Screen_Time_Data[[#This Row],[year_extracted]],Screen_Time_Data[[#This Row],[month_extracted]],Screen_Time_Data[[#This Row],[day_Extracted]])</f>
        <v>43584</v>
      </c>
    </row>
    <row r="15" spans="1:17" x14ac:dyDescent="0.35">
      <c r="A15">
        <v>13</v>
      </c>
      <c r="B15" s="1" t="s">
        <v>32</v>
      </c>
      <c r="C15" t="s">
        <v>25</v>
      </c>
      <c r="D15">
        <v>79</v>
      </c>
      <c r="E15">
        <v>40</v>
      </c>
      <c r="F15">
        <v>2</v>
      </c>
      <c r="G15">
        <v>9</v>
      </c>
      <c r="H15">
        <v>12</v>
      </c>
      <c r="I15">
        <v>0</v>
      </c>
      <c r="J15">
        <v>0</v>
      </c>
      <c r="K15">
        <v>0</v>
      </c>
      <c r="L15">
        <v>1</v>
      </c>
      <c r="M15" t="str">
        <f>IF(Screen_Time_Data[[#This Row],[Yoga]]=0, "No Yoga", "Yoga")</f>
        <v>Yoga</v>
      </c>
      <c r="N15" s="1" t="str">
        <f>LEFT(Screen_Time_Data[[#This Row],[Date]],2)</f>
        <v>04</v>
      </c>
      <c r="O15" t="str">
        <f>MID(Screen_Time_Data[[#This Row],[Date]],4,2)</f>
        <v>30</v>
      </c>
      <c r="P15" t="str">
        <f>_xlfn.CONCAT(20,RIGHT(Screen_Time_Data[[#This Row],[Date]],2))</f>
        <v>2019</v>
      </c>
      <c r="Q15" s="2">
        <f>DATE(Screen_Time_Data[[#This Row],[year_extracted]],Screen_Time_Data[[#This Row],[month_extracted]],Screen_Time_Data[[#This Row],[day_Extracted]])</f>
        <v>43585</v>
      </c>
    </row>
    <row r="16" spans="1:17" x14ac:dyDescent="0.35">
      <c r="A16">
        <v>14</v>
      </c>
      <c r="B16" s="1" t="s">
        <v>33</v>
      </c>
      <c r="C16" t="s">
        <v>13</v>
      </c>
      <c r="D16">
        <v>127</v>
      </c>
      <c r="E16">
        <v>90</v>
      </c>
      <c r="F16">
        <v>0</v>
      </c>
      <c r="G16">
        <v>10</v>
      </c>
      <c r="H16">
        <v>7</v>
      </c>
      <c r="I16">
        <v>0</v>
      </c>
      <c r="J16">
        <v>0</v>
      </c>
      <c r="K16">
        <v>0</v>
      </c>
      <c r="L16">
        <v>1</v>
      </c>
      <c r="M16" t="str">
        <f>IF(Screen_Time_Data[[#This Row],[Yoga]]=0, "No Yoga", "Yoga")</f>
        <v>Yoga</v>
      </c>
      <c r="N16" s="1" t="str">
        <f>LEFT(Screen_Time_Data[[#This Row],[Date]],2)</f>
        <v>05</v>
      </c>
      <c r="O16" t="str">
        <f>MID(Screen_Time_Data[[#This Row],[Date]],4,2)</f>
        <v>01</v>
      </c>
      <c r="P16" t="str">
        <f>_xlfn.CONCAT(20,RIGHT(Screen_Time_Data[[#This Row],[Date]],2))</f>
        <v>2019</v>
      </c>
      <c r="Q16" s="2">
        <f>DATE(Screen_Time_Data[[#This Row],[year_extracted]],Screen_Time_Data[[#This Row],[month_extracted]],Screen_Time_Data[[#This Row],[day_Extracted]])</f>
        <v>43586</v>
      </c>
    </row>
    <row r="17" spans="1:17" x14ac:dyDescent="0.35">
      <c r="A17">
        <v>15</v>
      </c>
      <c r="B17" s="1" t="s">
        <v>34</v>
      </c>
      <c r="C17" t="s">
        <v>15</v>
      </c>
      <c r="D17">
        <v>170</v>
      </c>
      <c r="E17">
        <v>60</v>
      </c>
      <c r="F17">
        <v>3</v>
      </c>
      <c r="G17">
        <v>2</v>
      </c>
      <c r="H17">
        <v>11</v>
      </c>
      <c r="I17">
        <v>0</v>
      </c>
      <c r="J17">
        <v>0</v>
      </c>
      <c r="K17">
        <v>0</v>
      </c>
      <c r="L17">
        <v>1</v>
      </c>
      <c r="M17" t="str">
        <f>IF(Screen_Time_Data[[#This Row],[Yoga]]=0, "No Yoga", "Yoga")</f>
        <v>Yoga</v>
      </c>
      <c r="N17" s="1" t="str">
        <f>LEFT(Screen_Time_Data[[#This Row],[Date]],2)</f>
        <v>05</v>
      </c>
      <c r="O17" t="str">
        <f>MID(Screen_Time_Data[[#This Row],[Date]],4,2)</f>
        <v>02</v>
      </c>
      <c r="P17" t="str">
        <f>_xlfn.CONCAT(20,RIGHT(Screen_Time_Data[[#This Row],[Date]],2))</f>
        <v>2019</v>
      </c>
      <c r="Q17" s="2">
        <f>DATE(Screen_Time_Data[[#This Row],[year_extracted]],Screen_Time_Data[[#This Row],[month_extracted]],Screen_Time_Data[[#This Row],[day_Extracted]])</f>
        <v>43587</v>
      </c>
    </row>
    <row r="18" spans="1:17" x14ac:dyDescent="0.35">
      <c r="A18">
        <v>16</v>
      </c>
      <c r="B18" s="1" t="s">
        <v>35</v>
      </c>
      <c r="C18" t="s">
        <v>17</v>
      </c>
      <c r="D18">
        <v>91</v>
      </c>
      <c r="E18">
        <v>64</v>
      </c>
      <c r="F18">
        <v>2</v>
      </c>
      <c r="G18">
        <v>18</v>
      </c>
      <c r="H18">
        <v>5</v>
      </c>
      <c r="I18">
        <v>1</v>
      </c>
      <c r="J18">
        <v>1</v>
      </c>
      <c r="K18">
        <v>2</v>
      </c>
      <c r="L18">
        <v>1</v>
      </c>
      <c r="M18" t="str">
        <f>IF(Screen_Time_Data[[#This Row],[Yoga]]=0, "No Yoga", "Yoga")</f>
        <v>Yoga</v>
      </c>
      <c r="N18" s="1" t="str">
        <f>LEFT(Screen_Time_Data[[#This Row],[Date]],2)</f>
        <v>05</v>
      </c>
      <c r="O18" t="str">
        <f>MID(Screen_Time_Data[[#This Row],[Date]],4,2)</f>
        <v>03</v>
      </c>
      <c r="P18" t="str">
        <f>_xlfn.CONCAT(20,RIGHT(Screen_Time_Data[[#This Row],[Date]],2))</f>
        <v>2019</v>
      </c>
      <c r="Q18" s="2">
        <f>DATE(Screen_Time_Data[[#This Row],[year_extracted]],Screen_Time_Data[[#This Row],[month_extracted]],Screen_Time_Data[[#This Row],[day_Extracted]])</f>
        <v>43588</v>
      </c>
    </row>
    <row r="19" spans="1:17" x14ac:dyDescent="0.35">
      <c r="A19">
        <v>17</v>
      </c>
      <c r="B19" s="1" t="s">
        <v>36</v>
      </c>
      <c r="C19" t="s">
        <v>19</v>
      </c>
      <c r="D19">
        <v>58</v>
      </c>
      <c r="E19">
        <v>34</v>
      </c>
      <c r="F19">
        <v>4</v>
      </c>
      <c r="G19">
        <v>5</v>
      </c>
      <c r="H19">
        <v>3</v>
      </c>
      <c r="I19">
        <v>0</v>
      </c>
      <c r="J19">
        <v>1</v>
      </c>
      <c r="K19">
        <v>0</v>
      </c>
      <c r="L19">
        <v>1</v>
      </c>
      <c r="M19" t="str">
        <f>IF(Screen_Time_Data[[#This Row],[Yoga]]=0, "No Yoga", "Yoga")</f>
        <v>Yoga</v>
      </c>
      <c r="N19" s="1" t="str">
        <f>LEFT(Screen_Time_Data[[#This Row],[Date]],2)</f>
        <v>05</v>
      </c>
      <c r="O19" t="str">
        <f>MID(Screen_Time_Data[[#This Row],[Date]],4,2)</f>
        <v>04</v>
      </c>
      <c r="P19" t="str">
        <f>_xlfn.CONCAT(20,RIGHT(Screen_Time_Data[[#This Row],[Date]],2))</f>
        <v>2019</v>
      </c>
      <c r="Q19" s="2">
        <f>DATE(Screen_Time_Data[[#This Row],[year_extracted]],Screen_Time_Data[[#This Row],[month_extracted]],Screen_Time_Data[[#This Row],[day_Extracted]])</f>
        <v>43589</v>
      </c>
    </row>
    <row r="20" spans="1:17" x14ac:dyDescent="0.35">
      <c r="A20">
        <v>18</v>
      </c>
      <c r="B20" s="1" t="s">
        <v>37</v>
      </c>
      <c r="C20" t="s">
        <v>21</v>
      </c>
      <c r="D20">
        <v>133</v>
      </c>
      <c r="E20">
        <v>109</v>
      </c>
      <c r="F20">
        <v>5</v>
      </c>
      <c r="G20">
        <v>1</v>
      </c>
      <c r="H20">
        <v>3</v>
      </c>
      <c r="I20">
        <v>0</v>
      </c>
      <c r="J20">
        <v>0</v>
      </c>
      <c r="K20">
        <v>0</v>
      </c>
      <c r="L20">
        <v>1</v>
      </c>
      <c r="M20" t="str">
        <f>IF(Screen_Time_Data[[#This Row],[Yoga]]=0, "No Yoga", "Yoga")</f>
        <v>Yoga</v>
      </c>
      <c r="N20" s="1" t="str">
        <f>LEFT(Screen_Time_Data[[#This Row],[Date]],2)</f>
        <v>05</v>
      </c>
      <c r="O20" t="str">
        <f>MID(Screen_Time_Data[[#This Row],[Date]],4,2)</f>
        <v>05</v>
      </c>
      <c r="P20" t="str">
        <f>_xlfn.CONCAT(20,RIGHT(Screen_Time_Data[[#This Row],[Date]],2))</f>
        <v>2019</v>
      </c>
      <c r="Q20" s="2">
        <f>DATE(Screen_Time_Data[[#This Row],[year_extracted]],Screen_Time_Data[[#This Row],[month_extracted]],Screen_Time_Data[[#This Row],[day_Extracted]])</f>
        <v>43590</v>
      </c>
    </row>
    <row r="21" spans="1:17" x14ac:dyDescent="0.35">
      <c r="A21">
        <v>19</v>
      </c>
      <c r="B21" s="1" t="s">
        <v>38</v>
      </c>
      <c r="C21" t="s">
        <v>23</v>
      </c>
      <c r="D21">
        <v>144</v>
      </c>
      <c r="E21">
        <v>81</v>
      </c>
      <c r="F21">
        <v>4</v>
      </c>
      <c r="G21">
        <v>5</v>
      </c>
      <c r="H21">
        <v>3</v>
      </c>
      <c r="I21">
        <v>0</v>
      </c>
      <c r="J21">
        <v>0</v>
      </c>
      <c r="K21">
        <v>0</v>
      </c>
      <c r="L21">
        <v>1</v>
      </c>
      <c r="M21" t="str">
        <f>IF(Screen_Time_Data[[#This Row],[Yoga]]=0, "No Yoga", "Yoga")</f>
        <v>Yoga</v>
      </c>
      <c r="N21" s="1" t="str">
        <f>LEFT(Screen_Time_Data[[#This Row],[Date]],2)</f>
        <v>05</v>
      </c>
      <c r="O21" t="str">
        <f>MID(Screen_Time_Data[[#This Row],[Date]],4,2)</f>
        <v>06</v>
      </c>
      <c r="P21" t="str">
        <f>_xlfn.CONCAT(20,RIGHT(Screen_Time_Data[[#This Row],[Date]],2))</f>
        <v>2019</v>
      </c>
      <c r="Q21" s="2">
        <f>DATE(Screen_Time_Data[[#This Row],[year_extracted]],Screen_Time_Data[[#This Row],[month_extracted]],Screen_Time_Data[[#This Row],[day_Extracted]])</f>
        <v>43591</v>
      </c>
    </row>
    <row r="22" spans="1:17" x14ac:dyDescent="0.35">
      <c r="A22">
        <v>20</v>
      </c>
      <c r="B22" s="1" t="s">
        <v>39</v>
      </c>
      <c r="C22" t="s">
        <v>25</v>
      </c>
      <c r="D22">
        <v>110</v>
      </c>
      <c r="E22">
        <v>70</v>
      </c>
      <c r="F22">
        <v>5</v>
      </c>
      <c r="G22">
        <v>6</v>
      </c>
      <c r="H22">
        <v>15</v>
      </c>
      <c r="I22">
        <v>0</v>
      </c>
      <c r="J22">
        <v>9</v>
      </c>
      <c r="K22">
        <v>0</v>
      </c>
      <c r="L22">
        <v>1</v>
      </c>
      <c r="M22" t="str">
        <f>IF(Screen_Time_Data[[#This Row],[Yoga]]=0, "No Yoga", "Yoga")</f>
        <v>Yoga</v>
      </c>
      <c r="N22" s="1" t="str">
        <f>LEFT(Screen_Time_Data[[#This Row],[Date]],2)</f>
        <v>05</v>
      </c>
      <c r="O22" t="str">
        <f>MID(Screen_Time_Data[[#This Row],[Date]],4,2)</f>
        <v>07</v>
      </c>
      <c r="P22" t="str">
        <f>_xlfn.CONCAT(20,RIGHT(Screen_Time_Data[[#This Row],[Date]],2))</f>
        <v>2019</v>
      </c>
      <c r="Q22" s="2">
        <f>DATE(Screen_Time_Data[[#This Row],[year_extracted]],Screen_Time_Data[[#This Row],[month_extracted]],Screen_Time_Data[[#This Row],[day_Extracted]])</f>
        <v>43592</v>
      </c>
    </row>
    <row r="23" spans="1:17" x14ac:dyDescent="0.35">
      <c r="A23">
        <v>21</v>
      </c>
      <c r="B23" s="1" t="s">
        <v>40</v>
      </c>
      <c r="C23" t="s">
        <v>13</v>
      </c>
      <c r="D23">
        <v>122</v>
      </c>
      <c r="E23">
        <v>53</v>
      </c>
      <c r="F23">
        <v>25</v>
      </c>
      <c r="G23">
        <v>26</v>
      </c>
      <c r="H23">
        <v>15</v>
      </c>
      <c r="I23">
        <v>0</v>
      </c>
      <c r="J23">
        <v>0</v>
      </c>
      <c r="K23">
        <v>0</v>
      </c>
      <c r="L23">
        <v>1</v>
      </c>
      <c r="M23" t="str">
        <f>IF(Screen_Time_Data[[#This Row],[Yoga]]=0, "No Yoga", "Yoga")</f>
        <v>Yoga</v>
      </c>
      <c r="N23" s="1" t="str">
        <f>LEFT(Screen_Time_Data[[#This Row],[Date]],2)</f>
        <v>05</v>
      </c>
      <c r="O23" t="str">
        <f>MID(Screen_Time_Data[[#This Row],[Date]],4,2)</f>
        <v>08</v>
      </c>
      <c r="P23" t="str">
        <f>_xlfn.CONCAT(20,RIGHT(Screen_Time_Data[[#This Row],[Date]],2))</f>
        <v>2019</v>
      </c>
      <c r="Q23" s="2">
        <f>DATE(Screen_Time_Data[[#This Row],[year_extracted]],Screen_Time_Data[[#This Row],[month_extracted]],Screen_Time_Data[[#This Row],[day_Extracted]])</f>
        <v>43593</v>
      </c>
    </row>
    <row r="24" spans="1:17" x14ac:dyDescent="0.35">
      <c r="A24">
        <v>22</v>
      </c>
      <c r="B24" s="1" t="s">
        <v>41</v>
      </c>
      <c r="C24" t="s">
        <v>15</v>
      </c>
      <c r="D24">
        <v>96</v>
      </c>
      <c r="E24">
        <v>42</v>
      </c>
      <c r="F24">
        <v>15</v>
      </c>
      <c r="G24">
        <v>16</v>
      </c>
      <c r="H24">
        <v>19</v>
      </c>
      <c r="I24">
        <v>0</v>
      </c>
      <c r="J24">
        <v>0</v>
      </c>
      <c r="K24">
        <v>0</v>
      </c>
      <c r="L24">
        <v>1</v>
      </c>
      <c r="M24" t="str">
        <f>IF(Screen_Time_Data[[#This Row],[Yoga]]=0, "No Yoga", "Yoga")</f>
        <v>Yoga</v>
      </c>
      <c r="N24" s="1" t="str">
        <f>LEFT(Screen_Time_Data[[#This Row],[Date]],2)</f>
        <v>05</v>
      </c>
      <c r="O24" t="str">
        <f>MID(Screen_Time_Data[[#This Row],[Date]],4,2)</f>
        <v>09</v>
      </c>
      <c r="P24" t="str">
        <f>_xlfn.CONCAT(20,RIGHT(Screen_Time_Data[[#This Row],[Date]],2))</f>
        <v>2019</v>
      </c>
      <c r="Q24" s="2">
        <f>DATE(Screen_Time_Data[[#This Row],[year_extracted]],Screen_Time_Data[[#This Row],[month_extracted]],Screen_Time_Data[[#This Row],[day_Extracted]])</f>
        <v>43594</v>
      </c>
    </row>
    <row r="25" spans="1:17" x14ac:dyDescent="0.35">
      <c r="A25">
        <v>23</v>
      </c>
      <c r="B25" s="1" t="s">
        <v>42</v>
      </c>
      <c r="C25" t="s">
        <v>17</v>
      </c>
      <c r="D25">
        <v>161</v>
      </c>
      <c r="E25">
        <v>93</v>
      </c>
      <c r="F25">
        <v>13</v>
      </c>
      <c r="G25">
        <v>17</v>
      </c>
      <c r="H25">
        <v>16</v>
      </c>
      <c r="I25">
        <v>1</v>
      </c>
      <c r="J25">
        <v>0</v>
      </c>
      <c r="K25">
        <v>0</v>
      </c>
      <c r="L25">
        <v>1</v>
      </c>
      <c r="M25" t="str">
        <f>IF(Screen_Time_Data[[#This Row],[Yoga]]=0, "No Yoga", "Yoga")</f>
        <v>Yoga</v>
      </c>
      <c r="N25" s="1" t="str">
        <f>LEFT(Screen_Time_Data[[#This Row],[Date]],2)</f>
        <v>05</v>
      </c>
      <c r="O25" t="str">
        <f>MID(Screen_Time_Data[[#This Row],[Date]],4,2)</f>
        <v>10</v>
      </c>
      <c r="P25" t="str">
        <f>_xlfn.CONCAT(20,RIGHT(Screen_Time_Data[[#This Row],[Date]],2))</f>
        <v>2019</v>
      </c>
      <c r="Q25" s="2">
        <f>DATE(Screen_Time_Data[[#This Row],[year_extracted]],Screen_Time_Data[[#This Row],[month_extracted]],Screen_Time_Data[[#This Row],[day_Extracted]])</f>
        <v>43595</v>
      </c>
    </row>
    <row r="26" spans="1:17" x14ac:dyDescent="0.35">
      <c r="A26">
        <v>24</v>
      </c>
      <c r="B26" s="1" t="s">
        <v>43</v>
      </c>
      <c r="C26" t="s">
        <v>19</v>
      </c>
      <c r="D26">
        <v>58</v>
      </c>
      <c r="E26">
        <v>49</v>
      </c>
      <c r="F26">
        <v>1</v>
      </c>
      <c r="G26">
        <v>2</v>
      </c>
      <c r="H26">
        <v>2</v>
      </c>
      <c r="I26">
        <v>0</v>
      </c>
      <c r="J26">
        <v>0</v>
      </c>
      <c r="K26">
        <v>2</v>
      </c>
      <c r="L26">
        <v>1</v>
      </c>
      <c r="M26" t="str">
        <f>IF(Screen_Time_Data[[#This Row],[Yoga]]=0, "No Yoga", "Yoga")</f>
        <v>Yoga</v>
      </c>
      <c r="N26" s="1" t="str">
        <f>LEFT(Screen_Time_Data[[#This Row],[Date]],2)</f>
        <v>05</v>
      </c>
      <c r="O26" t="str">
        <f>MID(Screen_Time_Data[[#This Row],[Date]],4,2)</f>
        <v>11</v>
      </c>
      <c r="P26" t="str">
        <f>_xlfn.CONCAT(20,RIGHT(Screen_Time_Data[[#This Row],[Date]],2))</f>
        <v>2019</v>
      </c>
      <c r="Q26" s="2">
        <f>DATE(Screen_Time_Data[[#This Row],[year_extracted]],Screen_Time_Data[[#This Row],[month_extracted]],Screen_Time_Data[[#This Row],[day_Extracted]])</f>
        <v>43596</v>
      </c>
    </row>
    <row r="27" spans="1:17" x14ac:dyDescent="0.35">
      <c r="A27">
        <v>25</v>
      </c>
      <c r="B27" s="1" t="s">
        <v>44</v>
      </c>
      <c r="C27" t="s">
        <v>21</v>
      </c>
      <c r="D27">
        <v>52</v>
      </c>
      <c r="E27">
        <v>28</v>
      </c>
      <c r="F27">
        <v>1</v>
      </c>
      <c r="G27">
        <v>1</v>
      </c>
      <c r="H27">
        <v>6</v>
      </c>
      <c r="I27">
        <v>0</v>
      </c>
      <c r="J27">
        <v>0</v>
      </c>
      <c r="K27">
        <v>1</v>
      </c>
      <c r="L27">
        <v>1</v>
      </c>
      <c r="M27" t="str">
        <f>IF(Screen_Time_Data[[#This Row],[Yoga]]=0, "No Yoga", "Yoga")</f>
        <v>Yoga</v>
      </c>
      <c r="N27" s="1" t="str">
        <f>LEFT(Screen_Time_Data[[#This Row],[Date]],2)</f>
        <v>05</v>
      </c>
      <c r="O27" t="str">
        <f>MID(Screen_Time_Data[[#This Row],[Date]],4,2)</f>
        <v>12</v>
      </c>
      <c r="P27" t="str">
        <f>_xlfn.CONCAT(20,RIGHT(Screen_Time_Data[[#This Row],[Date]],2))</f>
        <v>2019</v>
      </c>
      <c r="Q27" s="2">
        <f>DATE(Screen_Time_Data[[#This Row],[year_extracted]],Screen_Time_Data[[#This Row],[month_extracted]],Screen_Time_Data[[#This Row],[day_Extracted]])</f>
        <v>43597</v>
      </c>
    </row>
    <row r="28" spans="1:17" x14ac:dyDescent="0.35">
      <c r="A28">
        <v>26</v>
      </c>
      <c r="B28" s="1" t="s">
        <v>45</v>
      </c>
      <c r="C28" t="s">
        <v>23</v>
      </c>
      <c r="D28">
        <v>61</v>
      </c>
      <c r="E28">
        <v>37</v>
      </c>
      <c r="F28">
        <v>1</v>
      </c>
      <c r="G28">
        <v>0</v>
      </c>
      <c r="H28">
        <v>4</v>
      </c>
      <c r="I28">
        <v>0</v>
      </c>
      <c r="J28">
        <v>0</v>
      </c>
      <c r="K28">
        <v>0</v>
      </c>
      <c r="L28">
        <v>1</v>
      </c>
      <c r="M28" t="str">
        <f>IF(Screen_Time_Data[[#This Row],[Yoga]]=0, "No Yoga", "Yoga")</f>
        <v>Yoga</v>
      </c>
      <c r="N28" s="1" t="str">
        <f>LEFT(Screen_Time_Data[[#This Row],[Date]],2)</f>
        <v>05</v>
      </c>
      <c r="O28" t="str">
        <f>MID(Screen_Time_Data[[#This Row],[Date]],4,2)</f>
        <v>13</v>
      </c>
      <c r="P28" t="str">
        <f>_xlfn.CONCAT(20,RIGHT(Screen_Time_Data[[#This Row],[Date]],2))</f>
        <v>2019</v>
      </c>
      <c r="Q28" s="2">
        <f>DATE(Screen_Time_Data[[#This Row],[year_extracted]],Screen_Time_Data[[#This Row],[month_extracted]],Screen_Time_Data[[#This Row],[day_Extracted]])</f>
        <v>43598</v>
      </c>
    </row>
    <row r="29" spans="1:17" x14ac:dyDescent="0.35">
      <c r="A29">
        <v>27</v>
      </c>
      <c r="B29" s="1" t="s">
        <v>46</v>
      </c>
      <c r="C29" t="s">
        <v>25</v>
      </c>
      <c r="D29">
        <v>88</v>
      </c>
      <c r="E29">
        <v>41</v>
      </c>
      <c r="F29">
        <v>2</v>
      </c>
      <c r="G29">
        <v>7</v>
      </c>
      <c r="H29">
        <v>15</v>
      </c>
      <c r="I29">
        <v>0</v>
      </c>
      <c r="J29">
        <v>0</v>
      </c>
      <c r="K29">
        <v>0</v>
      </c>
      <c r="L29">
        <v>1</v>
      </c>
      <c r="M29" t="str">
        <f>IF(Screen_Time_Data[[#This Row],[Yoga]]=0, "No Yoga", "Yoga")</f>
        <v>Yoga</v>
      </c>
      <c r="N29" s="1" t="str">
        <f>LEFT(Screen_Time_Data[[#This Row],[Date]],2)</f>
        <v>05</v>
      </c>
      <c r="O29" t="str">
        <f>MID(Screen_Time_Data[[#This Row],[Date]],4,2)</f>
        <v>14</v>
      </c>
      <c r="P29" t="str">
        <f>_xlfn.CONCAT(20,RIGHT(Screen_Time_Data[[#This Row],[Date]],2))</f>
        <v>2019</v>
      </c>
      <c r="Q29" s="2">
        <f>DATE(Screen_Time_Data[[#This Row],[year_extracted]],Screen_Time_Data[[#This Row],[month_extracted]],Screen_Time_Data[[#This Row],[day_Extracted]])</f>
        <v>43599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BD25D1-94AA-42B9-9AF6-80E34F407E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Visualization</vt:lpstr>
      <vt:lpstr>Statistical Analysis</vt:lpstr>
      <vt:lpstr>Analysis</vt:lpstr>
      <vt:lpstr>Summary dataset</vt:lpstr>
      <vt:lpstr>Effects of Yoga</vt:lpstr>
      <vt:lpstr>Time on attribute</vt:lpstr>
      <vt:lpstr>Weekday vs ScreenTime</vt:lpstr>
      <vt:lpstr>Yoga vs No Yoga</vt:lpstr>
      <vt:lpstr>Scatter</vt:lpstr>
      <vt:lpstr>Sheet1</vt:lpstr>
      <vt:lpstr>Screen Time Data (2)</vt:lpstr>
      <vt:lpstr>Screen Time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Chitra Pandey</dc:creator>
  <cp:lastModifiedBy>Chitra Pandey</cp:lastModifiedBy>
  <dcterms:created xsi:type="dcterms:W3CDTF">2023-01-10T19:18:46Z</dcterms:created>
  <dcterms:modified xsi:type="dcterms:W3CDTF">2023-01-27T23:12:50Z</dcterms:modified>
</cp:coreProperties>
</file>