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8280"/>
  </bookViews>
  <sheets>
    <sheet name="列印簽核" sheetId="2" r:id="rId1"/>
    <sheet name="2017各部門業績" sheetId="3" state="hidden" r:id="rId2"/>
    <sheet name="2018預算值" sheetId="5" r:id="rId3"/>
  </sheets>
  <calcPr calcId="125725"/>
  <pivotCaches>
    <pivotCache cacheId="38" r:id="rId4"/>
  </pivotCaches>
</workbook>
</file>

<file path=xl/calcChain.xml><?xml version="1.0" encoding="utf-8"?>
<calcChain xmlns="http://schemas.openxmlformats.org/spreadsheetml/2006/main">
  <c r="D7" i="2"/>
  <c r="E7"/>
  <c r="F7"/>
  <c r="G7"/>
  <c r="H7"/>
  <c r="I7"/>
  <c r="J7"/>
  <c r="K7"/>
  <c r="L7"/>
  <c r="M7"/>
  <c r="N7"/>
  <c r="C7"/>
  <c r="D5"/>
  <c r="E5"/>
  <c r="F5"/>
  <c r="G5"/>
  <c r="H5"/>
  <c r="I5"/>
  <c r="J5"/>
  <c r="K5"/>
  <c r="L5"/>
  <c r="M5"/>
  <c r="N5"/>
  <c r="C5"/>
  <c r="D14"/>
  <c r="E14"/>
  <c r="F14"/>
  <c r="G14"/>
  <c r="H14"/>
  <c r="I14"/>
  <c r="J14"/>
  <c r="K14"/>
  <c r="L14"/>
  <c r="M14"/>
  <c r="N14"/>
  <c r="C14"/>
  <c r="C12"/>
  <c r="D12"/>
  <c r="E12"/>
  <c r="F12"/>
  <c r="G12"/>
  <c r="H12"/>
  <c r="I12"/>
  <c r="J12"/>
  <c r="K12"/>
  <c r="L12"/>
  <c r="M12"/>
  <c r="N12"/>
  <c r="K8"/>
  <c r="AC208" i="3"/>
  <c r="AB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D208"/>
  <c r="E203"/>
  <c r="F203"/>
  <c r="G203"/>
  <c r="AC203" s="1"/>
  <c r="H203"/>
  <c r="AB203" s="1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D203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D146"/>
  <c r="E125"/>
  <c r="AC125" s="1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D125"/>
  <c r="AB125" s="1"/>
  <c r="AB194"/>
  <c r="AB195"/>
  <c r="AB196"/>
  <c r="AB197"/>
  <c r="AB198"/>
  <c r="AB199"/>
  <c r="AB200"/>
  <c r="AB201"/>
  <c r="AB202"/>
  <c r="AB204"/>
  <c r="AB205"/>
  <c r="AB206"/>
  <c r="AB207"/>
  <c r="AC198"/>
  <c r="AC199"/>
  <c r="AC200"/>
  <c r="AC201"/>
  <c r="AC202"/>
  <c r="AC204"/>
  <c r="AC205"/>
  <c r="AC206"/>
  <c r="AC207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2"/>
  <c r="AC13"/>
  <c r="AC14"/>
  <c r="AC15"/>
  <c r="AC16"/>
  <c r="AC17"/>
  <c r="AC18"/>
  <c r="AC6"/>
  <c r="AC7"/>
  <c r="AC8"/>
  <c r="AC9"/>
  <c r="AC10"/>
  <c r="AC11"/>
  <c r="AC5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6"/>
  <c r="AB7"/>
  <c r="AB8"/>
  <c r="AB9"/>
  <c r="AB10"/>
  <c r="AB11"/>
  <c r="AB12"/>
  <c r="AB13"/>
  <c r="AB14"/>
  <c r="AB15"/>
  <c r="AB16"/>
  <c r="AB17"/>
  <c r="AB5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D82"/>
  <c r="N8" i="2" l="1"/>
  <c r="H8"/>
  <c r="M8"/>
  <c r="I8"/>
  <c r="L8"/>
  <c r="M19"/>
  <c r="M20" s="1"/>
  <c r="I19"/>
  <c r="I20" s="1"/>
  <c r="E19"/>
  <c r="E20" s="1"/>
  <c r="L19"/>
  <c r="L20" s="1"/>
  <c r="H19"/>
  <c r="H20" s="1"/>
  <c r="D19"/>
  <c r="D20" s="1"/>
  <c r="N19"/>
  <c r="N20" s="1"/>
  <c r="J19"/>
  <c r="J20" s="1"/>
  <c r="F19"/>
  <c r="F20" s="1"/>
  <c r="K19"/>
  <c r="K20" s="1"/>
  <c r="G19"/>
  <c r="G20" s="1"/>
  <c r="I17"/>
  <c r="I18" s="1"/>
  <c r="C19"/>
  <c r="C20" s="1"/>
  <c r="G17"/>
  <c r="G18" s="1"/>
  <c r="L17"/>
  <c r="L18" s="1"/>
  <c r="H17"/>
  <c r="H18" s="1"/>
  <c r="D17"/>
  <c r="D18" s="1"/>
  <c r="C17"/>
  <c r="C18" s="1"/>
  <c r="M17"/>
  <c r="M18" s="1"/>
  <c r="E17"/>
  <c r="E18" s="1"/>
  <c r="K17"/>
  <c r="K18" s="1"/>
  <c r="N17"/>
  <c r="N18" s="1"/>
  <c r="J17"/>
  <c r="J18" s="1"/>
  <c r="F17"/>
  <c r="F18" s="1"/>
  <c r="K15"/>
  <c r="G15"/>
  <c r="L15"/>
  <c r="H15"/>
  <c r="D15"/>
  <c r="M15"/>
  <c r="I15"/>
  <c r="E15"/>
  <c r="N15"/>
  <c r="J15"/>
  <c r="F15"/>
  <c r="O7"/>
  <c r="O14"/>
  <c r="O12"/>
  <c r="I13"/>
  <c r="E13"/>
  <c r="K13"/>
  <c r="G13"/>
  <c r="M13"/>
  <c r="C15"/>
  <c r="H13"/>
  <c r="D13"/>
  <c r="L13"/>
  <c r="N13"/>
  <c r="J13"/>
  <c r="F13"/>
  <c r="C13"/>
  <c r="J8"/>
  <c r="G8"/>
  <c r="D8"/>
  <c r="E6"/>
  <c r="F8"/>
  <c r="G6"/>
  <c r="N6"/>
  <c r="J6"/>
  <c r="E8"/>
  <c r="C8"/>
  <c r="K6"/>
  <c r="L6"/>
  <c r="H6"/>
  <c r="D6"/>
  <c r="F6"/>
  <c r="M6"/>
  <c r="I6"/>
  <c r="C6"/>
  <c r="O5"/>
  <c r="O19" l="1"/>
  <c r="O20" s="1"/>
  <c r="O15"/>
  <c r="O17"/>
  <c r="O18" s="1"/>
  <c r="O8"/>
  <c r="O6"/>
  <c r="O13"/>
</calcChain>
</file>

<file path=xl/connections.xml><?xml version="1.0" encoding="utf-8"?>
<connections xmlns="http://schemas.openxmlformats.org/spreadsheetml/2006/main">
  <connection id="1" keepAlive="1" name="192.168.1.225 juic chuck01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select year,dept_no,_x000d__x000a_  sum (mon1) as'1月營收',sum (mon1*mon1gp) as'1月毛利',_x000d__x000a_    sum (mon2) as'2月營收',sum (mon2*mon2gp) as'2月毛利',_x000d__x000a__x0009_  sum (mon3) as'3月營收',sum (mon3*mon3gp) as'3月毛利',_x000d__x000a__x0009_    sum (mon4) as'4月營收',sum (mon4*mon4gp) as'4月毛利',_x000d__x000a__x0009__x0009_  sum (mon5) as'5月營收',sum (mon5*mon5gp) as'5月毛利',_x000d__x000a__x0009__x0009_    sum (mon6) as'6月營收',sum (mon6*mon6gp) as'6月毛利',_x000d__x000a__x0009__x0009__x0009_  sum (mon7) as'7月營收',sum (mon7*mon7gp) as'7月毛利',_x000d__x000a__x0009__x0009_    sum (mon8) as'8月營收',sum (mon8*mon8gp) as'8月毛利',_x000d__x000a__x0009__x0009_    sum (mon9) as'9月營收',sum (mon9*mon9gp) as'9月毛利',_x000d__x000a__x0009__x0009_    sum (mon10) as'10月營收',sum (mon10*mon10gp) as'10月毛利',_x000d__x000a__x0009__x0009_    sum (mon11) as'11月營收',sum (mon11*mon11gp) as'11月毛利',_x000d__x000a__x0009__x0009_    sum (mon12) as'12月營收',sum (mon12*mon12gp) as'12月毛利'_x000d__x000a_   FROM [juic].[dbo].[TB_BudgetTableSales]_x000d__x000a_where dept_no='T3020'_x000d__x000a_   group by dept_no,year"/>
  </connection>
</connections>
</file>

<file path=xl/sharedStrings.xml><?xml version="1.0" encoding="utf-8"?>
<sst xmlns="http://schemas.openxmlformats.org/spreadsheetml/2006/main" count="461" uniqueCount="298">
  <si>
    <t>黃偉軒</t>
  </si>
  <si>
    <t>張逸偉</t>
  </si>
  <si>
    <t>林思齊</t>
  </si>
  <si>
    <t>周玄</t>
  </si>
  <si>
    <t>張淑苓</t>
  </si>
  <si>
    <t>許乃云</t>
  </si>
  <si>
    <t>陽晴斐</t>
  </si>
  <si>
    <t>邱毓薇</t>
  </si>
  <si>
    <t>闕璽</t>
  </si>
  <si>
    <t>劉昊昀</t>
  </si>
  <si>
    <t>李宇修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</si>
  <si>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</si>
  <si>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</si>
  <si>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</si>
  <si>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</si>
  <si>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</si>
  <si>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</si>
  <si>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</si>
  <si>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</si>
  <si>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</si>
  <si>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</si>
  <si>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</si>
  <si>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</si>
  <si>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整年合計</t>
  </si>
  <si>
    <t>業務員</t>
  </si>
  <si>
    <t>客戶簡稱</t>
  </si>
  <si>
    <t>銷貨金額</t>
  </si>
  <si>
    <t>銷貨毛利</t>
  </si>
  <si>
    <t>雅文塑膠(股)</t>
  </si>
  <si>
    <t>台灣國際航電-周</t>
  </si>
  <si>
    <t>源進實業-周</t>
  </si>
  <si>
    <t>金橋科技(股)</t>
  </si>
  <si>
    <t>環鴻科技(股)</t>
  </si>
  <si>
    <t>峻凌廈門</t>
  </si>
  <si>
    <t>峻凌(台灣)</t>
  </si>
  <si>
    <t>群創光電(股)</t>
  </si>
  <si>
    <t>群志(佛山)</t>
  </si>
  <si>
    <t>富士電氣廈門</t>
  </si>
  <si>
    <t>比亞迪</t>
  </si>
  <si>
    <t>歐司朗彩顯特</t>
  </si>
  <si>
    <t>D&amp;M Holdings</t>
  </si>
  <si>
    <t>和碩電腦新寧</t>
  </si>
  <si>
    <t>三迪光電-張</t>
  </si>
  <si>
    <t>蘇州和碩電腦</t>
  </si>
  <si>
    <t>正文電子</t>
  </si>
  <si>
    <t>久威(股)</t>
  </si>
  <si>
    <t>聯揚科技(股)-張</t>
  </si>
  <si>
    <t>香港峻凌</t>
  </si>
  <si>
    <t>鴻佳電子</t>
  </si>
  <si>
    <t>承洧科技(股)</t>
  </si>
  <si>
    <t>緯創(中山)</t>
  </si>
  <si>
    <t>佳世達(電通)</t>
  </si>
  <si>
    <t>佳世達(電子)</t>
  </si>
  <si>
    <t>佳世達(光電)</t>
  </si>
  <si>
    <t>友達光電</t>
  </si>
  <si>
    <t>江蘇設計谷</t>
  </si>
  <si>
    <t>仁寶視訊電子</t>
  </si>
  <si>
    <t>昆山岩郢電子</t>
  </si>
  <si>
    <t>友輝光電</t>
  </si>
  <si>
    <t>匡瑞科技</t>
  </si>
  <si>
    <t>台凌電子</t>
  </si>
  <si>
    <t>久國業一</t>
    <phoneticPr fontId="1" type="noConversion"/>
  </si>
  <si>
    <r>
      <rPr>
        <sz val="10"/>
        <color indexed="8"/>
        <rFont val="新細明體"/>
        <family val="1"/>
        <charset val="136"/>
      </rPr>
      <t>久國業二</t>
    </r>
    <phoneticPr fontId="1" type="noConversion"/>
  </si>
  <si>
    <t>技嘉科技</t>
  </si>
  <si>
    <t>台灣表面黏著</t>
  </si>
  <si>
    <t>勝詠電子(股)</t>
  </si>
  <si>
    <t>家穎實業</t>
  </si>
  <si>
    <t>南東電子(股)</t>
  </si>
  <si>
    <t>聯揚科技(股)</t>
  </si>
  <si>
    <t>巧勤(股)</t>
  </si>
  <si>
    <t>昆旺精密工業</t>
  </si>
  <si>
    <t>實力企業</t>
  </si>
  <si>
    <t>CHUNG WOO Co</t>
  </si>
  <si>
    <t>群光電能</t>
  </si>
  <si>
    <t>研華(股)</t>
  </si>
  <si>
    <t>明凱(香港)</t>
  </si>
  <si>
    <t>東貝光電</t>
  </si>
  <si>
    <t>HSUAN</t>
  </si>
  <si>
    <t>蘇州久鋐</t>
  </si>
  <si>
    <t>台灣國際航電</t>
  </si>
  <si>
    <t>茂林光電</t>
  </si>
  <si>
    <t>晟越工業</t>
  </si>
  <si>
    <t>源進實業</t>
  </si>
  <si>
    <t>精泉科技</t>
  </si>
  <si>
    <t>精崧(有)</t>
  </si>
  <si>
    <t>蘇州茂立</t>
  </si>
  <si>
    <t>崧豐(股)</t>
  </si>
  <si>
    <t>雅文塑膠(股)-陽</t>
  </si>
  <si>
    <t>向隆興業</t>
  </si>
  <si>
    <t>趙城企業</t>
  </si>
  <si>
    <t>佐全興業(股)</t>
  </si>
  <si>
    <t>嘉聯益</t>
  </si>
  <si>
    <t>技嘉科技-黃</t>
  </si>
  <si>
    <t>東貝光電-黃</t>
  </si>
  <si>
    <t>台灣表面黏著-黃</t>
  </si>
  <si>
    <t>南東電子(股)-黃</t>
  </si>
  <si>
    <t>新呈工業(股)-黃</t>
  </si>
  <si>
    <t>金橋科技(股)-黃</t>
  </si>
  <si>
    <t>富士電氣廈門-黃</t>
  </si>
  <si>
    <t>彰明電子-黃</t>
  </si>
  <si>
    <t>昆旺精密工業-黃</t>
  </si>
  <si>
    <t>實力企業-黃</t>
  </si>
  <si>
    <t>CHUNG WOO Co-黃</t>
  </si>
  <si>
    <t>蘇州和碩電腦-黃</t>
  </si>
  <si>
    <t>家穎實業-黃</t>
  </si>
  <si>
    <t>成朋企業-黃</t>
  </si>
  <si>
    <t>巧勤(股)-黃</t>
  </si>
  <si>
    <r>
      <t>研華(股)</t>
    </r>
    <r>
      <rPr>
        <sz val="10"/>
        <color indexed="8"/>
        <rFont val="新細明體"/>
        <family val="1"/>
      </rPr>
      <t>-黃</t>
    </r>
  </si>
  <si>
    <t>廣田光電-劉</t>
  </si>
  <si>
    <t xml:space="preserve">USI </t>
  </si>
  <si>
    <t>惠州高盛達</t>
  </si>
  <si>
    <t>東莞智富</t>
  </si>
  <si>
    <t>久定實業</t>
  </si>
  <si>
    <t>佳能企業</t>
  </si>
  <si>
    <t>三迪光電</t>
  </si>
  <si>
    <t>圓裕企業(股)-劉</t>
  </si>
  <si>
    <t>晶采光電</t>
  </si>
  <si>
    <t>香港汎納克</t>
  </si>
  <si>
    <t>三迪光(深圳)</t>
  </si>
  <si>
    <t>同泰電子-劉</t>
  </si>
  <si>
    <t>廈門京嘉</t>
  </si>
  <si>
    <t>揚昇</t>
  </si>
  <si>
    <t>廣田光電-張</t>
  </si>
  <si>
    <t>英特盛</t>
  </si>
  <si>
    <t>香港汎納克-張</t>
  </si>
  <si>
    <t>廣田光電</t>
  </si>
  <si>
    <t>圓裕企業(股)</t>
  </si>
  <si>
    <t>全鴻精研</t>
  </si>
  <si>
    <t>銓訊東莞</t>
  </si>
  <si>
    <t>銓訊九江</t>
  </si>
  <si>
    <t>緯昌科技</t>
  </si>
  <si>
    <t>同泰電子</t>
  </si>
  <si>
    <t>亞克遜</t>
  </si>
  <si>
    <t>全方位電子</t>
  </si>
  <si>
    <t>聰縉電子</t>
  </si>
  <si>
    <t>蘇州磐恒</t>
  </si>
  <si>
    <t>蘇州天立達</t>
  </si>
  <si>
    <t>群光電子</t>
  </si>
  <si>
    <t>晨星電子</t>
  </si>
  <si>
    <t>磐旭智能</t>
  </si>
  <si>
    <t>廣田光電-李</t>
  </si>
  <si>
    <t>蘇州茂立-李</t>
  </si>
  <si>
    <t>RICOT</t>
  </si>
  <si>
    <t>USI-R</t>
  </si>
  <si>
    <t>惠州高盛達-R</t>
  </si>
  <si>
    <t>東莞智富-R</t>
  </si>
  <si>
    <t>RICOS</t>
  </si>
  <si>
    <t>久定實業-R</t>
  </si>
  <si>
    <t>格銳菲</t>
  </si>
  <si>
    <t>瀚宇彩晶台南</t>
  </si>
  <si>
    <t>FIH/岩谷</t>
  </si>
  <si>
    <t>Flextronics</t>
  </si>
  <si>
    <r>
      <rPr>
        <sz val="10"/>
        <color indexed="8"/>
        <rFont val="Arial"/>
        <family val="2"/>
      </rPr>
      <t>久威國際</t>
    </r>
  </si>
  <si>
    <r>
      <rPr>
        <sz val="10"/>
        <color indexed="8"/>
        <rFont val="Arial"/>
        <family val="2"/>
      </rPr>
      <t>群光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</si>
  <si>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群光電能科技</t>
    </r>
  </si>
  <si>
    <r>
      <rPr>
        <sz val="10"/>
        <color indexed="8"/>
        <rFont val="Arial"/>
        <family val="2"/>
      </rPr>
      <t>嘉普科技</t>
    </r>
  </si>
  <si>
    <r>
      <rPr>
        <sz val="10"/>
        <color indexed="8"/>
        <rFont val="Arial"/>
        <family val="2"/>
      </rPr>
      <t>環鴻電子</t>
    </r>
  </si>
  <si>
    <r>
      <rPr>
        <sz val="10"/>
        <color indexed="8"/>
        <rFont val="Arial"/>
        <family val="2"/>
      </rPr>
      <t>鑫銓科技</t>
    </r>
  </si>
  <si>
    <r>
      <rPr>
        <sz val="10"/>
        <color indexed="8"/>
        <rFont val="Arial"/>
        <family val="2"/>
      </rPr>
      <t>啟新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</si>
  <si>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蘇州樂軒</t>
    </r>
  </si>
  <si>
    <r>
      <rPr>
        <sz val="10"/>
        <color indexed="8"/>
        <rFont val="Arial"/>
        <family val="2"/>
      </rPr>
      <t>順章印刷</t>
    </r>
  </si>
  <si>
    <r>
      <rPr>
        <sz val="10"/>
        <color indexed="8"/>
        <rFont val="Arial"/>
        <family val="2"/>
      </rPr>
      <t>台灣國際航電</t>
    </r>
  </si>
  <si>
    <r>
      <rPr>
        <sz val="10"/>
        <color indexed="8"/>
        <rFont val="Arial"/>
        <family val="2"/>
      </rPr>
      <t>達方電子</t>
    </r>
  </si>
  <si>
    <r>
      <rPr>
        <sz val="10"/>
        <color indexed="8"/>
        <rFont val="Arial"/>
        <family val="2"/>
      </rPr>
      <t>陽晴斐</t>
    </r>
  </si>
  <si>
    <t>久股頁一</t>
    <phoneticPr fontId="1" type="noConversion"/>
  </si>
  <si>
    <t>Will</t>
  </si>
  <si>
    <r>
      <rPr>
        <sz val="10"/>
        <color indexed="8"/>
        <rFont val="Arial"/>
        <family val="2"/>
      </rPr>
      <t>張逸偉</t>
    </r>
  </si>
  <si>
    <r>
      <rPr>
        <sz val="10"/>
        <color indexed="8"/>
        <rFont val="Arial"/>
        <family val="2"/>
      </rPr>
      <t>隆達電子</t>
    </r>
  </si>
  <si>
    <r>
      <rPr>
        <sz val="10"/>
        <color indexed="8"/>
        <rFont val="Arial"/>
        <family val="2"/>
      </rPr>
      <t>隆達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蘇州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</si>
  <si>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許乃云</t>
    </r>
  </si>
  <si>
    <t>久股頁二</t>
    <phoneticPr fontId="1" type="noConversion"/>
  </si>
  <si>
    <r>
      <rPr>
        <sz val="10"/>
        <color indexed="8"/>
        <rFont val="Arial"/>
        <family val="2"/>
      </rPr>
      <t>邱毓薇</t>
    </r>
  </si>
  <si>
    <r>
      <rPr>
        <sz val="10"/>
        <color indexed="8"/>
        <rFont val="Arial"/>
        <family val="2"/>
      </rPr>
      <t>名峰科技</t>
    </r>
  </si>
  <si>
    <r>
      <rPr>
        <sz val="10"/>
        <color indexed="8"/>
        <rFont val="Arial"/>
        <family val="2"/>
      </rPr>
      <t>佛山普立華</t>
    </r>
  </si>
  <si>
    <r>
      <rPr>
        <sz val="10"/>
        <color indexed="8"/>
        <rFont val="Arial"/>
        <family val="2"/>
      </rPr>
      <t>亞旭電腦</t>
    </r>
  </si>
  <si>
    <r>
      <rPr>
        <sz val="10"/>
        <color indexed="8"/>
        <rFont val="Arial"/>
        <family val="2"/>
      </rPr>
      <t>神基科技</t>
    </r>
  </si>
  <si>
    <r>
      <rPr>
        <sz val="10"/>
        <color indexed="8"/>
        <rFont val="Arial"/>
        <family val="2"/>
      </rPr>
      <t>啟碁科技</t>
    </r>
  </si>
  <si>
    <r>
      <rPr>
        <sz val="10"/>
        <color indexed="8"/>
        <rFont val="Arial"/>
        <family val="2"/>
      </rPr>
      <t>智慧光科技</t>
    </r>
  </si>
  <si>
    <r>
      <rPr>
        <sz val="10"/>
        <color indexed="8"/>
        <rFont val="Arial"/>
        <family val="2"/>
      </rPr>
      <t>閎運實業</t>
    </r>
  </si>
  <si>
    <r>
      <rPr>
        <sz val="10"/>
        <color indexed="8"/>
        <rFont val="Arial"/>
        <family val="2"/>
      </rPr>
      <t>欣豐國際</t>
    </r>
  </si>
  <si>
    <r>
      <rPr>
        <sz val="10"/>
        <color indexed="8"/>
        <rFont val="Arial"/>
        <family val="2"/>
      </rPr>
      <t>正圓興業</t>
    </r>
  </si>
  <si>
    <r>
      <rPr>
        <sz val="10"/>
        <color indexed="8"/>
        <rFont val="Arial"/>
        <family val="2"/>
      </rPr>
      <t>彩晶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</si>
  <si>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永豐餘</t>
    </r>
  </si>
  <si>
    <r>
      <rPr>
        <sz val="10"/>
        <color indexed="8"/>
        <rFont val="Arial"/>
        <family val="2"/>
      </rPr>
      <t>中華紙漿</t>
    </r>
  </si>
  <si>
    <r>
      <rPr>
        <sz val="10"/>
        <color indexed="8"/>
        <rFont val="Arial"/>
        <family val="2"/>
      </rPr>
      <t>宜龍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股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</si>
  <si>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和欣精密</t>
    </r>
  </si>
  <si>
    <r>
      <rPr>
        <sz val="10"/>
        <color indexed="8"/>
        <rFont val="Arial"/>
        <family val="2"/>
      </rPr>
      <t>張淑苓</t>
    </r>
  </si>
  <si>
    <r>
      <rPr>
        <sz val="10"/>
        <color indexed="8"/>
        <rFont val="Arial"/>
        <family val="2"/>
      </rPr>
      <t>宏達電</t>
    </r>
  </si>
  <si>
    <r>
      <rPr>
        <sz val="10"/>
        <color indexed="8"/>
        <rFont val="Arial"/>
        <family val="2"/>
      </rPr>
      <t>振樺電子</t>
    </r>
  </si>
  <si>
    <r>
      <rPr>
        <sz val="10"/>
        <color indexed="8"/>
        <rFont val="Arial"/>
        <family val="2"/>
      </rPr>
      <t>微星科技</t>
    </r>
  </si>
  <si>
    <r>
      <rPr>
        <sz val="10"/>
        <color indexed="8"/>
        <rFont val="Arial"/>
        <family val="2"/>
      </rPr>
      <t>駿時實業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有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</si>
  <si>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陽筱君</t>
    </r>
  </si>
  <si>
    <r>
      <rPr>
        <sz val="10"/>
        <color indexed="8"/>
        <rFont val="Arial"/>
        <family val="2"/>
      </rPr>
      <t>元太科技</t>
    </r>
  </si>
  <si>
    <r>
      <rPr>
        <sz val="10"/>
        <color indexed="8"/>
        <rFont val="Arial"/>
        <family val="2"/>
      </rPr>
      <t>和碩聯合</t>
    </r>
  </si>
  <si>
    <r>
      <rPr>
        <sz val="10"/>
        <color indexed="8"/>
        <rFont val="Arial"/>
        <family val="2"/>
      </rPr>
      <t>茂林光電</t>
    </r>
  </si>
  <si>
    <r>
      <rPr>
        <sz val="10"/>
        <color indexed="8"/>
        <rFont val="Arial"/>
        <family val="2"/>
      </rPr>
      <t>茂林光學</t>
    </r>
  </si>
  <si>
    <r>
      <rPr>
        <sz val="10"/>
        <color indexed="8"/>
        <rFont val="Arial"/>
        <family val="2"/>
      </rPr>
      <t>達亮電子</t>
    </r>
  </si>
  <si>
    <r>
      <rPr>
        <sz val="10"/>
        <color indexed="8"/>
        <rFont val="Arial"/>
        <family val="2"/>
      </rPr>
      <t>樺安</t>
    </r>
  </si>
  <si>
    <r>
      <rPr>
        <sz val="10"/>
        <color indexed="8"/>
        <rFont val="Arial"/>
        <family val="2"/>
      </rPr>
      <t>鴻富泰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煙台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</si>
  <si>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全億大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佛山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</si>
  <si>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悅城科技</t>
    </r>
  </si>
  <si>
    <r>
      <rPr>
        <sz val="10"/>
        <color indexed="8"/>
        <rFont val="Arial"/>
        <family val="2"/>
      </rPr>
      <t>羅瑞章</t>
    </r>
  </si>
  <si>
    <r>
      <rPr>
        <sz val="10"/>
        <color indexed="8"/>
        <rFont val="Arial"/>
        <family val="2"/>
      </rPr>
      <t>仁寶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昆山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</si>
  <si>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億光電子</t>
    </r>
  </si>
  <si>
    <t>Joshua</t>
  </si>
  <si>
    <r>
      <rPr>
        <sz val="10"/>
        <color indexed="8"/>
        <rFont val="Arial"/>
        <family val="2"/>
      </rPr>
      <t>正信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Arial"/>
        <family val="2"/>
      </rPr>
      <t>深圳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</si>
  <si>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Arial"/>
        <family val="2"/>
      </rPr>
      <t>李翊蕎</t>
    </r>
  </si>
  <si>
    <t>TOPCO</t>
  </si>
  <si>
    <r>
      <rPr>
        <sz val="10"/>
        <color indexed="8"/>
        <rFont val="Arial"/>
        <family val="2"/>
      </rPr>
      <t>東聚電子</t>
    </r>
  </si>
  <si>
    <t>張逸偉預算</t>
    <phoneticPr fontId="1" type="noConversion"/>
  </si>
  <si>
    <t xml:space="preserve">啓新
</t>
    <phoneticPr fontId="1" type="noConversion"/>
  </si>
  <si>
    <t>Lynn</t>
  </si>
  <si>
    <t>3D glass</t>
  </si>
  <si>
    <t>Tommy</t>
  </si>
  <si>
    <t>智易（仁寶網路)（然湖連接器）</t>
  </si>
  <si>
    <t xml:space="preserve">振樺/ TP(TG&amp;DPT) </t>
  </si>
  <si>
    <t>微星/ TP(TG)</t>
  </si>
  <si>
    <t>元太/ 賣廣田原材</t>
  </si>
  <si>
    <t>Seven</t>
  </si>
  <si>
    <t>Getac/Dupont OCR</t>
  </si>
  <si>
    <t>Jerry</t>
  </si>
  <si>
    <t>駿時(抗酸膜)</t>
  </si>
  <si>
    <t>隆達(平板燈印刷PET)</t>
  </si>
  <si>
    <t>Vicky</t>
  </si>
  <si>
    <t>啟碁</t>
  </si>
  <si>
    <t>和欣精密</t>
  </si>
  <si>
    <t>閎運</t>
  </si>
  <si>
    <t>中華紙漿</t>
  </si>
  <si>
    <r>
      <t>Altek</t>
    </r>
    <r>
      <rPr>
        <sz val="10"/>
        <color indexed="8"/>
        <rFont val="細明體"/>
        <family val="3"/>
        <charset val="136"/>
      </rPr>
      <t>華晶</t>
    </r>
  </si>
  <si>
    <t>神基</t>
  </si>
  <si>
    <t>橘光</t>
  </si>
  <si>
    <t>大陸廠</t>
    <phoneticPr fontId="1" type="noConversion"/>
  </si>
  <si>
    <t>久威國際股份有限公司</t>
  </si>
  <si>
    <t>部門：</t>
  </si>
  <si>
    <r>
      <t>2017</t>
    </r>
    <r>
      <rPr>
        <sz val="16"/>
        <color indexed="8"/>
        <rFont val="標楷體"/>
        <family val="4"/>
        <charset val="136"/>
      </rPr>
      <t>年銷售</t>
    </r>
    <r>
      <rPr>
        <sz val="16"/>
        <color indexed="8"/>
        <rFont val="Times New Roman"/>
        <family val="1"/>
      </rPr>
      <t>(</t>
    </r>
    <r>
      <rPr>
        <sz val="16"/>
        <color indexed="8"/>
        <rFont val="標楷體"/>
        <family val="4"/>
        <charset val="136"/>
      </rPr>
      <t>業績</t>
    </r>
    <r>
      <rPr>
        <sz val="16"/>
        <color indexed="8"/>
        <rFont val="Times New Roman"/>
        <family val="1"/>
      </rPr>
      <t>)</t>
    </r>
  </si>
  <si>
    <r>
      <rPr>
        <sz val="10"/>
        <color indexed="8"/>
        <rFont val="標楷體"/>
        <family val="4"/>
        <charset val="136"/>
      </rPr>
      <t>科目編號</t>
    </r>
  </si>
  <si>
    <r>
      <rPr>
        <sz val="10"/>
        <color indexed="8"/>
        <rFont val="標楷體"/>
        <family val="4"/>
        <charset val="136"/>
      </rPr>
      <t>科目名稱</t>
    </r>
  </si>
  <si>
    <r>
      <t>1</t>
    </r>
    <r>
      <rPr>
        <sz val="10"/>
        <color indexed="8"/>
        <rFont val="標楷體"/>
        <family val="4"/>
        <charset val="136"/>
      </rPr>
      <t>月</t>
    </r>
  </si>
  <si>
    <r>
      <t>2</t>
    </r>
    <r>
      <rPr>
        <sz val="10"/>
        <color indexed="8"/>
        <rFont val="標楷體"/>
        <family val="4"/>
        <charset val="136"/>
      </rPr>
      <t>月</t>
    </r>
  </si>
  <si>
    <r>
      <t>3</t>
    </r>
    <r>
      <rPr>
        <sz val="10"/>
        <color indexed="8"/>
        <rFont val="標楷體"/>
        <family val="4"/>
        <charset val="136"/>
      </rPr>
      <t>月</t>
    </r>
  </si>
  <si>
    <r>
      <t>4</t>
    </r>
    <r>
      <rPr>
        <sz val="10"/>
        <color indexed="8"/>
        <rFont val="標楷體"/>
        <family val="4"/>
        <charset val="136"/>
      </rPr>
      <t>月</t>
    </r>
  </si>
  <si>
    <r>
      <t>5</t>
    </r>
    <r>
      <rPr>
        <sz val="10"/>
        <color indexed="8"/>
        <rFont val="標楷體"/>
        <family val="4"/>
        <charset val="136"/>
      </rPr>
      <t>月</t>
    </r>
  </si>
  <si>
    <r>
      <t>6</t>
    </r>
    <r>
      <rPr>
        <sz val="10"/>
        <color indexed="8"/>
        <rFont val="標楷體"/>
        <family val="4"/>
        <charset val="136"/>
      </rPr>
      <t>月</t>
    </r>
  </si>
  <si>
    <r>
      <t>7</t>
    </r>
    <r>
      <rPr>
        <sz val="10"/>
        <color indexed="8"/>
        <rFont val="標楷體"/>
        <family val="4"/>
        <charset val="136"/>
      </rPr>
      <t>月</t>
    </r>
  </si>
  <si>
    <r>
      <t>8</t>
    </r>
    <r>
      <rPr>
        <sz val="10"/>
        <color indexed="8"/>
        <rFont val="標楷體"/>
        <family val="4"/>
        <charset val="136"/>
      </rPr>
      <t>月</t>
    </r>
  </si>
  <si>
    <r>
      <t>9</t>
    </r>
    <r>
      <rPr>
        <sz val="10"/>
        <color indexed="8"/>
        <rFont val="標楷體"/>
        <family val="4"/>
        <charset val="136"/>
      </rPr>
      <t>月</t>
    </r>
  </si>
  <si>
    <r>
      <t>10</t>
    </r>
    <r>
      <rPr>
        <sz val="10"/>
        <color indexed="8"/>
        <rFont val="標楷體"/>
        <family val="4"/>
        <charset val="136"/>
      </rPr>
      <t>月</t>
    </r>
  </si>
  <si>
    <r>
      <t>12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</si>
  <si>
    <t>合計</t>
  </si>
  <si>
    <t>4111000</t>
  </si>
  <si>
    <r>
      <rPr>
        <sz val="10"/>
        <color indexed="8"/>
        <rFont val="標楷體"/>
        <family val="4"/>
        <charset val="136"/>
      </rPr>
      <t>營業收入</t>
    </r>
  </si>
  <si>
    <t>5111000</t>
  </si>
  <si>
    <r>
      <rPr>
        <sz val="10"/>
        <color indexed="8"/>
        <rFont val="標楷體"/>
        <family val="4"/>
        <charset val="136"/>
      </rPr>
      <t>營業成本</t>
    </r>
  </si>
  <si>
    <r>
      <rPr>
        <sz val="10"/>
        <color indexed="8"/>
        <rFont val="標楷體"/>
        <family val="4"/>
        <charset val="136"/>
      </rPr>
      <t>營業毛利</t>
    </r>
  </si>
  <si>
    <t>毛利率</t>
  </si>
  <si>
    <r>
      <t>2018</t>
    </r>
    <r>
      <rPr>
        <sz val="16"/>
        <color indexed="8"/>
        <rFont val="標楷體"/>
        <family val="4"/>
        <charset val="136"/>
      </rPr>
      <t>年銷售</t>
    </r>
    <r>
      <rPr>
        <sz val="16"/>
        <color indexed="8"/>
        <rFont val="Times New Roman"/>
        <family val="1"/>
      </rPr>
      <t>(</t>
    </r>
    <r>
      <rPr>
        <sz val="16"/>
        <color indexed="8"/>
        <rFont val="標楷體"/>
        <family val="4"/>
        <charset val="136"/>
      </rPr>
      <t>業績</t>
    </r>
    <r>
      <rPr>
        <sz val="16"/>
        <color indexed="8"/>
        <rFont val="Times New Roman"/>
        <family val="1"/>
      </rPr>
      <t>)</t>
    </r>
    <r>
      <rPr>
        <sz val="16"/>
        <color indexed="8"/>
        <rFont val="標楷體"/>
        <family val="4"/>
        <charset val="136"/>
      </rPr>
      <t>預算</t>
    </r>
  </si>
  <si>
    <r>
      <t>11</t>
    </r>
    <r>
      <rPr>
        <sz val="10"/>
        <color indexed="8"/>
        <rFont val="標楷體"/>
        <family val="4"/>
        <charset val="136"/>
      </rPr>
      <t>月</t>
    </r>
  </si>
  <si>
    <r>
      <t>12</t>
    </r>
    <r>
      <rPr>
        <sz val="10"/>
        <color indexed="8"/>
        <rFont val="標楷體"/>
        <family val="4"/>
        <charset val="136"/>
      </rPr>
      <t>月</t>
    </r>
  </si>
  <si>
    <t>營收</t>
  </si>
  <si>
    <r>
      <rPr>
        <sz val="10"/>
        <color indexed="8"/>
        <rFont val="標楷體"/>
        <family val="4"/>
        <charset val="136"/>
      </rPr>
      <t>增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減</t>
    </r>
    <r>
      <rPr>
        <sz val="10"/>
        <color indexed="8"/>
        <rFont val="Times New Roman"/>
        <family val="1"/>
      </rPr>
      <t>)</t>
    </r>
  </si>
  <si>
    <r>
      <rPr>
        <sz val="10"/>
        <color indexed="8"/>
        <rFont val="標楷體"/>
        <family val="4"/>
        <charset val="136"/>
      </rPr>
      <t>增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減</t>
    </r>
    <r>
      <rPr>
        <sz val="10"/>
        <color indexed="8"/>
        <rFont val="Times New Roman"/>
        <family val="1"/>
      </rPr>
      <t>)%</t>
    </r>
  </si>
  <si>
    <r>
      <rPr>
        <b/>
        <sz val="12"/>
        <color rgb="FFFF0000"/>
        <rFont val="標楷體"/>
        <family val="4"/>
        <charset val="136"/>
      </rPr>
      <t>毛利</t>
    </r>
    <r>
      <rPr>
        <b/>
        <sz val="12"/>
        <color rgb="FFFF0000"/>
        <rFont val="Times New Roman"/>
        <family val="1"/>
      </rPr>
      <t>/</t>
    </r>
    <r>
      <rPr>
        <b/>
        <sz val="12"/>
        <color rgb="FFFF0000"/>
        <rFont val="標楷體"/>
        <family val="4"/>
        <charset val="136"/>
      </rPr>
      <t>利潤</t>
    </r>
  </si>
  <si>
    <t>dept_no</t>
  </si>
  <si>
    <t>year</t>
  </si>
  <si>
    <t>總計</t>
  </si>
  <si>
    <t>1月毛利</t>
  </si>
  <si>
    <t>2月營收</t>
  </si>
  <si>
    <t>2月毛利</t>
  </si>
  <si>
    <t>3月毛利</t>
  </si>
  <si>
    <t>4月營收</t>
  </si>
  <si>
    <t>4月毛利</t>
  </si>
  <si>
    <t>5月營收</t>
  </si>
  <si>
    <t>6月營收</t>
  </si>
  <si>
    <t>5月毛利</t>
  </si>
  <si>
    <t>6月毛利</t>
  </si>
  <si>
    <t>7月營收</t>
  </si>
  <si>
    <t>7月毛利</t>
  </si>
  <si>
    <t>8月營收</t>
  </si>
  <si>
    <t>8月毛利</t>
  </si>
  <si>
    <t>9月營收</t>
  </si>
  <si>
    <t>9月毛利</t>
  </si>
  <si>
    <t>10月營收</t>
  </si>
  <si>
    <t>10月毛利</t>
  </si>
  <si>
    <t>11月營收</t>
  </si>
  <si>
    <t>11月毛利</t>
  </si>
  <si>
    <t>12月營收</t>
  </si>
  <si>
    <t>12月毛利</t>
  </si>
  <si>
    <t>3月營收</t>
  </si>
  <si>
    <t>1月營收</t>
  </si>
  <si>
    <r>
      <t>11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  <phoneticPr fontId="1" type="noConversion"/>
  </si>
  <si>
    <r>
      <t>10</t>
    </r>
    <r>
      <rPr>
        <sz val="10"/>
        <color indexed="8"/>
        <rFont val="標楷體"/>
        <family val="4"/>
        <charset val="136"/>
      </rPr>
      <t>月</t>
    </r>
    <r>
      <rPr>
        <sz val="10"/>
        <color indexed="8"/>
        <rFont val="Times New Roman"/>
        <family val="1"/>
      </rPr>
      <t>(</t>
    </r>
    <r>
      <rPr>
        <sz val="10"/>
        <color indexed="8"/>
        <rFont val="標楷體"/>
        <family val="4"/>
        <charset val="136"/>
      </rPr>
      <t>預算數</t>
    </r>
    <r>
      <rPr>
        <sz val="10"/>
        <color indexed="8"/>
        <rFont val="Times New Roman"/>
        <family val="1"/>
      </rPr>
      <t>)</t>
    </r>
    <phoneticPr fontId="1" type="noConversion"/>
  </si>
  <si>
    <t>董事長:</t>
    <phoneticPr fontId="1" type="noConversion"/>
  </si>
  <si>
    <t>總經理:</t>
    <phoneticPr fontId="1" type="noConversion"/>
  </si>
  <si>
    <t>處級主管:</t>
    <phoneticPr fontId="1" type="noConversion"/>
  </si>
  <si>
    <t>部級主管:</t>
    <phoneticPr fontId="1" type="noConversion"/>
  </si>
  <si>
    <t>製表人:</t>
    <phoneticPr fontId="1" type="noConversion"/>
  </si>
  <si>
    <t>業務二部</t>
    <phoneticPr fontId="1" type="noConversion"/>
  </si>
  <si>
    <t>T3020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</si>
</sst>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#,##0_);[Red]\(#,##0\)"/>
    <numFmt numFmtId="177" formatCode="#,##0,;[Red]\(#,##0,\)"/>
    <numFmt numFmtId="178" formatCode="#,##0_ 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2"/>
      <charset val="136"/>
    </font>
    <font>
      <sz val="18"/>
      <color indexed="8"/>
      <name val="細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新細明體"/>
      <family val="1"/>
    </font>
    <font>
      <b/>
      <sz val="10"/>
      <color indexed="8"/>
      <name val="Arial"/>
      <family val="2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0"/>
      <color rgb="FF0070C0"/>
      <name val="Times New Roman"/>
      <family val="1"/>
    </font>
    <font>
      <sz val="10"/>
      <color indexed="8"/>
      <name val="新細明體"/>
      <family val="1"/>
      <charset val="136"/>
    </font>
    <font>
      <sz val="10"/>
      <color indexed="8"/>
      <name val="Arial"/>
      <family val="2"/>
    </font>
    <font>
      <sz val="18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10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13" fillId="0" borderId="0"/>
    <xf numFmtId="0" fontId="15" fillId="0" borderId="0">
      <alignment vertical="center"/>
    </xf>
    <xf numFmtId="0" fontId="13" fillId="0" borderId="0"/>
    <xf numFmtId="43" fontId="13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7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2" fillId="0" borderId="0" xfId="1">
      <alignment vertical="center"/>
    </xf>
    <xf numFmtId="49" fontId="3" fillId="0" borderId="0" xfId="1" applyNumberFormat="1" applyFont="1" applyAlignment="1">
      <alignment horizontal="center"/>
    </xf>
    <xf numFmtId="0" fontId="2" fillId="0" borderId="2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7" fontId="2" fillId="0" borderId="3" xfId="1" applyNumberFormat="1" applyBorder="1" applyAlignment="1">
      <alignment horizontal="center" vertical="center"/>
    </xf>
    <xf numFmtId="176" fontId="2" fillId="2" borderId="3" xfId="1" applyNumberFormat="1" applyFill="1" applyBorder="1" applyAlignment="1">
      <alignment horizontal="center" vertical="center"/>
    </xf>
    <xf numFmtId="176" fontId="2" fillId="0" borderId="3" xfId="1" applyNumberFormat="1" applyBorder="1" applyAlignment="1">
      <alignment horizontal="center"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6" fontId="2" fillId="0" borderId="0" xfId="1" applyNumberFormat="1" applyAlignment="1"/>
    <xf numFmtId="176" fontId="6" fillId="0" borderId="0" xfId="1" applyNumberFormat="1" applyFont="1" applyAlignment="1"/>
    <xf numFmtId="178" fontId="6" fillId="0" borderId="0" xfId="1" applyNumberFormat="1" applyFont="1" applyAlignment="1"/>
    <xf numFmtId="176" fontId="2" fillId="0" borderId="0" xfId="1" applyNumberFormat="1" applyFont="1" applyAlignment="1"/>
    <xf numFmtId="49" fontId="5" fillId="0" borderId="4" xfId="1" applyNumberFormat="1" applyFont="1" applyBorder="1" applyAlignment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5" xfId="1" applyNumberFormat="1" applyFont="1" applyFill="1" applyBorder="1" applyAlignment="1">
      <alignment vertical="top"/>
    </xf>
    <xf numFmtId="178" fontId="2" fillId="0" borderId="0" xfId="1" applyNumberFormat="1" applyFill="1" applyAlignment="1"/>
    <xf numFmtId="176" fontId="2" fillId="0" borderId="0" xfId="1" applyNumberFormat="1" applyFill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178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49" fontId="5" fillId="0" borderId="4" xfId="1" applyNumberFormat="1" applyFont="1" applyBorder="1" applyAlignment="1">
      <alignment vertical="center"/>
    </xf>
    <xf numFmtId="0" fontId="2" fillId="0" borderId="0" xfId="1">
      <alignment vertical="center"/>
    </xf>
    <xf numFmtId="49" fontId="5" fillId="0" borderId="5" xfId="1" applyNumberFormat="1" applyFont="1" applyBorder="1" applyAlignment="1">
      <alignment vertical="top"/>
    </xf>
    <xf numFmtId="178" fontId="2" fillId="0" borderId="0" xfId="1" applyNumberFormat="1" applyAlignment="1"/>
    <xf numFmtId="176" fontId="2" fillId="0" borderId="0" xfId="1" applyNumberFormat="1" applyAlignment="1"/>
    <xf numFmtId="176" fontId="6" fillId="0" borderId="0" xfId="1" applyNumberFormat="1" applyFont="1" applyAlignment="1"/>
    <xf numFmtId="178" fontId="6" fillId="0" borderId="0" xfId="1" applyNumberFormat="1" applyFont="1" applyAlignment="1"/>
    <xf numFmtId="176" fontId="2" fillId="0" borderId="0" xfId="1" applyNumberFormat="1" applyFont="1" applyAlignment="1"/>
    <xf numFmtId="49" fontId="5" fillId="0" borderId="4" xfId="1" applyNumberFormat="1" applyFont="1" applyBorder="1" applyAlignment="1">
      <alignment vertical="center"/>
    </xf>
    <xf numFmtId="0" fontId="4" fillId="3" borderId="0" xfId="4" applyFont="1" applyFill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9" fillId="3" borderId="0" xfId="4" applyFont="1" applyFill="1" applyAlignment="1">
      <alignment horizontal="left" vertical="center"/>
    </xf>
    <xf numFmtId="0" fontId="13" fillId="0" borderId="0" xfId="4"/>
    <xf numFmtId="176" fontId="9" fillId="0" borderId="0" xfId="4" applyNumberFormat="1" applyFont="1" applyAlignment="1">
      <alignment vertical="center"/>
    </xf>
    <xf numFmtId="0" fontId="13" fillId="0" borderId="0" xfId="4"/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3" fillId="0" borderId="0" xfId="4"/>
    <xf numFmtId="176" fontId="9" fillId="0" borderId="0" xfId="4" applyNumberFormat="1" applyFont="1" applyAlignment="1">
      <alignment vertical="center"/>
    </xf>
    <xf numFmtId="38" fontId="9" fillId="0" borderId="5" xfId="0" applyNumberFormat="1" applyFont="1" applyBorder="1" applyAlignment="1" applyProtection="1">
      <alignment vertical="center"/>
      <protection locked="0"/>
    </xf>
    <xf numFmtId="38" fontId="11" fillId="0" borderId="5" xfId="0" applyNumberFormat="1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176" fontId="9" fillId="0" borderId="5" xfId="0" applyNumberFormat="1" applyFont="1" applyBorder="1" applyAlignment="1" applyProtection="1">
      <alignment vertical="center"/>
      <protection locked="0"/>
    </xf>
    <xf numFmtId="176" fontId="11" fillId="0" borderId="5" xfId="0" applyNumberFormat="1" applyFont="1" applyBorder="1" applyAlignment="1" applyProtection="1">
      <alignment vertical="center"/>
      <protection locked="0"/>
    </xf>
    <xf numFmtId="0" fontId="4" fillId="0" borderId="0" xfId="4" applyFont="1" applyAlignment="1">
      <alignment horizontal="left" vertical="center"/>
    </xf>
    <xf numFmtId="0" fontId="13" fillId="0" borderId="0" xfId="4"/>
    <xf numFmtId="176" fontId="9" fillId="0" borderId="0" xfId="4" applyNumberFormat="1" applyFont="1" applyAlignment="1">
      <alignment vertical="center"/>
    </xf>
    <xf numFmtId="176" fontId="0" fillId="0" borderId="0" xfId="0" applyNumberFormat="1">
      <alignment vertical="center"/>
    </xf>
    <xf numFmtId="0" fontId="9" fillId="0" borderId="0" xfId="4" applyFont="1" applyAlignment="1">
      <alignment horizontal="left" vertical="center"/>
    </xf>
    <xf numFmtId="176" fontId="9" fillId="0" borderId="0" xfId="4" applyNumberFormat="1" applyFont="1" applyAlignment="1">
      <alignment vertical="center"/>
    </xf>
    <xf numFmtId="0" fontId="13" fillId="0" borderId="0" xfId="4"/>
    <xf numFmtId="176" fontId="9" fillId="5" borderId="5" xfId="4" applyNumberFormat="1" applyFont="1" applyFill="1" applyBorder="1" applyAlignment="1" applyProtection="1">
      <alignment horizontal="center" vertical="center"/>
    </xf>
    <xf numFmtId="10" fontId="9" fillId="5" borderId="5" xfId="4" applyNumberFormat="1" applyFont="1" applyFill="1" applyBorder="1" applyAlignment="1" applyProtection="1">
      <alignment horizontal="center" vertical="center"/>
    </xf>
    <xf numFmtId="49" fontId="9" fillId="0" borderId="5" xfId="4" applyNumberFormat="1" applyFont="1" applyBorder="1" applyAlignment="1" applyProtection="1">
      <alignment vertical="center"/>
    </xf>
    <xf numFmtId="176" fontId="9" fillId="0" borderId="5" xfId="4" applyNumberFormat="1" applyFont="1" applyBorder="1" applyAlignment="1" applyProtection="1">
      <alignment vertical="center"/>
    </xf>
    <xf numFmtId="10" fontId="9" fillId="0" borderId="5" xfId="4" applyNumberFormat="1" applyFont="1" applyBorder="1" applyAlignment="1" applyProtection="1">
      <alignment vertical="center"/>
    </xf>
    <xf numFmtId="0" fontId="9" fillId="0" borderId="5" xfId="4" applyFont="1" applyFill="1" applyBorder="1" applyAlignment="1" applyProtection="1">
      <alignment vertical="center"/>
    </xf>
    <xf numFmtId="49" fontId="9" fillId="3" borderId="5" xfId="4" applyNumberFormat="1" applyFont="1" applyFill="1" applyBorder="1" applyAlignment="1" applyProtection="1">
      <alignment vertical="center"/>
    </xf>
    <xf numFmtId="0" fontId="9" fillId="3" borderId="5" xfId="4" applyFont="1" applyFill="1" applyBorder="1" applyAlignment="1" applyProtection="1">
      <alignment vertical="center"/>
    </xf>
    <xf numFmtId="176" fontId="9" fillId="3" borderId="5" xfId="5" applyNumberFormat="1" applyFont="1" applyFill="1" applyBorder="1" applyAlignment="1" applyProtection="1">
      <alignment vertical="center"/>
    </xf>
    <xf numFmtId="0" fontId="10" fillId="3" borderId="5" xfId="4" applyFont="1" applyFill="1" applyBorder="1" applyAlignment="1" applyProtection="1">
      <alignment vertical="center"/>
    </xf>
    <xf numFmtId="0" fontId="9" fillId="0" borderId="0" xfId="4" applyFont="1" applyAlignment="1" applyProtection="1">
      <alignment vertical="center"/>
    </xf>
    <xf numFmtId="0" fontId="9" fillId="4" borderId="5" xfId="4" applyFont="1" applyFill="1" applyBorder="1" applyAlignment="1" applyProtection="1">
      <alignment horizontal="center" vertical="center"/>
    </xf>
    <xf numFmtId="176" fontId="9" fillId="6" borderId="5" xfId="5" applyNumberFormat="1" applyFont="1" applyFill="1" applyBorder="1" applyAlignment="1" applyProtection="1">
      <alignment vertical="center"/>
    </xf>
    <xf numFmtId="10" fontId="9" fillId="3" borderId="5" xfId="12" applyNumberFormat="1" applyFont="1" applyFill="1" applyBorder="1" applyAlignment="1" applyProtection="1">
      <alignment vertical="center"/>
    </xf>
    <xf numFmtId="0" fontId="10" fillId="4" borderId="5" xfId="4" applyFont="1" applyFill="1" applyBorder="1" applyAlignment="1" applyProtection="1">
      <alignment horizontal="center" vertical="center"/>
    </xf>
    <xf numFmtId="17" fontId="9" fillId="4" borderId="5" xfId="4" applyNumberFormat="1" applyFont="1" applyFill="1" applyBorder="1" applyAlignment="1" applyProtection="1">
      <alignment horizontal="center" vertical="center"/>
      <protection locked="0"/>
    </xf>
    <xf numFmtId="0" fontId="10" fillId="4" borderId="5" xfId="4" applyFont="1" applyFill="1" applyBorder="1" applyAlignment="1" applyProtection="1">
      <alignment horizontal="center" vertical="center"/>
      <protection locked="0"/>
    </xf>
    <xf numFmtId="176" fontId="9" fillId="0" borderId="5" xfId="5" applyNumberFormat="1" applyFont="1" applyBorder="1" applyAlignment="1" applyProtection="1">
      <alignment vertical="center"/>
      <protection locked="0"/>
    </xf>
    <xf numFmtId="0" fontId="19" fillId="0" borderId="0" xfId="4" applyFont="1" applyBorder="1" applyAlignment="1" applyProtection="1">
      <alignment vertical="center"/>
      <protection locked="0"/>
    </xf>
    <xf numFmtId="49" fontId="8" fillId="0" borderId="0" xfId="4" applyNumberFormat="1" applyFont="1" applyAlignment="1" applyProtection="1">
      <alignment vertical="center"/>
    </xf>
    <xf numFmtId="17" fontId="9" fillId="4" borderId="5" xfId="4" applyNumberFormat="1" applyFont="1" applyFill="1" applyBorder="1" applyAlignment="1" applyProtection="1">
      <alignment horizontal="center" vertical="center"/>
    </xf>
    <xf numFmtId="49" fontId="7" fillId="0" borderId="0" xfId="4" applyNumberFormat="1" applyFont="1" applyAlignment="1" applyProtection="1">
      <alignment vertical="center"/>
    </xf>
    <xf numFmtId="49" fontId="14" fillId="0" borderId="0" xfId="4" applyNumberFormat="1" applyFont="1" applyAlignment="1" applyProtection="1">
      <alignment vertical="center"/>
    </xf>
    <xf numFmtId="0" fontId="7" fillId="0" borderId="11" xfId="4" applyFont="1" applyBorder="1" applyAlignment="1" applyProtection="1">
      <alignment vertical="center"/>
      <protection locked="0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0" fillId="0" borderId="4" xfId="4" applyFont="1" applyBorder="1" applyAlignment="1" applyProtection="1">
      <alignment horizontal="left" vertical="center"/>
    </xf>
    <xf numFmtId="0" fontId="20" fillId="0" borderId="6" xfId="4" applyFont="1" applyBorder="1" applyAlignment="1" applyProtection="1">
      <alignment horizontal="left" vertical="center"/>
    </xf>
    <xf numFmtId="0" fontId="18" fillId="0" borderId="4" xfId="4" applyFont="1" applyBorder="1" applyAlignment="1" applyProtection="1">
      <alignment horizontal="left" vertical="center"/>
    </xf>
    <xf numFmtId="0" fontId="9" fillId="0" borderId="8" xfId="0" applyFont="1" applyBorder="1" applyAlignment="1" applyProtection="1">
      <alignment vertical="center"/>
      <protection locked="0"/>
    </xf>
    <xf numFmtId="0" fontId="9" fillId="0" borderId="9" xfId="0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vertical="center"/>
      <protection locked="0"/>
    </xf>
    <xf numFmtId="177" fontId="3" fillId="0" borderId="1" xfId="1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/>
    </xf>
  </cellXfs>
  <cellStyles count="13">
    <cellStyle name="一般" xfId="0" builtinId="0"/>
    <cellStyle name="一般 2" xfId="1"/>
    <cellStyle name="一般 2 2" xfId="4"/>
    <cellStyle name="一般 2 2 2" xfId="9"/>
    <cellStyle name="一般 2 3" xfId="3"/>
    <cellStyle name="一般 2 4" xfId="6"/>
    <cellStyle name="一般 3" xfId="2"/>
    <cellStyle name="一般 3 2" xfId="10"/>
    <cellStyle name="一般 5" xfId="11"/>
    <cellStyle name="千分位 2" xfId="7"/>
    <cellStyle name="千分位 3" xfId="5"/>
    <cellStyle name="百分比 2" xfId="8"/>
    <cellStyle name="百分比 3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ck" refreshedDate="43033.403380208336" createdVersion="3" refreshedVersion="3" minRefreshableVersion="3" recordCount="1">
  <cacheSource type="external" connectionId="1"/>
  <cacheFields count="26">
    <cacheField name="year" numFmtId="0">
      <sharedItems containsSemiMixedTypes="0" containsString="0" containsNumber="1" containsInteger="1" minValue="2018" maxValue="2018" count="1">
        <n v="2018"/>
      </sharedItems>
    </cacheField>
    <cacheField name="dept_no" numFmtId="0">
      <sharedItems count="7">
        <s v="T3020"/>
        <s v="T9100" u="1"/>
        <s v="J3010" u="1"/>
        <s v="T3010" u="1"/>
        <s v="J9100" u="1"/>
        <s v="T3000" u="1"/>
        <s v="J3020" u="1"/>
      </sharedItems>
    </cacheField>
    <cacheField name="1月營收" numFmtId="0">
      <sharedItems containsSemiMixedTypes="0" containsString="0" containsNumber="1" containsInteger="1" minValue="0" maxValue="584475" count="3">
        <n v="2000"/>
        <n v="0" u="1"/>
        <n v="584475" u="1"/>
      </sharedItems>
    </cacheField>
    <cacheField name="1月毛利" numFmtId="0">
      <sharedItems containsSemiMixedTypes="0" containsString="0" containsNumber="1" minValue="0" maxValue="3339.6" count="3">
        <n v="351.2"/>
        <n v="0" u="1"/>
        <n v="3339.6" u="1"/>
      </sharedItems>
    </cacheField>
    <cacheField name="2月營收" numFmtId="0">
      <sharedItems containsSemiMixedTypes="0" containsString="0" containsNumber="1" containsInteger="1" minValue="0" maxValue="0" count="1">
        <n v="0"/>
      </sharedItems>
    </cacheField>
    <cacheField name="2月毛利" numFmtId="0">
      <sharedItems containsSemiMixedTypes="0" containsString="0" containsNumber="1" containsInteger="1" minValue="0" maxValue="0" count="1">
        <n v="0"/>
      </sharedItems>
    </cacheField>
    <cacheField name="3月營收" numFmtId="0">
      <sharedItems containsSemiMixedTypes="0" containsString="0" containsNumber="1" containsInteger="1" minValue="0" maxValue="0" count="1">
        <n v="0"/>
      </sharedItems>
    </cacheField>
    <cacheField name="3月毛利" numFmtId="0">
      <sharedItems containsSemiMixedTypes="0" containsString="0" containsNumber="1" containsInteger="1" minValue="0" maxValue="0" count="1">
        <n v="0"/>
      </sharedItems>
    </cacheField>
    <cacheField name="4月營收" numFmtId="0">
      <sharedItems containsSemiMixedTypes="0" containsString="0" containsNumber="1" containsInteger="1" minValue="0" maxValue="0" count="1">
        <n v="0"/>
      </sharedItems>
    </cacheField>
    <cacheField name="4月毛利" numFmtId="0">
      <sharedItems containsSemiMixedTypes="0" containsString="0" containsNumber="1" containsInteger="1" minValue="0" maxValue="0" count="1">
        <n v="0"/>
      </sharedItems>
    </cacheField>
    <cacheField name="5月營收" numFmtId="0">
      <sharedItems containsSemiMixedTypes="0" containsString="0" containsNumber="1" containsInteger="1" minValue="0" maxValue="0" count="1">
        <n v="0"/>
      </sharedItems>
    </cacheField>
    <cacheField name="5月毛利" numFmtId="0">
      <sharedItems containsSemiMixedTypes="0" containsString="0" containsNumber="1" containsInteger="1" minValue="0" maxValue="0" count="1">
        <n v="0"/>
      </sharedItems>
    </cacheField>
    <cacheField name="6月營收" numFmtId="0">
      <sharedItems containsSemiMixedTypes="0" containsString="0" containsNumber="1" containsInteger="1" minValue="0" maxValue="0" count="1">
        <n v="0"/>
      </sharedItems>
    </cacheField>
    <cacheField name="6月毛利" numFmtId="0">
      <sharedItems containsSemiMixedTypes="0" containsString="0" containsNumber="1" containsInteger="1" minValue="0" maxValue="0" count="1">
        <n v="0"/>
      </sharedItems>
    </cacheField>
    <cacheField name="7月營收" numFmtId="0">
      <sharedItems containsSemiMixedTypes="0" containsString="0" containsNumber="1" containsInteger="1" minValue="0" maxValue="0" count="1">
        <n v="0"/>
      </sharedItems>
    </cacheField>
    <cacheField name="7月毛利" numFmtId="0">
      <sharedItems containsSemiMixedTypes="0" containsString="0" containsNumber="1" containsInteger="1" minValue="0" maxValue="0" count="1">
        <n v="0"/>
      </sharedItems>
    </cacheField>
    <cacheField name="8月營收" numFmtId="0">
      <sharedItems containsSemiMixedTypes="0" containsString="0" containsNumber="1" containsInteger="1" minValue="0" maxValue="0" count="1">
        <n v="0"/>
      </sharedItems>
    </cacheField>
    <cacheField name="8月毛利" numFmtId="0">
      <sharedItems containsSemiMixedTypes="0" containsString="0" containsNumber="1" containsInteger="1" minValue="0" maxValue="0" count="1">
        <n v="0"/>
      </sharedItems>
    </cacheField>
    <cacheField name="9月營收" numFmtId="0">
      <sharedItems containsSemiMixedTypes="0" containsString="0" containsNumber="1" containsInteger="1" minValue="0" maxValue="0" count="1">
        <n v="0"/>
      </sharedItems>
    </cacheField>
    <cacheField name="9月毛利" numFmtId="0">
      <sharedItems containsSemiMixedTypes="0" containsString="0" containsNumber="1" containsInteger="1" minValue="0" maxValue="0" count="1">
        <n v="0"/>
      </sharedItems>
    </cacheField>
    <cacheField name="10月營收" numFmtId="0">
      <sharedItems containsSemiMixedTypes="0" containsString="0" containsNumber="1" containsInteger="1" minValue="0" maxValue="0" count="1">
        <n v="0"/>
      </sharedItems>
    </cacheField>
    <cacheField name="10月毛利" numFmtId="0">
      <sharedItems containsSemiMixedTypes="0" containsString="0" containsNumber="1" containsInteger="1" minValue="0" maxValue="0" count="1">
        <n v="0"/>
      </sharedItems>
    </cacheField>
    <cacheField name="11月營收" numFmtId="0">
      <sharedItems containsSemiMixedTypes="0" containsString="0" containsNumber="1" containsInteger="1" minValue="0" maxValue="0" count="1">
        <n v="0"/>
      </sharedItems>
    </cacheField>
    <cacheField name="11月毛利" numFmtId="0">
      <sharedItems containsSemiMixedTypes="0" containsString="0" containsNumber="1" containsInteger="1" minValue="0" maxValue="0" count="1">
        <n v="0"/>
      </sharedItems>
    </cacheField>
    <cacheField name="12月營收" numFmtId="0">
      <sharedItems containsSemiMixedTypes="0" containsString="0" containsNumber="1" containsInteger="1" minValue="0" maxValue="0" count="1">
        <n v="0"/>
      </sharedItems>
    </cacheField>
    <cacheField name="12月毛利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8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1月營收" fieldListSortAscending="1">
  <location ref="A4:X6" firstHeaderRow="1" firstDataRow="1" firstDataCol="24" rowPageCount="2" colPageCount="1"/>
  <pivotFields count="26">
    <pivotField axis="axisPage" showAll="0" defaultSubtotal="0">
      <items count="1">
        <item x="0"/>
      </items>
    </pivotField>
    <pivotField axis="axisPage" showAll="0" defaultSubtotal="0">
      <items count="7">
        <item m="1" x="2"/>
        <item m="1" x="6"/>
        <item m="1" x="4"/>
        <item m="1" x="5"/>
        <item m="1" x="3"/>
        <item x="0"/>
        <item m="1" x="1"/>
      </items>
    </pivotField>
    <pivotField axis="axisRow" outline="0" showAll="0" defaultSubtotal="0">
      <items count="3">
        <item m="1" x="1"/>
        <item x="0"/>
        <item m="1" x="2"/>
      </items>
    </pivotField>
    <pivotField axis="axisRow" outline="0" showAll="0" defaultSubtotal="0">
      <items count="3">
        <item m="1" x="1"/>
        <item x="0"/>
        <item m="1" x="2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  <pivotField axis="axisRow" outline="0" showAll="0" defaultSubtotal="0">
      <items count="1">
        <item x="0"/>
      </items>
    </pivotField>
  </pivotFields>
  <rowFields count="24"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</rowFields>
  <rowItems count="2">
    <i>
      <x v="1"/>
      <x v="1"/>
      <x/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1" item="5" hier="-1"/>
    <pageField fld="0" item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A4" workbookViewId="0">
      <selection activeCell="M28" sqref="M28"/>
    </sheetView>
  </sheetViews>
  <sheetFormatPr defaultRowHeight="16.5"/>
  <cols>
    <col min="3" max="3" width="10.5" bestFit="1" customWidth="1"/>
    <col min="4" max="4" width="9.5" customWidth="1"/>
    <col min="5" max="10" width="9.5" bestFit="1" customWidth="1"/>
    <col min="12" max="14" width="9.5" bestFit="1" customWidth="1"/>
    <col min="15" max="15" width="10.625" bestFit="1" customWidth="1"/>
  </cols>
  <sheetData>
    <row r="1" spans="1:15" ht="25.5">
      <c r="A1" s="136" t="s">
        <v>232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21">
      <c r="A2" s="135" t="s">
        <v>233</v>
      </c>
      <c r="B2" s="137" t="s">
        <v>296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 ht="21">
      <c r="A3" s="133" t="s">
        <v>234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5">
      <c r="A4" s="125" t="s">
        <v>235</v>
      </c>
      <c r="B4" s="125" t="s">
        <v>236</v>
      </c>
      <c r="C4" s="134" t="s">
        <v>237</v>
      </c>
      <c r="D4" s="134" t="s">
        <v>238</v>
      </c>
      <c r="E4" s="134" t="s">
        <v>239</v>
      </c>
      <c r="F4" s="134" t="s">
        <v>240</v>
      </c>
      <c r="G4" s="134" t="s">
        <v>241</v>
      </c>
      <c r="H4" s="134" t="s">
        <v>242</v>
      </c>
      <c r="I4" s="134" t="s">
        <v>243</v>
      </c>
      <c r="J4" s="129" t="s">
        <v>244</v>
      </c>
      <c r="K4" s="129" t="s">
        <v>245</v>
      </c>
      <c r="L4" s="129" t="s">
        <v>290</v>
      </c>
      <c r="M4" s="129" t="s">
        <v>289</v>
      </c>
      <c r="N4" s="129" t="s">
        <v>247</v>
      </c>
      <c r="O4" s="130" t="s">
        <v>248</v>
      </c>
    </row>
    <row r="5" spans="1:15">
      <c r="A5" s="116" t="s">
        <v>249</v>
      </c>
      <c r="B5" s="116" t="s">
        <v>250</v>
      </c>
      <c r="C5" s="131">
        <f ca="1">OFFSET('2017各部門業績'!D$125,ROW(1:1)-1,COLUMN(C:C)-3)</f>
        <v>15245300</v>
      </c>
      <c r="D5" s="131">
        <f ca="1">OFFSET('2017各部門業績'!E$125,ROW(1:1)-1,COLUMN(D:D)-3)</f>
        <v>14758981</v>
      </c>
      <c r="E5" s="131">
        <f ca="1">OFFSET('2017各部門業績'!F$125,ROW(1:1)-1,COLUMN(E:E)-3)</f>
        <v>17501552</v>
      </c>
      <c r="F5" s="131">
        <f ca="1">OFFSET('2017各部門業績'!G$125,ROW(1:1)-1,COLUMN(F:F)-3)</f>
        <v>18145171</v>
      </c>
      <c r="G5" s="131">
        <f ca="1">OFFSET('2017各部門業績'!H$125,ROW(1:1)-1,COLUMN(G:G)-3)</f>
        <v>19026439</v>
      </c>
      <c r="H5" s="131">
        <f ca="1">OFFSET('2017各部門業績'!I$125,ROW(1:1)-1,COLUMN(H:H)-3)</f>
        <v>13675631</v>
      </c>
      <c r="I5" s="131">
        <f ca="1">OFFSET('2017各部門業績'!J$125,ROW(1:1)-1,COLUMN(I:I)-3)</f>
        <v>17763520</v>
      </c>
      <c r="J5" s="131">
        <f ca="1">OFFSET('2017各部門業績'!K$125,ROW(1:1)-1,COLUMN(J:J)-3)</f>
        <v>22923143</v>
      </c>
      <c r="K5" s="131">
        <f ca="1">OFFSET('2017各部門業績'!L$125,ROW(1:1)-1,COLUMN(K:K)-3)</f>
        <v>13383935</v>
      </c>
      <c r="L5" s="131">
        <f ca="1">OFFSET('2017各部門業績'!M$125,ROW(1:1)-1,COLUMN(L:L)-3)</f>
        <v>17942060</v>
      </c>
      <c r="M5" s="131">
        <f ca="1">OFFSET('2017各部門業績'!N$125,ROW(1:1)-1,COLUMN(M:M)-3)</f>
        <v>17973460</v>
      </c>
      <c r="N5" s="131">
        <f ca="1">OFFSET('2017各部門業績'!O$125,ROW(1:1)-1,COLUMN(N:N)-3)</f>
        <v>18941060</v>
      </c>
      <c r="O5" s="117">
        <f ca="1">SUM(C5:N5)</f>
        <v>207280252</v>
      </c>
    </row>
    <row r="6" spans="1:15">
      <c r="A6" s="116" t="s">
        <v>251</v>
      </c>
      <c r="B6" s="119" t="s">
        <v>252</v>
      </c>
      <c r="C6" s="131">
        <f ca="1">C5-C7</f>
        <v>11720181</v>
      </c>
      <c r="D6" s="131">
        <f t="shared" ref="D6:N6" ca="1" si="0">D5-D7</f>
        <v>11447832</v>
      </c>
      <c r="E6" s="131">
        <f t="shared" ca="1" si="0"/>
        <v>13656485</v>
      </c>
      <c r="F6" s="131">
        <f t="shared" ca="1" si="0"/>
        <v>14690368</v>
      </c>
      <c r="G6" s="131">
        <f t="shared" ca="1" si="0"/>
        <v>15058656</v>
      </c>
      <c r="H6" s="131">
        <f t="shared" ca="1" si="0"/>
        <v>10672686</v>
      </c>
      <c r="I6" s="131">
        <f t="shared" ca="1" si="0"/>
        <v>15167313</v>
      </c>
      <c r="J6" s="131">
        <f t="shared" ca="1" si="0"/>
        <v>17669246</v>
      </c>
      <c r="K6" s="131">
        <f t="shared" ca="1" si="0"/>
        <v>10373514</v>
      </c>
      <c r="L6" s="131">
        <f t="shared" ca="1" si="0"/>
        <v>14369413</v>
      </c>
      <c r="M6" s="131">
        <f t="shared" ca="1" si="0"/>
        <v>14402337</v>
      </c>
      <c r="N6" s="131">
        <f t="shared" ca="1" si="0"/>
        <v>15296893</v>
      </c>
      <c r="O6" s="117">
        <f t="shared" ref="O6:O7" ca="1" si="1">SUM(C6:N6)</f>
        <v>164524924</v>
      </c>
    </row>
    <row r="7" spans="1:15">
      <c r="A7" s="120"/>
      <c r="B7" s="121" t="s">
        <v>253</v>
      </c>
      <c r="C7" s="122">
        <f ca="1">OFFSET('2017各部門業績'!E$125,ROW(1:1)-1,COLUMN(C:C)-3)</f>
        <v>3525119</v>
      </c>
      <c r="D7" s="122">
        <f ca="1">OFFSET('2017各部門業績'!F$125,ROW(1:1)-1,COLUMN(D:D)-3)</f>
        <v>3311149</v>
      </c>
      <c r="E7" s="122">
        <f ca="1">OFFSET('2017各部門業績'!G$125,ROW(1:1)-1,COLUMN(E:E)-3)</f>
        <v>3845067</v>
      </c>
      <c r="F7" s="122">
        <f ca="1">OFFSET('2017各部門業績'!H$125,ROW(1:1)-1,COLUMN(F:F)-3)</f>
        <v>3454803</v>
      </c>
      <c r="G7" s="122">
        <f ca="1">OFFSET('2017各部門業績'!I$125,ROW(1:1)-1,COLUMN(G:G)-3)</f>
        <v>3967783</v>
      </c>
      <c r="H7" s="122">
        <f ca="1">OFFSET('2017各部門業績'!J$125,ROW(1:1)-1,COLUMN(H:H)-3)</f>
        <v>3002945</v>
      </c>
      <c r="I7" s="122">
        <f ca="1">OFFSET('2017各部門業績'!K$125,ROW(1:1)-1,COLUMN(I:I)-3)</f>
        <v>2596207</v>
      </c>
      <c r="J7" s="122">
        <f ca="1">OFFSET('2017各部門業績'!L$125,ROW(1:1)-1,COLUMN(J:J)-3)</f>
        <v>5253897</v>
      </c>
      <c r="K7" s="122">
        <f ca="1">OFFSET('2017各部門業績'!M$125,ROW(1:1)-1,COLUMN(K:K)-3)</f>
        <v>3010421</v>
      </c>
      <c r="L7" s="122">
        <f ca="1">OFFSET('2017各部門業績'!N$125,ROW(1:1)-1,COLUMN(L:L)-3)</f>
        <v>3572647</v>
      </c>
      <c r="M7" s="122">
        <f ca="1">OFFSET('2017各部門業績'!O$125,ROW(1:1)-1,COLUMN(M:M)-3)</f>
        <v>3571123</v>
      </c>
      <c r="N7" s="122">
        <f ca="1">OFFSET('2017各部門業績'!P$125,ROW(1:1)-1,COLUMN(N:N)-3)</f>
        <v>3644167</v>
      </c>
      <c r="O7" s="117">
        <f t="shared" ca="1" si="1"/>
        <v>42755328</v>
      </c>
    </row>
    <row r="8" spans="1:15">
      <c r="A8" s="120"/>
      <c r="B8" s="123" t="s">
        <v>254</v>
      </c>
      <c r="C8" s="127">
        <f ca="1">C7/C5</f>
        <v>0.23122660754462032</v>
      </c>
      <c r="D8" s="127">
        <f t="shared" ref="D8:O8" ca="1" si="2">D7/D5</f>
        <v>0.22434807660501765</v>
      </c>
      <c r="E8" s="127">
        <f t="shared" ca="1" si="2"/>
        <v>0.21969863015577132</v>
      </c>
      <c r="F8" s="127">
        <f t="shared" ca="1" si="2"/>
        <v>0.19039793011595207</v>
      </c>
      <c r="G8" s="127">
        <f t="shared" ca="1" si="2"/>
        <v>0.20854049462434879</v>
      </c>
      <c r="H8" s="127">
        <f t="shared" ca="1" si="2"/>
        <v>0.21958365211813627</v>
      </c>
      <c r="I8" s="127">
        <f t="shared" ca="1" si="2"/>
        <v>0.14615385914503431</v>
      </c>
      <c r="J8" s="127">
        <f t="shared" ca="1" si="2"/>
        <v>0.22919618832373903</v>
      </c>
      <c r="K8" s="127">
        <f t="shared" ca="1" si="2"/>
        <v>0.22492794533147389</v>
      </c>
      <c r="L8" s="127">
        <f t="shared" ca="1" si="2"/>
        <v>0.19912133835245227</v>
      </c>
      <c r="M8" s="127">
        <f t="shared" ca="1" si="2"/>
        <v>0.19868867763914128</v>
      </c>
      <c r="N8" s="127">
        <f t="shared" ca="1" si="2"/>
        <v>0.19239509298846</v>
      </c>
      <c r="O8" s="127">
        <f t="shared" ca="1" si="2"/>
        <v>0.20626821700313255</v>
      </c>
    </row>
    <row r="9" spans="1:15"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5" ht="21">
      <c r="A10" s="133" t="s">
        <v>255</v>
      </c>
      <c r="B10" s="124"/>
      <c r="C10" s="10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</row>
    <row r="11" spans="1:15">
      <c r="A11" s="125" t="s">
        <v>235</v>
      </c>
      <c r="B11" s="125" t="s">
        <v>236</v>
      </c>
      <c r="C11" s="134" t="s">
        <v>237</v>
      </c>
      <c r="D11" s="134" t="s">
        <v>238</v>
      </c>
      <c r="E11" s="134" t="s">
        <v>239</v>
      </c>
      <c r="F11" s="134" t="s">
        <v>240</v>
      </c>
      <c r="G11" s="134" t="s">
        <v>241</v>
      </c>
      <c r="H11" s="134" t="s">
        <v>242</v>
      </c>
      <c r="I11" s="134" t="s">
        <v>243</v>
      </c>
      <c r="J11" s="134" t="s">
        <v>244</v>
      </c>
      <c r="K11" s="134" t="s">
        <v>245</v>
      </c>
      <c r="L11" s="134" t="s">
        <v>246</v>
      </c>
      <c r="M11" s="134" t="s">
        <v>256</v>
      </c>
      <c r="N11" s="134" t="s">
        <v>257</v>
      </c>
      <c r="O11" s="128" t="s">
        <v>248</v>
      </c>
    </row>
    <row r="12" spans="1:15">
      <c r="A12" s="116" t="s">
        <v>249</v>
      </c>
      <c r="B12" s="116" t="s">
        <v>250</v>
      </c>
      <c r="C12" s="126">
        <f ca="1">OFFSET('2018預算值'!A$5,ROW(1:1)-1,COLUMN(C:C)-3)</f>
        <v>2000</v>
      </c>
      <c r="D12" s="126">
        <f ca="1">OFFSET('2018預算值'!B$5,ROW(1:1)-1,COLUMN(D:D)-3)</f>
        <v>0</v>
      </c>
      <c r="E12" s="126">
        <f ca="1">OFFSET('2018預算值'!C$5,ROW(1:1)-1,COLUMN(E:E)-3)</f>
        <v>0</v>
      </c>
      <c r="F12" s="126">
        <f ca="1">OFFSET('2018預算值'!D$5,ROW(1:1)-1,COLUMN(F:F)-3)</f>
        <v>0</v>
      </c>
      <c r="G12" s="126">
        <f ca="1">OFFSET('2018預算值'!E$5,ROW(1:1)-1,COLUMN(G:G)-3)</f>
        <v>0</v>
      </c>
      <c r="H12" s="126">
        <f ca="1">OFFSET('2018預算值'!F$5,ROW(1:1)-1,COLUMN(H:H)-3)</f>
        <v>0</v>
      </c>
      <c r="I12" s="126">
        <f ca="1">OFFSET('2018預算值'!G$5,ROW(1:1)-1,COLUMN(I:I)-3)</f>
        <v>0</v>
      </c>
      <c r="J12" s="126">
        <f ca="1">OFFSET('2018預算值'!H$5,ROW(1:1)-1,COLUMN(J:J)-3)</f>
        <v>0</v>
      </c>
      <c r="K12" s="126">
        <f ca="1">OFFSET('2018預算值'!I$5,ROW(1:1)-1,COLUMN(K:K)-3)</f>
        <v>0</v>
      </c>
      <c r="L12" s="126">
        <f ca="1">OFFSET('2018預算值'!J$5,ROW(1:1)-1,COLUMN(L:L)-3)</f>
        <v>0</v>
      </c>
      <c r="M12" s="126">
        <f ca="1">OFFSET('2018預算值'!K$5,ROW(1:1)-1,COLUMN(M:M)-3)</f>
        <v>0</v>
      </c>
      <c r="N12" s="126">
        <f ca="1">OFFSET('2018預算值'!L$5,ROW(1:1)-1,COLUMN(N:N)-3)</f>
        <v>0</v>
      </c>
      <c r="O12" s="126">
        <f ca="1">SUM(C12:N12)</f>
        <v>2000</v>
      </c>
    </row>
    <row r="13" spans="1:15">
      <c r="A13" s="116" t="s">
        <v>251</v>
      </c>
      <c r="B13" s="119" t="s">
        <v>252</v>
      </c>
      <c r="C13" s="126">
        <f ca="1">C12-C14</f>
        <v>1648.8</v>
      </c>
      <c r="D13" s="126">
        <f t="shared" ref="D13:N13" ca="1" si="3">D12-D14</f>
        <v>0</v>
      </c>
      <c r="E13" s="126">
        <f t="shared" ca="1" si="3"/>
        <v>0</v>
      </c>
      <c r="F13" s="126">
        <f t="shared" ca="1" si="3"/>
        <v>0</v>
      </c>
      <c r="G13" s="126">
        <f t="shared" ca="1" si="3"/>
        <v>0</v>
      </c>
      <c r="H13" s="126">
        <f t="shared" ca="1" si="3"/>
        <v>0</v>
      </c>
      <c r="I13" s="126">
        <f t="shared" ca="1" si="3"/>
        <v>0</v>
      </c>
      <c r="J13" s="126">
        <f t="shared" ca="1" si="3"/>
        <v>0</v>
      </c>
      <c r="K13" s="126">
        <f t="shared" ca="1" si="3"/>
        <v>0</v>
      </c>
      <c r="L13" s="126">
        <f t="shared" ca="1" si="3"/>
        <v>0</v>
      </c>
      <c r="M13" s="126">
        <f t="shared" ca="1" si="3"/>
        <v>0</v>
      </c>
      <c r="N13" s="126">
        <f t="shared" ca="1" si="3"/>
        <v>0</v>
      </c>
      <c r="O13" s="126">
        <f t="shared" ref="O13:O14" ca="1" si="4">SUM(C13:N13)</f>
        <v>1648.8</v>
      </c>
    </row>
    <row r="14" spans="1:15">
      <c r="A14" s="120"/>
      <c r="B14" s="121" t="s">
        <v>253</v>
      </c>
      <c r="C14" s="122">
        <f ca="1">OFFSET('2018預算值'!B$5,ROW(1:1)-1,COLUMN(C:C)-3)</f>
        <v>351.2</v>
      </c>
      <c r="D14" s="122">
        <f ca="1">OFFSET('2018預算值'!C$5,ROW(1:1)-1,COLUMN(D:D)-3)</f>
        <v>0</v>
      </c>
      <c r="E14" s="122">
        <f ca="1">OFFSET('2018預算值'!D$5,ROW(1:1)-1,COLUMN(E:E)-3)</f>
        <v>0</v>
      </c>
      <c r="F14" s="122">
        <f ca="1">OFFSET('2018預算值'!E$5,ROW(1:1)-1,COLUMN(F:F)-3)</f>
        <v>0</v>
      </c>
      <c r="G14" s="122">
        <f ca="1">OFFSET('2018預算值'!F$5,ROW(1:1)-1,COLUMN(G:G)-3)</f>
        <v>0</v>
      </c>
      <c r="H14" s="122">
        <f ca="1">OFFSET('2018預算值'!G$5,ROW(1:1)-1,COLUMN(H:H)-3)</f>
        <v>0</v>
      </c>
      <c r="I14" s="122">
        <f ca="1">OFFSET('2018預算值'!H$5,ROW(1:1)-1,COLUMN(I:I)-3)</f>
        <v>0</v>
      </c>
      <c r="J14" s="122">
        <f ca="1">OFFSET('2018預算值'!I$5,ROW(1:1)-1,COLUMN(J:J)-3)</f>
        <v>0</v>
      </c>
      <c r="K14" s="122">
        <f ca="1">OFFSET('2018預算值'!J$5,ROW(1:1)-1,COLUMN(K:K)-3)</f>
        <v>0</v>
      </c>
      <c r="L14" s="122">
        <f ca="1">OFFSET('2018預算值'!K$5,ROW(1:1)-1,COLUMN(L:L)-3)</f>
        <v>0</v>
      </c>
      <c r="M14" s="122">
        <f ca="1">OFFSET('2018預算值'!L$5,ROW(1:1)-1,COLUMN(M:M)-3)</f>
        <v>0</v>
      </c>
      <c r="N14" s="122">
        <f ca="1">OFFSET('2018預算值'!M$5,ROW(1:1)-1,COLUMN(N:N)-3)</f>
        <v>0</v>
      </c>
      <c r="O14" s="126">
        <f t="shared" ca="1" si="4"/>
        <v>351.2</v>
      </c>
    </row>
    <row r="15" spans="1:15">
      <c r="A15" s="120"/>
      <c r="B15" s="123" t="s">
        <v>254</v>
      </c>
      <c r="C15" s="127">
        <f ca="1">C14/C12</f>
        <v>0.17560000000000001</v>
      </c>
      <c r="D15" s="127" t="e">
        <f t="shared" ref="D15:O15" ca="1" si="5">D14/D12</f>
        <v>#DIV/0!</v>
      </c>
      <c r="E15" s="127" t="e">
        <f t="shared" ca="1" si="5"/>
        <v>#DIV/0!</v>
      </c>
      <c r="F15" s="127" t="e">
        <f t="shared" ca="1" si="5"/>
        <v>#DIV/0!</v>
      </c>
      <c r="G15" s="127" t="e">
        <f t="shared" ca="1" si="5"/>
        <v>#DIV/0!</v>
      </c>
      <c r="H15" s="127" t="e">
        <f t="shared" ca="1" si="5"/>
        <v>#DIV/0!</v>
      </c>
      <c r="I15" s="127" t="e">
        <f t="shared" ca="1" si="5"/>
        <v>#DIV/0!</v>
      </c>
      <c r="J15" s="127" t="e">
        <f t="shared" ca="1" si="5"/>
        <v>#DIV/0!</v>
      </c>
      <c r="K15" s="127" t="e">
        <f t="shared" ca="1" si="5"/>
        <v>#DIV/0!</v>
      </c>
      <c r="L15" s="127" t="e">
        <f t="shared" ca="1" si="5"/>
        <v>#DIV/0!</v>
      </c>
      <c r="M15" s="127" t="e">
        <f t="shared" ca="1" si="5"/>
        <v>#DIV/0!</v>
      </c>
      <c r="N15" s="127" t="e">
        <f t="shared" ca="1" si="5"/>
        <v>#DIV/0!</v>
      </c>
      <c r="O15" s="127">
        <f t="shared" ca="1" si="5"/>
        <v>0.17560000000000001</v>
      </c>
    </row>
    <row r="16" spans="1:1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</row>
    <row r="17" spans="1:15">
      <c r="A17" s="142" t="s">
        <v>258</v>
      </c>
      <c r="B17" s="114" t="s">
        <v>259</v>
      </c>
      <c r="C17" s="117">
        <f ca="1">C12-C5</f>
        <v>-15243300</v>
      </c>
      <c r="D17" s="117">
        <f t="shared" ref="D17:O17" ca="1" si="6">D12-D5</f>
        <v>-14758981</v>
      </c>
      <c r="E17" s="117">
        <f t="shared" ca="1" si="6"/>
        <v>-17501552</v>
      </c>
      <c r="F17" s="117">
        <f t="shared" ca="1" si="6"/>
        <v>-18145171</v>
      </c>
      <c r="G17" s="117">
        <f t="shared" ca="1" si="6"/>
        <v>-19026439</v>
      </c>
      <c r="H17" s="117">
        <f t="shared" ca="1" si="6"/>
        <v>-13675631</v>
      </c>
      <c r="I17" s="117">
        <f t="shared" ca="1" si="6"/>
        <v>-17763520</v>
      </c>
      <c r="J17" s="117">
        <f t="shared" ca="1" si="6"/>
        <v>-22923143</v>
      </c>
      <c r="K17" s="117">
        <f t="shared" ca="1" si="6"/>
        <v>-13383935</v>
      </c>
      <c r="L17" s="117">
        <f t="shared" ca="1" si="6"/>
        <v>-17942060</v>
      </c>
      <c r="M17" s="117">
        <f t="shared" ca="1" si="6"/>
        <v>-17973460</v>
      </c>
      <c r="N17" s="117">
        <f t="shared" ca="1" si="6"/>
        <v>-18941060</v>
      </c>
      <c r="O17" s="117">
        <f t="shared" ca="1" si="6"/>
        <v>-207278252</v>
      </c>
    </row>
    <row r="18" spans="1:15">
      <c r="A18" s="141"/>
      <c r="B18" s="115" t="s">
        <v>260</v>
      </c>
      <c r="C18" s="118">
        <f ca="1">C17/C5</f>
        <v>-0.99986881202731337</v>
      </c>
      <c r="D18" s="118">
        <f t="shared" ref="D18:O18" ca="1" si="7">D17/D5</f>
        <v>-1</v>
      </c>
      <c r="E18" s="118">
        <f t="shared" ca="1" si="7"/>
        <v>-1</v>
      </c>
      <c r="F18" s="118">
        <f t="shared" ca="1" si="7"/>
        <v>-1</v>
      </c>
      <c r="G18" s="118">
        <f t="shared" ca="1" si="7"/>
        <v>-1</v>
      </c>
      <c r="H18" s="118">
        <f t="shared" ca="1" si="7"/>
        <v>-1</v>
      </c>
      <c r="I18" s="118">
        <f t="shared" ca="1" si="7"/>
        <v>-1</v>
      </c>
      <c r="J18" s="118">
        <f t="shared" ca="1" si="7"/>
        <v>-1</v>
      </c>
      <c r="K18" s="118">
        <f t="shared" ca="1" si="7"/>
        <v>-1</v>
      </c>
      <c r="L18" s="118">
        <f t="shared" ca="1" si="7"/>
        <v>-1</v>
      </c>
      <c r="M18" s="118">
        <f t="shared" ca="1" si="7"/>
        <v>-1</v>
      </c>
      <c r="N18" s="118">
        <f t="shared" ca="1" si="7"/>
        <v>-1</v>
      </c>
      <c r="O18" s="118">
        <f t="shared" ca="1" si="7"/>
        <v>-0.99999035122747726</v>
      </c>
    </row>
    <row r="19" spans="1:15">
      <c r="A19" s="140" t="s">
        <v>261</v>
      </c>
      <c r="B19" s="114" t="s">
        <v>259</v>
      </c>
      <c r="C19" s="117">
        <f ca="1">C14-C7</f>
        <v>-3524767.8</v>
      </c>
      <c r="D19" s="117">
        <f t="shared" ref="D19:O19" ca="1" si="8">D14-D7</f>
        <v>-3311149</v>
      </c>
      <c r="E19" s="117">
        <f t="shared" ca="1" si="8"/>
        <v>-3845067</v>
      </c>
      <c r="F19" s="117">
        <f t="shared" ca="1" si="8"/>
        <v>-3454803</v>
      </c>
      <c r="G19" s="117">
        <f t="shared" ca="1" si="8"/>
        <v>-3967783</v>
      </c>
      <c r="H19" s="117">
        <f t="shared" ca="1" si="8"/>
        <v>-3002945</v>
      </c>
      <c r="I19" s="117">
        <f t="shared" ca="1" si="8"/>
        <v>-2596207</v>
      </c>
      <c r="J19" s="117">
        <f t="shared" ca="1" si="8"/>
        <v>-5253897</v>
      </c>
      <c r="K19" s="117">
        <f t="shared" ca="1" si="8"/>
        <v>-3010421</v>
      </c>
      <c r="L19" s="117">
        <f t="shared" ca="1" si="8"/>
        <v>-3572647</v>
      </c>
      <c r="M19" s="117">
        <f t="shared" ca="1" si="8"/>
        <v>-3571123</v>
      </c>
      <c r="N19" s="117">
        <f t="shared" ca="1" si="8"/>
        <v>-3644167</v>
      </c>
      <c r="O19" s="117">
        <f t="shared" ca="1" si="8"/>
        <v>-42754976.799999997</v>
      </c>
    </row>
    <row r="20" spans="1:15">
      <c r="A20" s="141"/>
      <c r="B20" s="115" t="s">
        <v>260</v>
      </c>
      <c r="C20" s="118">
        <f ca="1">C19/C7</f>
        <v>-0.99990037215764904</v>
      </c>
      <c r="D20" s="118">
        <f t="shared" ref="D20:O20" ca="1" si="9">D19/D7</f>
        <v>-1</v>
      </c>
      <c r="E20" s="118">
        <f t="shared" ca="1" si="9"/>
        <v>-1</v>
      </c>
      <c r="F20" s="118">
        <f t="shared" ca="1" si="9"/>
        <v>-1</v>
      </c>
      <c r="G20" s="118">
        <f t="shared" ca="1" si="9"/>
        <v>-1</v>
      </c>
      <c r="H20" s="118">
        <f t="shared" ca="1" si="9"/>
        <v>-1</v>
      </c>
      <c r="I20" s="118">
        <f t="shared" ca="1" si="9"/>
        <v>-1</v>
      </c>
      <c r="J20" s="118">
        <f t="shared" ca="1" si="9"/>
        <v>-1</v>
      </c>
      <c r="K20" s="118">
        <f t="shared" ca="1" si="9"/>
        <v>-1</v>
      </c>
      <c r="L20" s="118">
        <f t="shared" ca="1" si="9"/>
        <v>-1</v>
      </c>
      <c r="M20" s="118">
        <f t="shared" ca="1" si="9"/>
        <v>-1</v>
      </c>
      <c r="N20" s="118">
        <f t="shared" ca="1" si="9"/>
        <v>-1</v>
      </c>
      <c r="O20" s="118">
        <f t="shared" ca="1" si="9"/>
        <v>-0.99999178581906789</v>
      </c>
    </row>
    <row r="23" spans="1:15">
      <c r="A23" s="132" t="s">
        <v>291</v>
      </c>
      <c r="B23" s="132"/>
      <c r="C23" s="132"/>
      <c r="D23" s="132" t="s">
        <v>292</v>
      </c>
      <c r="E23" s="132"/>
      <c r="F23" s="132"/>
      <c r="G23" s="132" t="s">
        <v>293</v>
      </c>
      <c r="H23" s="132"/>
      <c r="I23" s="132"/>
      <c r="J23" s="132" t="s">
        <v>294</v>
      </c>
      <c r="K23" s="132"/>
      <c r="L23" s="132"/>
      <c r="M23" s="132" t="s">
        <v>295</v>
      </c>
      <c r="N23" s="132"/>
      <c r="O23" s="132"/>
    </row>
  </sheetData>
  <sheetProtection password="EAB1" sheet="1" objects="1" scenarios="1" selectLockedCells="1" selectUnlockedCells="1"/>
  <mergeCells count="2">
    <mergeCell ref="A19:A20"/>
    <mergeCell ref="A17:A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D208"/>
  <sheetViews>
    <sheetView workbookViewId="0">
      <pane xSplit="3" ySplit="4" topLeftCell="D119" activePane="bottomRight" state="frozen"/>
      <selection pane="topRight" activeCell="D1" sqref="D1"/>
      <selection pane="bottomLeft" activeCell="A5" sqref="A5"/>
      <selection pane="bottomRight" activeCell="D125" sqref="D125"/>
    </sheetView>
  </sheetViews>
  <sheetFormatPr defaultRowHeight="16.5"/>
  <cols>
    <col min="2" max="2" width="10.25" customWidth="1"/>
    <col min="3" max="3" width="13.75" bestFit="1" customWidth="1"/>
    <col min="4" max="4" width="12.25" bestFit="1" customWidth="1"/>
    <col min="5" max="5" width="10.875" bestFit="1" customWidth="1"/>
    <col min="6" max="6" width="11.125" bestFit="1" customWidth="1"/>
    <col min="7" max="7" width="10" bestFit="1" customWidth="1"/>
    <col min="8" max="8" width="11.25" bestFit="1" customWidth="1"/>
    <col min="9" max="9" width="10.125" bestFit="1" customWidth="1"/>
    <col min="10" max="10" width="11.25" bestFit="1" customWidth="1"/>
    <col min="11" max="11" width="10.125" bestFit="1" customWidth="1"/>
    <col min="12" max="12" width="11.25" bestFit="1" customWidth="1"/>
    <col min="13" max="13" width="10.875" bestFit="1" customWidth="1"/>
    <col min="14" max="14" width="11.25" bestFit="1" customWidth="1"/>
    <col min="15" max="15" width="10.125" bestFit="1" customWidth="1"/>
    <col min="16" max="16" width="11.25" bestFit="1" customWidth="1"/>
    <col min="17" max="17" width="10.125" bestFit="1" customWidth="1"/>
    <col min="18" max="18" width="11.25" bestFit="1" customWidth="1"/>
    <col min="19" max="19" width="10.125" bestFit="1" customWidth="1"/>
    <col min="20" max="20" width="11.25" bestFit="1" customWidth="1"/>
    <col min="21" max="21" width="10.125" bestFit="1" customWidth="1"/>
    <col min="22" max="22" width="11.25" bestFit="1" customWidth="1"/>
    <col min="23" max="23" width="10.125" bestFit="1" customWidth="1"/>
    <col min="24" max="24" width="11.25" bestFit="1" customWidth="1"/>
    <col min="25" max="25" width="10.125" bestFit="1" customWidth="1"/>
    <col min="26" max="26" width="11.25" bestFit="1" customWidth="1"/>
    <col min="27" max="27" width="10.125" bestFit="1" customWidth="1"/>
    <col min="28" max="28" width="12.25" bestFit="1" customWidth="1"/>
    <col min="29" max="29" width="11.125" bestFit="1" customWidth="1"/>
  </cols>
  <sheetData>
    <row r="2" spans="2:29">
      <c r="B2" t="s">
        <v>61</v>
      </c>
    </row>
    <row r="3" spans="2:29" ht="26.25" thickBot="1">
      <c r="B3" s="4"/>
      <c r="C3" s="4"/>
      <c r="D3" s="146" t="s">
        <v>11</v>
      </c>
      <c r="E3" s="146"/>
      <c r="F3" s="146" t="s">
        <v>12</v>
      </c>
      <c r="G3" s="146"/>
      <c r="H3" s="146" t="s">
        <v>13</v>
      </c>
      <c r="I3" s="146"/>
      <c r="J3" s="146" t="s">
        <v>14</v>
      </c>
      <c r="K3" s="146"/>
      <c r="L3" s="146" t="s">
        <v>15</v>
      </c>
      <c r="M3" s="146"/>
      <c r="N3" s="147" t="s">
        <v>16</v>
      </c>
      <c r="O3" s="147"/>
      <c r="P3" s="147" t="s">
        <v>17</v>
      </c>
      <c r="Q3" s="147"/>
      <c r="R3" s="147" t="s">
        <v>18</v>
      </c>
      <c r="S3" s="147"/>
      <c r="T3" s="147" t="s">
        <v>19</v>
      </c>
      <c r="U3" s="147"/>
      <c r="V3" s="146" t="s">
        <v>20</v>
      </c>
      <c r="W3" s="147"/>
      <c r="X3" s="146" t="s">
        <v>21</v>
      </c>
      <c r="Y3" s="146"/>
      <c r="Z3" s="146" t="s">
        <v>22</v>
      </c>
      <c r="AA3" s="147"/>
      <c r="AB3" s="146" t="s">
        <v>23</v>
      </c>
      <c r="AC3" s="146"/>
    </row>
    <row r="4" spans="2:29">
      <c r="B4" s="5" t="s">
        <v>24</v>
      </c>
      <c r="C4" s="6" t="s">
        <v>25</v>
      </c>
      <c r="D4" s="7" t="s">
        <v>26</v>
      </c>
      <c r="E4" s="7" t="s">
        <v>27</v>
      </c>
      <c r="F4" s="8" t="s">
        <v>26</v>
      </c>
      <c r="G4" s="8" t="s">
        <v>27</v>
      </c>
      <c r="H4" s="9" t="s">
        <v>26</v>
      </c>
      <c r="I4" s="9" t="s">
        <v>27</v>
      </c>
      <c r="J4" s="8" t="s">
        <v>26</v>
      </c>
      <c r="K4" s="8" t="s">
        <v>27</v>
      </c>
      <c r="L4" s="9" t="s">
        <v>26</v>
      </c>
      <c r="M4" s="9" t="s">
        <v>27</v>
      </c>
      <c r="N4" s="8" t="s">
        <v>26</v>
      </c>
      <c r="O4" s="8" t="s">
        <v>27</v>
      </c>
      <c r="P4" s="9" t="s">
        <v>26</v>
      </c>
      <c r="Q4" s="9" t="s">
        <v>27</v>
      </c>
      <c r="R4" s="8" t="s">
        <v>26</v>
      </c>
      <c r="S4" s="8" t="s">
        <v>27</v>
      </c>
      <c r="T4" s="9" t="s">
        <v>26</v>
      </c>
      <c r="U4" s="9" t="s">
        <v>27</v>
      </c>
      <c r="V4" s="8" t="s">
        <v>26</v>
      </c>
      <c r="W4" s="8" t="s">
        <v>27</v>
      </c>
      <c r="X4" s="9" t="s">
        <v>26</v>
      </c>
      <c r="Y4" s="9" t="s">
        <v>27</v>
      </c>
      <c r="Z4" s="8" t="s">
        <v>26</v>
      </c>
      <c r="AA4" s="8" t="s">
        <v>27</v>
      </c>
      <c r="AB4" s="7" t="s">
        <v>26</v>
      </c>
      <c r="AC4" s="7" t="s">
        <v>27</v>
      </c>
    </row>
    <row r="5" spans="2:29">
      <c r="B5" s="13" t="s">
        <v>3</v>
      </c>
      <c r="C5" s="10" t="s">
        <v>28</v>
      </c>
      <c r="D5" s="11">
        <v>5720</v>
      </c>
      <c r="E5" s="11">
        <v>2991</v>
      </c>
      <c r="F5" s="11">
        <v>0</v>
      </c>
      <c r="G5" s="11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1">
        <f>SUM(D5,F5,H5,J5,L5,N5,P5,R5,T5,V5,X5,Z5)</f>
        <v>5720</v>
      </c>
      <c r="AC5" s="46">
        <f>SUM(E5,G5,I5,K5,M5,O5,Q5,S5,U5,W5,Y5,AA5)</f>
        <v>2991</v>
      </c>
    </row>
    <row r="6" spans="2:29">
      <c r="B6" s="13" t="s">
        <v>3</v>
      </c>
      <c r="C6" s="10" t="s">
        <v>29</v>
      </c>
      <c r="D6" s="11">
        <v>0</v>
      </c>
      <c r="E6" s="11">
        <v>0</v>
      </c>
      <c r="F6" s="11">
        <v>350383</v>
      </c>
      <c r="G6" s="11">
        <v>113803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46">
        <f t="shared" ref="AB6:AB69" si="0">SUM(D6,F6,H6,J6,L6,N6,P6,R6,T6,V6,X6,Z6)</f>
        <v>350383</v>
      </c>
      <c r="AC6" s="46">
        <f t="shared" ref="AC6:AC69" si="1">SUM(E6,G6,I6,K6,M6,O6,Q6,S6,U6,W6,Y6,AA6)</f>
        <v>113803</v>
      </c>
    </row>
    <row r="7" spans="2:29">
      <c r="B7" s="13" t="s">
        <v>3</v>
      </c>
      <c r="C7" s="10" t="s">
        <v>30</v>
      </c>
      <c r="D7" s="11">
        <v>0</v>
      </c>
      <c r="E7" s="11">
        <v>0</v>
      </c>
      <c r="F7" s="11">
        <v>42300</v>
      </c>
      <c r="G7" s="11">
        <v>17499</v>
      </c>
      <c r="H7" s="12">
        <v>62000</v>
      </c>
      <c r="I7" s="12">
        <v>23496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46">
        <f t="shared" si="0"/>
        <v>104300</v>
      </c>
      <c r="AC7" s="46">
        <f t="shared" si="1"/>
        <v>40995</v>
      </c>
    </row>
    <row r="8" spans="2:29">
      <c r="B8" s="13" t="s">
        <v>3</v>
      </c>
      <c r="C8" s="10" t="s">
        <v>31</v>
      </c>
      <c r="D8" s="11"/>
      <c r="E8" s="11"/>
      <c r="F8" s="11"/>
      <c r="G8" s="11"/>
      <c r="H8" s="3"/>
      <c r="I8" s="3"/>
      <c r="J8" s="3"/>
      <c r="K8" s="3"/>
      <c r="L8" s="3"/>
      <c r="M8" s="3"/>
      <c r="N8" s="12">
        <v>2670</v>
      </c>
      <c r="O8" s="12">
        <v>1672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46">
        <f t="shared" si="0"/>
        <v>2670</v>
      </c>
      <c r="AC8" s="46">
        <f t="shared" si="1"/>
        <v>1672</v>
      </c>
    </row>
    <row r="9" spans="2:29">
      <c r="B9" s="13" t="s">
        <v>1</v>
      </c>
      <c r="C9" s="10" t="s">
        <v>32</v>
      </c>
      <c r="D9" s="11">
        <v>2395228</v>
      </c>
      <c r="E9" s="11">
        <v>564133</v>
      </c>
      <c r="F9" s="11">
        <v>1278765</v>
      </c>
      <c r="G9" s="11">
        <v>300363</v>
      </c>
      <c r="H9" s="12">
        <v>1264278</v>
      </c>
      <c r="I9" s="12">
        <v>305919</v>
      </c>
      <c r="J9" s="12">
        <v>144790</v>
      </c>
      <c r="K9" s="12">
        <v>31348</v>
      </c>
      <c r="L9" s="12">
        <v>360643</v>
      </c>
      <c r="M9" s="12">
        <v>-16649</v>
      </c>
      <c r="N9" s="12">
        <v>1035523</v>
      </c>
      <c r="O9" s="12">
        <v>278589</v>
      </c>
      <c r="P9" s="12">
        <v>693016</v>
      </c>
      <c r="Q9" s="12">
        <v>186585</v>
      </c>
      <c r="R9" s="12">
        <v>1573913</v>
      </c>
      <c r="S9" s="12">
        <v>411839</v>
      </c>
      <c r="T9" s="12">
        <v>824675</v>
      </c>
      <c r="U9" s="12">
        <v>198083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46">
        <f t="shared" si="0"/>
        <v>9570831</v>
      </c>
      <c r="AC9" s="46">
        <f t="shared" si="1"/>
        <v>2260210</v>
      </c>
    </row>
    <row r="10" spans="2:29">
      <c r="B10" s="13" t="s">
        <v>1</v>
      </c>
      <c r="C10" s="10" t="s">
        <v>33</v>
      </c>
      <c r="D10" s="11">
        <v>308030</v>
      </c>
      <c r="E10" s="11">
        <v>58020</v>
      </c>
      <c r="F10" s="11">
        <v>191581</v>
      </c>
      <c r="G10" s="11">
        <v>48360</v>
      </c>
      <c r="H10" s="12">
        <v>561746</v>
      </c>
      <c r="I10" s="12">
        <v>148585</v>
      </c>
      <c r="J10" s="12">
        <v>1085193</v>
      </c>
      <c r="K10" s="12">
        <v>284874</v>
      </c>
      <c r="L10" s="12">
        <v>943261</v>
      </c>
      <c r="M10" s="12">
        <v>260491</v>
      </c>
      <c r="N10" s="12">
        <v>642985</v>
      </c>
      <c r="O10" s="12">
        <v>188016</v>
      </c>
      <c r="P10" s="12">
        <v>300433</v>
      </c>
      <c r="Q10" s="12">
        <v>81035</v>
      </c>
      <c r="R10" s="12">
        <v>235146</v>
      </c>
      <c r="S10" s="12">
        <v>72954</v>
      </c>
      <c r="T10" s="12">
        <v>262977</v>
      </c>
      <c r="U10" s="12">
        <v>83448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46">
        <f t="shared" si="0"/>
        <v>4531352</v>
      </c>
      <c r="AC10" s="46">
        <f t="shared" si="1"/>
        <v>1225783</v>
      </c>
    </row>
    <row r="11" spans="2:29">
      <c r="B11" s="13" t="s">
        <v>1</v>
      </c>
      <c r="C11" s="10" t="s">
        <v>34</v>
      </c>
      <c r="D11" s="11">
        <v>1104431</v>
      </c>
      <c r="E11" s="11">
        <v>320889</v>
      </c>
      <c r="F11" s="11">
        <v>647573</v>
      </c>
      <c r="G11" s="11">
        <v>175777</v>
      </c>
      <c r="H11" s="12">
        <v>2265177</v>
      </c>
      <c r="I11" s="12">
        <v>589789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46">
        <f t="shared" si="0"/>
        <v>4017181</v>
      </c>
      <c r="AC11" s="46">
        <f t="shared" si="1"/>
        <v>1086455</v>
      </c>
    </row>
    <row r="12" spans="2:29">
      <c r="B12" s="13" t="s">
        <v>1</v>
      </c>
      <c r="C12" s="10" t="s">
        <v>35</v>
      </c>
      <c r="D12" s="11">
        <v>5264909</v>
      </c>
      <c r="E12" s="11">
        <v>1791485</v>
      </c>
      <c r="F12" s="11">
        <v>5276053</v>
      </c>
      <c r="G12" s="11">
        <v>1649943</v>
      </c>
      <c r="H12" s="12">
        <v>4097115</v>
      </c>
      <c r="I12" s="12">
        <v>1323969</v>
      </c>
      <c r="J12" s="12">
        <v>1305595</v>
      </c>
      <c r="K12" s="12">
        <v>396485</v>
      </c>
      <c r="L12" s="12">
        <v>2072159</v>
      </c>
      <c r="M12" s="12">
        <v>645276</v>
      </c>
      <c r="N12" s="12">
        <v>3932474</v>
      </c>
      <c r="O12" s="12">
        <v>1267259</v>
      </c>
      <c r="P12" s="12">
        <v>7425194</v>
      </c>
      <c r="Q12" s="12">
        <v>2198063</v>
      </c>
      <c r="R12" s="12">
        <v>3879439</v>
      </c>
      <c r="S12" s="12">
        <v>1187684</v>
      </c>
      <c r="T12" s="12">
        <v>5240399</v>
      </c>
      <c r="U12" s="12">
        <v>1611816</v>
      </c>
      <c r="V12" s="12">
        <v>5050000</v>
      </c>
      <c r="W12" s="12">
        <v>1161500</v>
      </c>
      <c r="X12" s="12">
        <v>4800000</v>
      </c>
      <c r="Y12" s="12">
        <v>1248000</v>
      </c>
      <c r="Z12" s="12">
        <v>3720000</v>
      </c>
      <c r="AA12" s="12">
        <v>967000</v>
      </c>
      <c r="AB12" s="46">
        <f t="shared" si="0"/>
        <v>52063337</v>
      </c>
      <c r="AC12" s="46">
        <f>SUM(E12,G12,I12,K12,M12,O12,Q12,S12,U12,W12,Y12,AA12)</f>
        <v>15448480</v>
      </c>
    </row>
    <row r="13" spans="2:29">
      <c r="B13" s="13" t="s">
        <v>1</v>
      </c>
      <c r="C13" s="10" t="s">
        <v>36</v>
      </c>
      <c r="D13" s="11">
        <v>951901</v>
      </c>
      <c r="E13" s="11">
        <v>201637</v>
      </c>
      <c r="F13" s="11">
        <v>-80558</v>
      </c>
      <c r="G13" s="11">
        <v>-247074</v>
      </c>
      <c r="H13" s="12">
        <v>2821744</v>
      </c>
      <c r="I13" s="12">
        <v>698286</v>
      </c>
      <c r="J13" s="12">
        <v>4360931</v>
      </c>
      <c r="K13" s="12">
        <v>1371931</v>
      </c>
      <c r="L13" s="12">
        <v>1999550</v>
      </c>
      <c r="M13" s="12">
        <v>667216</v>
      </c>
      <c r="N13" s="12">
        <v>2192491</v>
      </c>
      <c r="O13" s="12">
        <v>713775</v>
      </c>
      <c r="P13" s="12">
        <v>3076748</v>
      </c>
      <c r="Q13" s="12">
        <v>1005253</v>
      </c>
      <c r="R13" s="12">
        <v>5713315</v>
      </c>
      <c r="S13" s="12">
        <v>1893723</v>
      </c>
      <c r="T13" s="12">
        <v>4458672</v>
      </c>
      <c r="U13" s="12">
        <v>1465598</v>
      </c>
      <c r="V13" s="12">
        <v>4840000</v>
      </c>
      <c r="W13" s="12">
        <v>1113200</v>
      </c>
      <c r="X13" s="12">
        <v>3960000</v>
      </c>
      <c r="Y13" s="12">
        <v>1029000</v>
      </c>
      <c r="Z13" s="12">
        <v>3600000</v>
      </c>
      <c r="AA13" s="12">
        <v>936000</v>
      </c>
      <c r="AB13" s="46">
        <f t="shared" si="0"/>
        <v>37894794</v>
      </c>
      <c r="AC13" s="46">
        <f t="shared" si="1"/>
        <v>10848545</v>
      </c>
    </row>
    <row r="14" spans="2:29">
      <c r="B14" s="13" t="s">
        <v>1</v>
      </c>
      <c r="C14" s="10" t="s">
        <v>37</v>
      </c>
      <c r="D14" s="11">
        <v>172971</v>
      </c>
      <c r="E14" s="11">
        <v>60188</v>
      </c>
      <c r="F14" s="11">
        <v>0</v>
      </c>
      <c r="G14" s="11">
        <v>0</v>
      </c>
      <c r="H14" s="12">
        <v>809917</v>
      </c>
      <c r="I14" s="12">
        <v>285139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46">
        <f t="shared" si="0"/>
        <v>982888</v>
      </c>
      <c r="AC14" s="46">
        <f t="shared" si="1"/>
        <v>345327</v>
      </c>
    </row>
    <row r="15" spans="2:29">
      <c r="B15" s="13" t="s">
        <v>1</v>
      </c>
      <c r="C15" s="10" t="s">
        <v>38</v>
      </c>
      <c r="D15" s="11">
        <v>33273</v>
      </c>
      <c r="E15" s="11">
        <v>14845</v>
      </c>
      <c r="F15" s="11">
        <v>32998</v>
      </c>
      <c r="G15" s="11">
        <v>14722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31459</v>
      </c>
      <c r="U15" s="12">
        <v>14036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46">
        <f t="shared" si="0"/>
        <v>97730</v>
      </c>
      <c r="AC15" s="46">
        <f t="shared" si="1"/>
        <v>43603</v>
      </c>
    </row>
    <row r="16" spans="2:29">
      <c r="B16" s="13" t="s">
        <v>1</v>
      </c>
      <c r="C16" s="10" t="s">
        <v>39</v>
      </c>
      <c r="D16" s="11">
        <v>49242</v>
      </c>
      <c r="E16" s="11">
        <v>9893</v>
      </c>
      <c r="F16" s="11">
        <v>54146</v>
      </c>
      <c r="G16" s="11">
        <v>10770</v>
      </c>
      <c r="H16" s="12">
        <v>23536</v>
      </c>
      <c r="I16" s="12">
        <v>4954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46">
        <f t="shared" si="0"/>
        <v>126924</v>
      </c>
      <c r="AC16" s="46">
        <f t="shared" si="1"/>
        <v>25617</v>
      </c>
    </row>
    <row r="17" spans="2:29">
      <c r="B17" s="13" t="s">
        <v>1</v>
      </c>
      <c r="C17" s="10" t="s">
        <v>40</v>
      </c>
      <c r="D17" s="11">
        <v>0</v>
      </c>
      <c r="E17" s="11">
        <v>0</v>
      </c>
      <c r="F17" s="11">
        <v>3439</v>
      </c>
      <c r="G17" s="11">
        <v>2007</v>
      </c>
      <c r="H17" s="12">
        <v>3387</v>
      </c>
      <c r="I17" s="12">
        <v>1995</v>
      </c>
      <c r="J17" s="12">
        <v>0</v>
      </c>
      <c r="K17" s="12">
        <v>0</v>
      </c>
      <c r="L17" s="12">
        <v>6624</v>
      </c>
      <c r="M17" s="12">
        <v>3884</v>
      </c>
      <c r="N17" s="12">
        <v>0</v>
      </c>
      <c r="O17" s="12">
        <v>0</v>
      </c>
      <c r="P17" s="12">
        <v>3336</v>
      </c>
      <c r="Q17" s="12">
        <v>1999</v>
      </c>
      <c r="R17" s="12">
        <v>0</v>
      </c>
      <c r="S17" s="12">
        <v>0</v>
      </c>
      <c r="T17" s="12">
        <v>19844</v>
      </c>
      <c r="U17" s="12">
        <v>11257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46">
        <f t="shared" si="0"/>
        <v>36630</v>
      </c>
      <c r="AC17" s="46">
        <f t="shared" si="1"/>
        <v>21142</v>
      </c>
    </row>
    <row r="18" spans="2:29">
      <c r="B18" s="13" t="s">
        <v>1</v>
      </c>
      <c r="C18" s="10" t="s">
        <v>41</v>
      </c>
      <c r="D18" s="11">
        <v>0</v>
      </c>
      <c r="E18" s="11">
        <v>0</v>
      </c>
      <c r="F18" s="11">
        <v>72411</v>
      </c>
      <c r="G18" s="11">
        <v>32441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46">
        <f t="shared" si="0"/>
        <v>72411</v>
      </c>
      <c r="AC18" s="46">
        <f t="shared" si="1"/>
        <v>32441</v>
      </c>
    </row>
    <row r="19" spans="2:29">
      <c r="B19" s="13" t="s">
        <v>1</v>
      </c>
      <c r="C19" s="10" t="s">
        <v>42</v>
      </c>
      <c r="D19" s="11">
        <v>0</v>
      </c>
      <c r="E19" s="11">
        <v>0</v>
      </c>
      <c r="F19" s="11">
        <v>39065</v>
      </c>
      <c r="G19" s="11">
        <v>6558</v>
      </c>
      <c r="H19" s="12">
        <v>76815</v>
      </c>
      <c r="I19" s="12">
        <v>12882</v>
      </c>
      <c r="J19" s="12">
        <v>182479</v>
      </c>
      <c r="K19" s="12">
        <v>30006</v>
      </c>
      <c r="L19" s="12">
        <v>170610</v>
      </c>
      <c r="M19" s="12">
        <v>30036</v>
      </c>
      <c r="N19" s="12">
        <v>184716</v>
      </c>
      <c r="O19" s="12">
        <v>30571</v>
      </c>
      <c r="P19" s="12">
        <v>68887</v>
      </c>
      <c r="Q19" s="12">
        <v>11322</v>
      </c>
      <c r="R19" s="12">
        <v>147557</v>
      </c>
      <c r="S19" s="12">
        <v>24800</v>
      </c>
      <c r="T19" s="12">
        <v>51047</v>
      </c>
      <c r="U19" s="12">
        <v>7212</v>
      </c>
      <c r="V19" s="12">
        <v>32000</v>
      </c>
      <c r="W19" s="12">
        <v>6500</v>
      </c>
      <c r="X19" s="12">
        <v>32000</v>
      </c>
      <c r="Y19" s="12">
        <v>6500</v>
      </c>
      <c r="Z19" s="12">
        <v>32000</v>
      </c>
      <c r="AA19" s="12">
        <v>6500</v>
      </c>
      <c r="AB19" s="46">
        <f t="shared" si="0"/>
        <v>1017176</v>
      </c>
      <c r="AC19" s="46">
        <f t="shared" si="1"/>
        <v>172887</v>
      </c>
    </row>
    <row r="20" spans="2:29">
      <c r="B20" s="13" t="s">
        <v>1</v>
      </c>
      <c r="C20" s="10" t="s">
        <v>43</v>
      </c>
      <c r="D20" s="11">
        <v>0</v>
      </c>
      <c r="E20" s="11">
        <v>0</v>
      </c>
      <c r="F20" s="11">
        <v>2814</v>
      </c>
      <c r="G20" s="11">
        <v>2011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46">
        <f t="shared" si="0"/>
        <v>2814</v>
      </c>
      <c r="AC20" s="46">
        <f t="shared" si="1"/>
        <v>2011</v>
      </c>
    </row>
    <row r="21" spans="2:29">
      <c r="B21" s="13" t="s">
        <v>1</v>
      </c>
      <c r="C21" s="10" t="s">
        <v>44</v>
      </c>
      <c r="D21" s="11">
        <v>0</v>
      </c>
      <c r="E21" s="11">
        <v>0</v>
      </c>
      <c r="F21" s="11">
        <v>299838</v>
      </c>
      <c r="G21" s="11">
        <v>89950</v>
      </c>
      <c r="H21" s="12">
        <v>0</v>
      </c>
      <c r="I21" s="12">
        <v>0</v>
      </c>
      <c r="J21" s="12">
        <v>260358</v>
      </c>
      <c r="K21" s="12">
        <v>74919</v>
      </c>
      <c r="L21" s="12">
        <v>77925</v>
      </c>
      <c r="M21" s="12">
        <v>20507</v>
      </c>
      <c r="N21" s="12">
        <v>100502</v>
      </c>
      <c r="O21" s="12">
        <v>26448</v>
      </c>
      <c r="P21" s="12">
        <v>0</v>
      </c>
      <c r="Q21" s="12">
        <v>0</v>
      </c>
      <c r="R21" s="12">
        <v>92641</v>
      </c>
      <c r="S21" s="12">
        <v>23653</v>
      </c>
      <c r="T21" s="12">
        <v>38386</v>
      </c>
      <c r="U21" s="12">
        <v>9801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46">
        <f t="shared" si="0"/>
        <v>869650</v>
      </c>
      <c r="AC21" s="46">
        <f t="shared" si="1"/>
        <v>245278</v>
      </c>
    </row>
    <row r="22" spans="2:29">
      <c r="B22" s="13" t="s">
        <v>1</v>
      </c>
      <c r="C22" s="10" t="s">
        <v>45</v>
      </c>
      <c r="D22" s="11">
        <v>0</v>
      </c>
      <c r="E22" s="11">
        <v>0</v>
      </c>
      <c r="F22" s="11">
        <v>24420</v>
      </c>
      <c r="G22" s="11">
        <v>576</v>
      </c>
      <c r="H22" s="12">
        <v>25300</v>
      </c>
      <c r="I22" s="12">
        <v>346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6280</v>
      </c>
      <c r="S22" s="12">
        <v>-212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46">
        <f t="shared" si="0"/>
        <v>56000</v>
      </c>
      <c r="AC22" s="46">
        <f t="shared" si="1"/>
        <v>710</v>
      </c>
    </row>
    <row r="23" spans="2:29">
      <c r="B23" s="13" t="s">
        <v>1</v>
      </c>
      <c r="C23" s="10" t="s">
        <v>46</v>
      </c>
      <c r="D23" s="11"/>
      <c r="E23" s="11"/>
      <c r="F23" s="11"/>
      <c r="G23" s="11"/>
      <c r="H23" s="12">
        <v>263156</v>
      </c>
      <c r="I23" s="12">
        <v>46454</v>
      </c>
      <c r="J23" s="12">
        <v>217161</v>
      </c>
      <c r="K23" s="12">
        <v>35130</v>
      </c>
      <c r="L23" s="12">
        <v>196159</v>
      </c>
      <c r="M23" s="12">
        <v>29733</v>
      </c>
      <c r="N23" s="12">
        <v>49874</v>
      </c>
      <c r="O23" s="12">
        <v>11483</v>
      </c>
      <c r="P23" s="12">
        <v>21312</v>
      </c>
      <c r="Q23" s="12">
        <v>4800</v>
      </c>
      <c r="R23" s="12">
        <v>25636</v>
      </c>
      <c r="S23" s="12">
        <v>3472</v>
      </c>
      <c r="T23" s="12">
        <v>2485</v>
      </c>
      <c r="U23" s="12">
        <v>411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46">
        <f t="shared" si="0"/>
        <v>775783</v>
      </c>
      <c r="AC23" s="46">
        <f t="shared" si="1"/>
        <v>131483</v>
      </c>
    </row>
    <row r="24" spans="2:29">
      <c r="B24" s="13" t="s">
        <v>1</v>
      </c>
      <c r="C24" s="10" t="s">
        <v>47</v>
      </c>
      <c r="D24" s="11"/>
      <c r="E24" s="11"/>
      <c r="F24" s="11"/>
      <c r="G24" s="11"/>
      <c r="H24" s="3"/>
      <c r="I24" s="3"/>
      <c r="J24" s="12">
        <v>933903</v>
      </c>
      <c r="K24" s="12">
        <v>258810</v>
      </c>
      <c r="L24" s="12">
        <v>1028484</v>
      </c>
      <c r="M24" s="12">
        <v>282217</v>
      </c>
      <c r="N24" s="12">
        <v>1068744</v>
      </c>
      <c r="O24" s="12">
        <v>306808</v>
      </c>
      <c r="P24" s="12">
        <v>334591</v>
      </c>
      <c r="Q24" s="12">
        <v>2772</v>
      </c>
      <c r="R24" s="12">
        <v>173766</v>
      </c>
      <c r="S24" s="12">
        <v>30877</v>
      </c>
      <c r="T24" s="12">
        <v>695703</v>
      </c>
      <c r="U24" s="12">
        <v>198370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46">
        <f t="shared" si="0"/>
        <v>4235191</v>
      </c>
      <c r="AC24" s="46">
        <f t="shared" si="1"/>
        <v>1079854</v>
      </c>
    </row>
    <row r="25" spans="2:29">
      <c r="B25" s="13" t="s">
        <v>1</v>
      </c>
      <c r="C25" s="10" t="s">
        <v>48</v>
      </c>
      <c r="D25" s="11"/>
      <c r="E25" s="11"/>
      <c r="F25" s="11"/>
      <c r="G25" s="11"/>
      <c r="H25" s="3"/>
      <c r="I25" s="3"/>
      <c r="J25" s="12">
        <v>28073</v>
      </c>
      <c r="K25" s="12">
        <v>8499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27851</v>
      </c>
      <c r="S25" s="12">
        <v>8432</v>
      </c>
      <c r="T25" s="12">
        <v>64624</v>
      </c>
      <c r="U25" s="12">
        <v>19565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46">
        <f t="shared" si="0"/>
        <v>120548</v>
      </c>
      <c r="AC25" s="46">
        <f t="shared" si="1"/>
        <v>36496</v>
      </c>
    </row>
    <row r="26" spans="2:29">
      <c r="B26" s="13" t="s">
        <v>1</v>
      </c>
      <c r="C26" s="10" t="s">
        <v>49</v>
      </c>
      <c r="D26" s="11"/>
      <c r="E26" s="11"/>
      <c r="F26" s="11"/>
      <c r="G26" s="11"/>
      <c r="H26" s="3"/>
      <c r="I26" s="3"/>
      <c r="J26" s="3"/>
      <c r="K26" s="3"/>
      <c r="L26" s="3"/>
      <c r="M26" s="3"/>
      <c r="N26" s="12">
        <v>2394</v>
      </c>
      <c r="O26" s="12">
        <v>1668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46">
        <f t="shared" si="0"/>
        <v>2394</v>
      </c>
      <c r="AC26" s="46">
        <f t="shared" si="1"/>
        <v>1668</v>
      </c>
    </row>
    <row r="27" spans="2:29">
      <c r="B27" s="13" t="s">
        <v>5</v>
      </c>
      <c r="C27" s="10" t="s">
        <v>50</v>
      </c>
      <c r="D27" s="11">
        <v>1636344</v>
      </c>
      <c r="E27" s="11">
        <v>141846</v>
      </c>
      <c r="F27" s="11">
        <v>1379567</v>
      </c>
      <c r="G27" s="11">
        <v>71332</v>
      </c>
      <c r="H27" s="12">
        <v>816171</v>
      </c>
      <c r="I27" s="12">
        <v>114495</v>
      </c>
      <c r="J27" s="12">
        <v>1527030</v>
      </c>
      <c r="K27" s="12">
        <v>269635</v>
      </c>
      <c r="L27" s="12">
        <v>275962</v>
      </c>
      <c r="M27" s="12">
        <v>10419</v>
      </c>
      <c r="N27" s="12">
        <v>-90395</v>
      </c>
      <c r="O27" s="12">
        <v>176949</v>
      </c>
      <c r="P27" s="12">
        <v>0</v>
      </c>
      <c r="Q27" s="12">
        <v>9700</v>
      </c>
      <c r="R27" s="12">
        <v>-340118</v>
      </c>
      <c r="S27" s="12">
        <v>-312605</v>
      </c>
      <c r="T27" s="12">
        <v>-6470</v>
      </c>
      <c r="U27" s="12">
        <v>-6470</v>
      </c>
      <c r="V27" s="12">
        <v>4088000</v>
      </c>
      <c r="W27" s="12">
        <v>245280</v>
      </c>
      <c r="X27" s="12">
        <v>3088000</v>
      </c>
      <c r="Y27" s="12">
        <v>185280</v>
      </c>
      <c r="Z27" s="12">
        <v>3088000</v>
      </c>
      <c r="AA27" s="12">
        <v>185280</v>
      </c>
      <c r="AB27" s="46">
        <f t="shared" si="0"/>
        <v>15462091</v>
      </c>
      <c r="AC27" s="46">
        <f t="shared" si="1"/>
        <v>1091141</v>
      </c>
    </row>
    <row r="28" spans="2:29">
      <c r="B28" s="13" t="s">
        <v>5</v>
      </c>
      <c r="C28" s="10" t="s">
        <v>51</v>
      </c>
      <c r="D28" s="11">
        <v>3632557</v>
      </c>
      <c r="E28" s="11">
        <v>-660791</v>
      </c>
      <c r="F28" s="11">
        <v>2917552</v>
      </c>
      <c r="G28" s="11">
        <v>154434</v>
      </c>
      <c r="H28" s="12">
        <v>3891254</v>
      </c>
      <c r="I28" s="12">
        <v>252400</v>
      </c>
      <c r="J28" s="12">
        <v>4999403</v>
      </c>
      <c r="K28" s="12">
        <v>398003</v>
      </c>
      <c r="L28" s="12">
        <v>2875553</v>
      </c>
      <c r="M28" s="12">
        <v>151873</v>
      </c>
      <c r="N28" s="12">
        <v>4277096</v>
      </c>
      <c r="O28" s="12">
        <v>123724</v>
      </c>
      <c r="P28" s="12">
        <v>2600002</v>
      </c>
      <c r="Q28" s="12">
        <v>-80207</v>
      </c>
      <c r="R28" s="12">
        <v>2290534</v>
      </c>
      <c r="S28" s="12">
        <v>87806</v>
      </c>
      <c r="T28" s="12">
        <v>1950242</v>
      </c>
      <c r="U28" s="12">
        <v>75211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46">
        <f t="shared" si="0"/>
        <v>29434193</v>
      </c>
      <c r="AC28" s="46">
        <f t="shared" si="1"/>
        <v>502453</v>
      </c>
    </row>
    <row r="29" spans="2:29">
      <c r="B29" s="13" t="s">
        <v>5</v>
      </c>
      <c r="C29" s="10" t="s">
        <v>52</v>
      </c>
      <c r="D29" s="11">
        <v>43050673</v>
      </c>
      <c r="E29" s="11">
        <v>-1206308</v>
      </c>
      <c r="F29" s="11">
        <v>36292003</v>
      </c>
      <c r="G29" s="11">
        <v>2581261</v>
      </c>
      <c r="H29" s="12">
        <v>27799014</v>
      </c>
      <c r="I29" s="12">
        <v>2491460</v>
      </c>
      <c r="J29" s="12">
        <v>38257996</v>
      </c>
      <c r="K29" s="12">
        <v>3571879</v>
      </c>
      <c r="L29" s="12">
        <v>43146066</v>
      </c>
      <c r="M29" s="12">
        <v>2978765</v>
      </c>
      <c r="N29" s="12">
        <v>51755776</v>
      </c>
      <c r="O29" s="12">
        <v>1027086</v>
      </c>
      <c r="P29" s="12">
        <v>32853463</v>
      </c>
      <c r="Q29" s="12">
        <v>-479173</v>
      </c>
      <c r="R29" s="12">
        <v>35150189</v>
      </c>
      <c r="S29" s="12">
        <v>942913</v>
      </c>
      <c r="T29" s="12">
        <v>34749057</v>
      </c>
      <c r="U29" s="12">
        <v>4577227</v>
      </c>
      <c r="V29" s="12">
        <v>51691000</v>
      </c>
      <c r="W29" s="12">
        <v>3101460</v>
      </c>
      <c r="X29" s="12">
        <v>50692000</v>
      </c>
      <c r="Y29" s="12">
        <v>3041520</v>
      </c>
      <c r="Z29" s="12">
        <v>35693000</v>
      </c>
      <c r="AA29" s="12">
        <v>2141580</v>
      </c>
      <c r="AB29" s="46">
        <f t="shared" si="0"/>
        <v>481130237</v>
      </c>
      <c r="AC29" s="46">
        <f t="shared" si="1"/>
        <v>24769670</v>
      </c>
    </row>
    <row r="30" spans="2:29">
      <c r="B30" s="13" t="s">
        <v>5</v>
      </c>
      <c r="C30" s="10" t="s">
        <v>53</v>
      </c>
      <c r="D30" s="11">
        <v>0</v>
      </c>
      <c r="E30" s="11">
        <v>0</v>
      </c>
      <c r="F30" s="11">
        <v>157018</v>
      </c>
      <c r="G30" s="11">
        <v>21508</v>
      </c>
      <c r="H30" s="12">
        <v>76448</v>
      </c>
      <c r="I30" s="12">
        <v>4926</v>
      </c>
      <c r="J30" s="12">
        <v>0</v>
      </c>
      <c r="K30" s="12">
        <v>0</v>
      </c>
      <c r="L30" s="12">
        <v>220996</v>
      </c>
      <c r="M30" s="12">
        <v>14595</v>
      </c>
      <c r="N30" s="12">
        <v>45267</v>
      </c>
      <c r="O30" s="12">
        <v>2846</v>
      </c>
      <c r="P30" s="12">
        <v>47639</v>
      </c>
      <c r="Q30" s="12">
        <v>3304</v>
      </c>
      <c r="R30" s="12">
        <v>60807</v>
      </c>
      <c r="S30" s="12">
        <v>3629</v>
      </c>
      <c r="T30" s="12">
        <v>70764</v>
      </c>
      <c r="U30" s="12">
        <v>12172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46">
        <f t="shared" si="0"/>
        <v>678939</v>
      </c>
      <c r="AC30" s="46">
        <f t="shared" si="1"/>
        <v>62980</v>
      </c>
    </row>
    <row r="31" spans="2:29">
      <c r="B31" s="13" t="s">
        <v>5</v>
      </c>
      <c r="C31" s="10" t="s">
        <v>54</v>
      </c>
      <c r="D31" s="11">
        <v>2470808</v>
      </c>
      <c r="E31" s="11">
        <v>1807623</v>
      </c>
      <c r="F31" s="11">
        <v>-311745</v>
      </c>
      <c r="G31" s="11">
        <v>-311745</v>
      </c>
      <c r="H31" s="12">
        <v>2557140</v>
      </c>
      <c r="I31" s="12">
        <v>376146</v>
      </c>
      <c r="J31" s="12">
        <v>1310227</v>
      </c>
      <c r="K31" s="12">
        <v>1072803</v>
      </c>
      <c r="L31" s="12">
        <v>-1801172</v>
      </c>
      <c r="M31" s="12">
        <v>-1867481</v>
      </c>
      <c r="N31" s="12">
        <v>1423721</v>
      </c>
      <c r="O31" s="12">
        <v>161948</v>
      </c>
      <c r="P31" s="12">
        <v>2260729</v>
      </c>
      <c r="Q31" s="12">
        <v>151071</v>
      </c>
      <c r="R31" s="12">
        <v>-240072</v>
      </c>
      <c r="S31" s="12">
        <v>-66595</v>
      </c>
      <c r="T31" s="12">
        <v>-63494</v>
      </c>
      <c r="U31" s="12">
        <v>-79030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46">
        <f t="shared" si="0"/>
        <v>7606142</v>
      </c>
      <c r="AC31" s="46">
        <f t="shared" si="1"/>
        <v>1244740</v>
      </c>
    </row>
    <row r="32" spans="2:29">
      <c r="B32" s="13" t="s">
        <v>5</v>
      </c>
      <c r="C32" s="10" t="s">
        <v>55</v>
      </c>
      <c r="D32" s="11">
        <v>15890</v>
      </c>
      <c r="E32" s="11">
        <v>1183</v>
      </c>
      <c r="F32" s="11">
        <v>0</v>
      </c>
      <c r="G32" s="11">
        <v>0</v>
      </c>
      <c r="H32" s="12">
        <v>119891</v>
      </c>
      <c r="I32" s="12">
        <v>8686</v>
      </c>
      <c r="J32" s="12">
        <v>-373</v>
      </c>
      <c r="K32" s="12">
        <v>-373</v>
      </c>
      <c r="L32" s="12">
        <v>26033</v>
      </c>
      <c r="M32" s="12">
        <v>1479</v>
      </c>
      <c r="N32" s="12">
        <v>74309</v>
      </c>
      <c r="O32" s="12">
        <v>20480</v>
      </c>
      <c r="P32" s="12">
        <v>282995</v>
      </c>
      <c r="Q32" s="12">
        <v>16384</v>
      </c>
      <c r="R32" s="12">
        <v>-26903</v>
      </c>
      <c r="S32" s="12">
        <v>-26903</v>
      </c>
      <c r="T32" s="12">
        <v>3412590</v>
      </c>
      <c r="U32" s="12">
        <v>195104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46">
        <f t="shared" si="0"/>
        <v>3904432</v>
      </c>
      <c r="AC32" s="46">
        <f t="shared" si="1"/>
        <v>216040</v>
      </c>
    </row>
    <row r="33" spans="2:29">
      <c r="B33" s="13" t="s">
        <v>5</v>
      </c>
      <c r="C33" s="10" t="s">
        <v>56</v>
      </c>
      <c r="D33" s="11">
        <v>37673</v>
      </c>
      <c r="E33" s="11">
        <v>2728</v>
      </c>
      <c r="F33" s="11">
        <v>2023813</v>
      </c>
      <c r="G33" s="11">
        <v>88382</v>
      </c>
      <c r="H33" s="12">
        <v>2075863</v>
      </c>
      <c r="I33" s="12">
        <v>124069</v>
      </c>
      <c r="J33" s="12">
        <v>0</v>
      </c>
      <c r="K33" s="12">
        <v>0</v>
      </c>
      <c r="L33" s="12">
        <v>1850138</v>
      </c>
      <c r="M33" s="12">
        <v>105021</v>
      </c>
      <c r="N33" s="12">
        <v>2431074</v>
      </c>
      <c r="O33" s="12">
        <v>133644</v>
      </c>
      <c r="P33" s="12">
        <v>0</v>
      </c>
      <c r="Q33" s="12">
        <v>0</v>
      </c>
      <c r="R33" s="12">
        <v>836865</v>
      </c>
      <c r="S33" s="12">
        <v>49145</v>
      </c>
      <c r="T33" s="12">
        <v>2480018</v>
      </c>
      <c r="U33" s="12">
        <v>135607</v>
      </c>
      <c r="V33" s="12">
        <v>3360000</v>
      </c>
      <c r="W33" s="12">
        <v>67200</v>
      </c>
      <c r="X33" s="12">
        <v>2642000</v>
      </c>
      <c r="Y33" s="12">
        <v>52840</v>
      </c>
      <c r="Z33" s="12">
        <v>2643000</v>
      </c>
      <c r="AA33" s="12">
        <v>52860</v>
      </c>
      <c r="AB33" s="46">
        <f t="shared" si="0"/>
        <v>20380444</v>
      </c>
      <c r="AC33" s="46">
        <f t="shared" si="1"/>
        <v>811496</v>
      </c>
    </row>
    <row r="34" spans="2:29">
      <c r="B34" s="13" t="s">
        <v>5</v>
      </c>
      <c r="C34" s="10" t="s">
        <v>57</v>
      </c>
      <c r="D34" s="11"/>
      <c r="E34" s="11"/>
      <c r="F34" s="11"/>
      <c r="G34" s="11"/>
      <c r="H34" s="12">
        <v>146745</v>
      </c>
      <c r="I34" s="12">
        <v>5040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46">
        <f t="shared" si="0"/>
        <v>146745</v>
      </c>
      <c r="AC34" s="46">
        <f t="shared" si="1"/>
        <v>5040</v>
      </c>
    </row>
    <row r="35" spans="2:29">
      <c r="B35" s="13" t="s">
        <v>5</v>
      </c>
      <c r="C35" s="10" t="s">
        <v>58</v>
      </c>
      <c r="D35" s="11"/>
      <c r="E35" s="11"/>
      <c r="F35" s="11"/>
      <c r="G35" s="11"/>
      <c r="H35" s="3"/>
      <c r="I35" s="3"/>
      <c r="J35" s="12">
        <v>507351</v>
      </c>
      <c r="K35" s="12">
        <v>4303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46">
        <f t="shared" si="0"/>
        <v>507351</v>
      </c>
      <c r="AC35" s="46">
        <f t="shared" si="1"/>
        <v>4303</v>
      </c>
    </row>
    <row r="36" spans="2:29">
      <c r="B36" s="13" t="s">
        <v>5</v>
      </c>
      <c r="C36" s="10" t="s">
        <v>59</v>
      </c>
      <c r="D36" s="11"/>
      <c r="E36" s="11"/>
      <c r="F36" s="11"/>
      <c r="G36" s="11"/>
      <c r="H36" s="3"/>
      <c r="I36" s="3"/>
      <c r="J36" s="12">
        <v>0</v>
      </c>
      <c r="K36" s="12">
        <v>0</v>
      </c>
      <c r="L36" s="12">
        <v>213411</v>
      </c>
      <c r="M36" s="12">
        <v>12215</v>
      </c>
      <c r="N36" s="12">
        <v>0</v>
      </c>
      <c r="O36" s="12">
        <v>0</v>
      </c>
      <c r="P36" s="12">
        <v>0</v>
      </c>
      <c r="Q36" s="12">
        <v>0</v>
      </c>
      <c r="R36" s="12">
        <v>348629</v>
      </c>
      <c r="S36" s="12">
        <v>20819</v>
      </c>
      <c r="T36" s="12">
        <v>19711</v>
      </c>
      <c r="U36" s="12">
        <v>1157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46">
        <f t="shared" si="0"/>
        <v>581751</v>
      </c>
      <c r="AC36" s="46">
        <f t="shared" si="1"/>
        <v>34191</v>
      </c>
    </row>
    <row r="37" spans="2:29">
      <c r="B37" s="13" t="s">
        <v>5</v>
      </c>
      <c r="C37" s="10" t="s">
        <v>60</v>
      </c>
      <c r="D37" s="11"/>
      <c r="E37" s="11"/>
      <c r="F37" s="11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12">
        <v>0</v>
      </c>
      <c r="S37" s="12">
        <v>0</v>
      </c>
      <c r="T37" s="12">
        <v>311826</v>
      </c>
      <c r="U37" s="12">
        <v>18660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46">
        <f t="shared" si="0"/>
        <v>311826</v>
      </c>
      <c r="AC37" s="46">
        <f t="shared" si="1"/>
        <v>18660</v>
      </c>
    </row>
    <row r="38" spans="2:29">
      <c r="B38" s="13" t="s">
        <v>8</v>
      </c>
      <c r="C38" s="10" t="s">
        <v>63</v>
      </c>
      <c r="D38" s="11">
        <v>5700100</v>
      </c>
      <c r="E38" s="11">
        <v>815400</v>
      </c>
      <c r="F38" s="11">
        <v>4301220</v>
      </c>
      <c r="G38" s="11">
        <v>435512</v>
      </c>
      <c r="H38" s="12">
        <v>4200000</v>
      </c>
      <c r="I38" s="12">
        <v>422471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46">
        <f t="shared" si="0"/>
        <v>14201320</v>
      </c>
      <c r="AC38" s="46">
        <f t="shared" si="1"/>
        <v>1673383</v>
      </c>
    </row>
    <row r="39" spans="2:29">
      <c r="B39" s="13" t="s">
        <v>8</v>
      </c>
      <c r="C39" s="10" t="s">
        <v>64</v>
      </c>
      <c r="D39" s="11">
        <v>344090</v>
      </c>
      <c r="E39" s="11">
        <v>53757</v>
      </c>
      <c r="F39" s="11">
        <v>501030</v>
      </c>
      <c r="G39" s="11">
        <v>106147</v>
      </c>
      <c r="H39" s="12">
        <v>2472565</v>
      </c>
      <c r="I39" s="12">
        <v>587008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46">
        <f t="shared" si="0"/>
        <v>3317685</v>
      </c>
      <c r="AC39" s="46">
        <f t="shared" si="1"/>
        <v>746912</v>
      </c>
    </row>
    <row r="40" spans="2:29">
      <c r="B40" s="13" t="s">
        <v>8</v>
      </c>
      <c r="C40" s="10" t="s">
        <v>65</v>
      </c>
      <c r="D40" s="11">
        <v>17552</v>
      </c>
      <c r="E40" s="11">
        <v>6981</v>
      </c>
      <c r="F40" s="11">
        <v>41489</v>
      </c>
      <c r="G40" s="11">
        <v>15975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46">
        <f t="shared" si="0"/>
        <v>59041</v>
      </c>
      <c r="AC40" s="46">
        <f t="shared" si="1"/>
        <v>22956</v>
      </c>
    </row>
    <row r="41" spans="2:29">
      <c r="B41" s="13" t="s">
        <v>8</v>
      </c>
      <c r="C41" s="10" t="s">
        <v>66</v>
      </c>
      <c r="D41" s="11">
        <v>300</v>
      </c>
      <c r="E41" s="11">
        <v>101</v>
      </c>
      <c r="F41" s="11">
        <v>22686</v>
      </c>
      <c r="G41" s="11">
        <v>11457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46">
        <f t="shared" si="0"/>
        <v>22986</v>
      </c>
      <c r="AC41" s="46">
        <f t="shared" si="1"/>
        <v>11558</v>
      </c>
    </row>
    <row r="42" spans="2:29">
      <c r="B42" s="13" t="s">
        <v>8</v>
      </c>
      <c r="C42" s="10" t="s">
        <v>67</v>
      </c>
      <c r="D42" s="11">
        <v>29070</v>
      </c>
      <c r="E42" s="11">
        <v>14566</v>
      </c>
      <c r="F42" s="11">
        <v>41631</v>
      </c>
      <c r="G42" s="11">
        <v>21730</v>
      </c>
      <c r="H42" s="12">
        <v>85565</v>
      </c>
      <c r="I42" s="12">
        <v>44355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46">
        <f t="shared" si="0"/>
        <v>156266</v>
      </c>
      <c r="AC42" s="46">
        <f t="shared" si="1"/>
        <v>80651</v>
      </c>
    </row>
    <row r="43" spans="2:29">
      <c r="B43" s="13" t="s">
        <v>8</v>
      </c>
      <c r="C43" s="10" t="s">
        <v>68</v>
      </c>
      <c r="D43" s="11">
        <v>72767</v>
      </c>
      <c r="E43" s="11">
        <v>9336</v>
      </c>
      <c r="F43" s="11">
        <v>0</v>
      </c>
      <c r="G43" s="11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46">
        <f t="shared" si="0"/>
        <v>72767</v>
      </c>
      <c r="AC43" s="46">
        <f t="shared" si="1"/>
        <v>9336</v>
      </c>
    </row>
    <row r="44" spans="2:29">
      <c r="B44" s="13" t="s">
        <v>8</v>
      </c>
      <c r="C44" s="10" t="s">
        <v>69</v>
      </c>
      <c r="D44" s="11">
        <v>1770</v>
      </c>
      <c r="E44" s="11">
        <v>620</v>
      </c>
      <c r="F44" s="11">
        <v>0</v>
      </c>
      <c r="G44" s="11">
        <v>0</v>
      </c>
      <c r="H44" s="12">
        <v>6245</v>
      </c>
      <c r="I44" s="12">
        <v>2382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46">
        <f t="shared" si="0"/>
        <v>8015</v>
      </c>
      <c r="AC44" s="46">
        <f t="shared" si="1"/>
        <v>3002</v>
      </c>
    </row>
    <row r="45" spans="2:29">
      <c r="B45" s="13" t="s">
        <v>8</v>
      </c>
      <c r="C45" s="10" t="s">
        <v>70</v>
      </c>
      <c r="D45" s="11">
        <v>2660</v>
      </c>
      <c r="E45" s="11">
        <v>70</v>
      </c>
      <c r="F45" s="11">
        <v>13506</v>
      </c>
      <c r="G45" s="11">
        <v>4605</v>
      </c>
      <c r="H45" s="12">
        <v>1524</v>
      </c>
      <c r="I45" s="12">
        <v>487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46">
        <f t="shared" si="0"/>
        <v>17690</v>
      </c>
      <c r="AC45" s="46">
        <f t="shared" si="1"/>
        <v>5162</v>
      </c>
    </row>
    <row r="46" spans="2:29">
      <c r="B46" s="13" t="s">
        <v>8</v>
      </c>
      <c r="C46" s="10" t="s">
        <v>71</v>
      </c>
      <c r="D46" s="11">
        <v>35380316</v>
      </c>
      <c r="E46" s="11">
        <v>2002659</v>
      </c>
      <c r="F46" s="11">
        <v>57972081</v>
      </c>
      <c r="G46" s="11">
        <v>3281438</v>
      </c>
      <c r="H46" s="12">
        <v>87145400</v>
      </c>
      <c r="I46" s="12">
        <v>4932759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46">
        <f t="shared" si="0"/>
        <v>180497797</v>
      </c>
      <c r="AC46" s="46">
        <f t="shared" si="1"/>
        <v>10216856</v>
      </c>
    </row>
    <row r="47" spans="2:29">
      <c r="B47" s="13" t="s">
        <v>8</v>
      </c>
      <c r="C47" s="10" t="s">
        <v>72</v>
      </c>
      <c r="D47" s="11">
        <v>49614</v>
      </c>
      <c r="E47" s="11">
        <v>7681</v>
      </c>
      <c r="F47" s="11">
        <v>91540</v>
      </c>
      <c r="G47" s="11">
        <v>10670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46">
        <f t="shared" si="0"/>
        <v>141154</v>
      </c>
      <c r="AC47" s="46">
        <f t="shared" si="1"/>
        <v>18351</v>
      </c>
    </row>
    <row r="48" spans="2:29">
      <c r="B48" s="13" t="s">
        <v>8</v>
      </c>
      <c r="C48" s="10" t="s">
        <v>73</v>
      </c>
      <c r="D48" s="11">
        <v>0</v>
      </c>
      <c r="E48" s="11">
        <v>0</v>
      </c>
      <c r="F48" s="11">
        <v>0</v>
      </c>
      <c r="G48" s="11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46">
        <f t="shared" si="0"/>
        <v>0</v>
      </c>
      <c r="AC48" s="46">
        <f t="shared" si="1"/>
        <v>0</v>
      </c>
    </row>
    <row r="49" spans="2:29">
      <c r="B49" s="13" t="s">
        <v>8</v>
      </c>
      <c r="C49" s="10" t="s">
        <v>74</v>
      </c>
      <c r="D49" s="11">
        <v>0</v>
      </c>
      <c r="E49" s="11">
        <v>0</v>
      </c>
      <c r="F49" s="11">
        <v>3158</v>
      </c>
      <c r="G49" s="11">
        <v>1945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46">
        <f t="shared" si="0"/>
        <v>3158</v>
      </c>
      <c r="AC49" s="46">
        <f t="shared" si="1"/>
        <v>1945</v>
      </c>
    </row>
    <row r="50" spans="2:29">
      <c r="B50" s="13" t="s">
        <v>8</v>
      </c>
      <c r="C50" s="10" t="s">
        <v>75</v>
      </c>
      <c r="D50" s="11">
        <v>0</v>
      </c>
      <c r="E50" s="11">
        <v>0</v>
      </c>
      <c r="F50" s="11">
        <v>6741</v>
      </c>
      <c r="G50" s="11">
        <v>5385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46">
        <f t="shared" si="0"/>
        <v>6741</v>
      </c>
      <c r="AC50" s="46">
        <f t="shared" si="1"/>
        <v>5385</v>
      </c>
    </row>
    <row r="51" spans="2:29">
      <c r="B51" s="13" t="s">
        <v>8</v>
      </c>
      <c r="C51" s="10" t="s">
        <v>76</v>
      </c>
      <c r="D51" s="11"/>
      <c r="E51" s="11"/>
      <c r="F51" s="11"/>
      <c r="G51" s="11"/>
      <c r="H51" s="12">
        <v>24170</v>
      </c>
      <c r="I51" s="12">
        <v>6881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46">
        <f t="shared" si="0"/>
        <v>24170</v>
      </c>
      <c r="AC51" s="46">
        <f t="shared" si="1"/>
        <v>6881</v>
      </c>
    </row>
    <row r="52" spans="2:29">
      <c r="B52" s="15" t="s">
        <v>77</v>
      </c>
      <c r="C52" s="15" t="s">
        <v>78</v>
      </c>
      <c r="D52" s="16">
        <v>32222183</v>
      </c>
      <c r="E52" s="16">
        <v>5479221</v>
      </c>
      <c r="F52" s="16">
        <v>18420468</v>
      </c>
      <c r="G52" s="16">
        <v>2816575</v>
      </c>
      <c r="H52" s="17">
        <v>16640451</v>
      </c>
      <c r="I52" s="17">
        <v>2262647</v>
      </c>
      <c r="J52" s="17">
        <v>24637466</v>
      </c>
      <c r="K52" s="17">
        <v>3893215</v>
      </c>
      <c r="L52" s="17">
        <v>40653489</v>
      </c>
      <c r="M52" s="17">
        <v>6220361</v>
      </c>
      <c r="N52" s="17">
        <v>20031328</v>
      </c>
      <c r="O52" s="17">
        <v>2746154</v>
      </c>
      <c r="P52" s="17">
        <v>21752076</v>
      </c>
      <c r="Q52" s="17">
        <v>3346404</v>
      </c>
      <c r="R52" s="17">
        <v>44548026</v>
      </c>
      <c r="S52" s="17">
        <v>7004286</v>
      </c>
      <c r="T52" s="17">
        <v>3884379</v>
      </c>
      <c r="U52" s="17">
        <v>765915</v>
      </c>
      <c r="V52" s="17">
        <v>30869582</v>
      </c>
      <c r="W52" s="17">
        <v>4630437</v>
      </c>
      <c r="X52" s="17">
        <v>27782624</v>
      </c>
      <c r="Y52" s="17">
        <v>4167394</v>
      </c>
      <c r="Z52" s="17">
        <v>27782624</v>
      </c>
      <c r="AA52" s="17">
        <v>4167394</v>
      </c>
      <c r="AB52" s="46">
        <f t="shared" si="0"/>
        <v>309224696</v>
      </c>
      <c r="AC52" s="46">
        <f t="shared" si="1"/>
        <v>47500003</v>
      </c>
    </row>
    <row r="53" spans="2:29">
      <c r="B53" s="18" t="s">
        <v>6</v>
      </c>
      <c r="C53" s="15" t="s">
        <v>79</v>
      </c>
      <c r="D53" s="16">
        <v>731539</v>
      </c>
      <c r="E53" s="16">
        <v>223976</v>
      </c>
      <c r="F53" s="16">
        <v>1046645</v>
      </c>
      <c r="G53" s="16">
        <v>336351</v>
      </c>
      <c r="H53" s="17">
        <v>746370</v>
      </c>
      <c r="I53" s="17">
        <v>232778</v>
      </c>
      <c r="J53" s="17">
        <v>985032</v>
      </c>
      <c r="K53" s="17">
        <v>186372</v>
      </c>
      <c r="L53" s="17">
        <v>1154291</v>
      </c>
      <c r="M53" s="17">
        <v>334148</v>
      </c>
      <c r="N53" s="17">
        <v>1110100</v>
      </c>
      <c r="O53" s="17">
        <v>373972</v>
      </c>
      <c r="P53" s="17">
        <v>1357243</v>
      </c>
      <c r="Q53" s="17">
        <v>659238</v>
      </c>
      <c r="R53" s="17">
        <v>1080627</v>
      </c>
      <c r="S53" s="17">
        <v>365410</v>
      </c>
      <c r="T53" s="17">
        <v>1915121</v>
      </c>
      <c r="U53" s="17">
        <v>598497</v>
      </c>
      <c r="V53" s="17">
        <v>4200000</v>
      </c>
      <c r="W53" s="17">
        <v>1260000</v>
      </c>
      <c r="X53" s="17">
        <v>4200000</v>
      </c>
      <c r="Y53" s="17">
        <v>1260000</v>
      </c>
      <c r="Z53" s="17">
        <v>4200000</v>
      </c>
      <c r="AA53" s="17">
        <v>1260000</v>
      </c>
      <c r="AB53" s="46">
        <f t="shared" si="0"/>
        <v>22726968</v>
      </c>
      <c r="AC53" s="46">
        <f t="shared" si="1"/>
        <v>7090742</v>
      </c>
    </row>
    <row r="54" spans="2:29">
      <c r="B54" s="18" t="s">
        <v>6</v>
      </c>
      <c r="C54" s="15" t="s">
        <v>80</v>
      </c>
      <c r="D54" s="16">
        <v>1164559</v>
      </c>
      <c r="E54" s="16">
        <v>391594</v>
      </c>
      <c r="F54" s="16">
        <v>628278</v>
      </c>
      <c r="G54" s="16">
        <v>227454</v>
      </c>
      <c r="H54" s="17">
        <v>1500721</v>
      </c>
      <c r="I54" s="17">
        <v>528597</v>
      </c>
      <c r="J54" s="17">
        <v>529762</v>
      </c>
      <c r="K54" s="17">
        <v>196179</v>
      </c>
      <c r="L54" s="17">
        <v>179621</v>
      </c>
      <c r="M54" s="17">
        <v>72577</v>
      </c>
      <c r="N54" s="17">
        <v>278274</v>
      </c>
      <c r="O54" s="17">
        <v>118765</v>
      </c>
      <c r="P54" s="17">
        <v>299657</v>
      </c>
      <c r="Q54" s="17">
        <v>129462</v>
      </c>
      <c r="R54" s="17">
        <v>355288</v>
      </c>
      <c r="S54" s="17">
        <v>153253</v>
      </c>
      <c r="T54" s="17">
        <v>205061</v>
      </c>
      <c r="U54" s="17">
        <v>101233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46">
        <f t="shared" si="0"/>
        <v>5141221</v>
      </c>
      <c r="AC54" s="46">
        <f t="shared" si="1"/>
        <v>1919114</v>
      </c>
    </row>
    <row r="55" spans="2:29">
      <c r="B55" s="18" t="s">
        <v>6</v>
      </c>
      <c r="C55" s="15" t="s">
        <v>81</v>
      </c>
      <c r="D55" s="16">
        <v>114730</v>
      </c>
      <c r="E55" s="16">
        <v>36772</v>
      </c>
      <c r="F55" s="16">
        <v>76540</v>
      </c>
      <c r="G55" s="16">
        <v>22696</v>
      </c>
      <c r="H55" s="17">
        <v>50500</v>
      </c>
      <c r="I55" s="17">
        <v>9324</v>
      </c>
      <c r="J55" s="17">
        <v>50344</v>
      </c>
      <c r="K55" s="17">
        <v>12667</v>
      </c>
      <c r="L55" s="17">
        <v>95472</v>
      </c>
      <c r="M55" s="17">
        <v>22334</v>
      </c>
      <c r="N55" s="17">
        <v>128140</v>
      </c>
      <c r="O55" s="17">
        <v>28558</v>
      </c>
      <c r="P55" s="17">
        <v>159970</v>
      </c>
      <c r="Q55" s="17">
        <v>60330</v>
      </c>
      <c r="R55" s="17">
        <v>202590</v>
      </c>
      <c r="S55" s="17">
        <v>54712</v>
      </c>
      <c r="T55" s="17">
        <v>42296</v>
      </c>
      <c r="U55" s="17">
        <v>9826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46">
        <f t="shared" si="0"/>
        <v>920582</v>
      </c>
      <c r="AC55" s="46">
        <f t="shared" si="1"/>
        <v>257219</v>
      </c>
    </row>
    <row r="56" spans="2:29">
      <c r="B56" s="18" t="s">
        <v>6</v>
      </c>
      <c r="C56" s="15" t="s">
        <v>82</v>
      </c>
      <c r="D56" s="16">
        <v>257037</v>
      </c>
      <c r="E56" s="16">
        <v>76573</v>
      </c>
      <c r="F56" s="16">
        <v>0</v>
      </c>
      <c r="G56" s="16">
        <v>0</v>
      </c>
      <c r="H56" s="17">
        <v>184550</v>
      </c>
      <c r="I56" s="17">
        <v>63512</v>
      </c>
      <c r="J56" s="17">
        <v>175912</v>
      </c>
      <c r="K56" s="17">
        <v>51094</v>
      </c>
      <c r="L56" s="17">
        <v>147455</v>
      </c>
      <c r="M56" s="17">
        <v>45081</v>
      </c>
      <c r="N56" s="17">
        <v>196885</v>
      </c>
      <c r="O56" s="17">
        <v>64658</v>
      </c>
      <c r="P56" s="17">
        <v>129936</v>
      </c>
      <c r="Q56" s="17">
        <v>51384</v>
      </c>
      <c r="R56" s="17">
        <v>10850</v>
      </c>
      <c r="S56" s="17">
        <v>2198</v>
      </c>
      <c r="T56" s="17">
        <v>162102</v>
      </c>
      <c r="U56" s="17">
        <v>58561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46">
        <f t="shared" si="0"/>
        <v>1264727</v>
      </c>
      <c r="AC56" s="46">
        <f t="shared" si="1"/>
        <v>413061</v>
      </c>
    </row>
    <row r="57" spans="2:29">
      <c r="B57" s="18" t="s">
        <v>6</v>
      </c>
      <c r="C57" s="15" t="s">
        <v>83</v>
      </c>
      <c r="D57" s="16">
        <v>54573</v>
      </c>
      <c r="E57" s="16">
        <v>15701</v>
      </c>
      <c r="F57" s="16">
        <v>75976</v>
      </c>
      <c r="G57" s="16">
        <v>23110</v>
      </c>
      <c r="H57" s="17">
        <v>5330</v>
      </c>
      <c r="I57" s="17">
        <v>2511</v>
      </c>
      <c r="J57" s="17">
        <v>0</v>
      </c>
      <c r="K57" s="17">
        <v>0</v>
      </c>
      <c r="L57" s="17">
        <v>62488</v>
      </c>
      <c r="M57" s="17">
        <v>20262</v>
      </c>
      <c r="N57" s="17">
        <v>84840</v>
      </c>
      <c r="O57" s="17">
        <v>25937</v>
      </c>
      <c r="P57" s="17">
        <v>4800</v>
      </c>
      <c r="Q57" s="17">
        <v>1332</v>
      </c>
      <c r="R57" s="17">
        <v>35424</v>
      </c>
      <c r="S57" s="17">
        <v>12260</v>
      </c>
      <c r="T57" s="17">
        <v>14712</v>
      </c>
      <c r="U57" s="17">
        <v>6694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46">
        <f t="shared" si="0"/>
        <v>338143</v>
      </c>
      <c r="AC57" s="46">
        <f t="shared" si="1"/>
        <v>107807</v>
      </c>
    </row>
    <row r="58" spans="2:29">
      <c r="B58" s="18" t="s">
        <v>6</v>
      </c>
      <c r="C58" s="15" t="s">
        <v>84</v>
      </c>
      <c r="D58" s="16">
        <v>25600</v>
      </c>
      <c r="E58" s="16">
        <v>9541</v>
      </c>
      <c r="F58" s="16">
        <v>30720</v>
      </c>
      <c r="G58" s="16">
        <v>11013</v>
      </c>
      <c r="H58" s="17">
        <v>0</v>
      </c>
      <c r="I58" s="17">
        <v>0</v>
      </c>
      <c r="J58" s="17">
        <v>5500</v>
      </c>
      <c r="K58" s="17">
        <v>-625</v>
      </c>
      <c r="L58" s="17">
        <v>4740</v>
      </c>
      <c r="M58" s="17">
        <v>3811</v>
      </c>
      <c r="N58" s="17">
        <v>0</v>
      </c>
      <c r="O58" s="17">
        <v>0</v>
      </c>
      <c r="P58" s="17">
        <v>0</v>
      </c>
      <c r="Q58" s="17">
        <v>0</v>
      </c>
      <c r="R58" s="17">
        <v>15360</v>
      </c>
      <c r="S58" s="17">
        <v>3482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46">
        <f t="shared" si="0"/>
        <v>81920</v>
      </c>
      <c r="AC58" s="46">
        <f t="shared" si="1"/>
        <v>27222</v>
      </c>
    </row>
    <row r="59" spans="2:29">
      <c r="B59" s="18" t="s">
        <v>6</v>
      </c>
      <c r="C59" s="15" t="s">
        <v>85</v>
      </c>
      <c r="D59" s="16">
        <v>360764</v>
      </c>
      <c r="E59" s="16">
        <v>145836</v>
      </c>
      <c r="F59" s="16">
        <v>118853</v>
      </c>
      <c r="G59" s="16">
        <v>50377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340430</v>
      </c>
      <c r="U59" s="17">
        <v>125955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46">
        <f t="shared" si="0"/>
        <v>820047</v>
      </c>
      <c r="AC59" s="46">
        <f t="shared" si="1"/>
        <v>322168</v>
      </c>
    </row>
    <row r="60" spans="2:29">
      <c r="B60" s="18" t="s">
        <v>6</v>
      </c>
      <c r="C60" s="15" t="s">
        <v>86</v>
      </c>
      <c r="D60" s="16">
        <v>0</v>
      </c>
      <c r="E60" s="16">
        <v>0</v>
      </c>
      <c r="F60" s="16">
        <v>4150</v>
      </c>
      <c r="G60" s="16">
        <v>2104</v>
      </c>
      <c r="H60" s="17">
        <v>162027</v>
      </c>
      <c r="I60" s="17">
        <v>63989</v>
      </c>
      <c r="J60" s="17">
        <v>52100</v>
      </c>
      <c r="K60" s="17">
        <v>13404</v>
      </c>
      <c r="L60" s="17">
        <v>288950</v>
      </c>
      <c r="M60" s="17">
        <v>57750</v>
      </c>
      <c r="N60" s="17">
        <v>289780</v>
      </c>
      <c r="O60" s="17">
        <v>58162</v>
      </c>
      <c r="P60" s="17">
        <v>192910</v>
      </c>
      <c r="Q60" s="17">
        <v>38759</v>
      </c>
      <c r="R60" s="17">
        <v>201900</v>
      </c>
      <c r="S60" s="17">
        <v>49138</v>
      </c>
      <c r="T60" s="17">
        <v>197270</v>
      </c>
      <c r="U60" s="17">
        <v>39583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46">
        <f t="shared" si="0"/>
        <v>1389087</v>
      </c>
      <c r="AC60" s="46">
        <f t="shared" si="1"/>
        <v>322889</v>
      </c>
    </row>
    <row r="61" spans="2:29">
      <c r="B61" s="18" t="s">
        <v>6</v>
      </c>
      <c r="C61" s="15" t="s">
        <v>87</v>
      </c>
      <c r="D61" s="16"/>
      <c r="E61" s="16"/>
      <c r="F61" s="16"/>
      <c r="G61" s="16"/>
      <c r="H61" s="17">
        <v>22524</v>
      </c>
      <c r="I61" s="17">
        <v>11105</v>
      </c>
      <c r="J61" s="17">
        <v>0</v>
      </c>
      <c r="K61" s="17">
        <v>0</v>
      </c>
      <c r="L61" s="17">
        <v>0</v>
      </c>
      <c r="M61" s="17">
        <v>0</v>
      </c>
      <c r="N61" s="17">
        <v>18770</v>
      </c>
      <c r="O61" s="17">
        <v>9593</v>
      </c>
      <c r="P61" s="17">
        <v>17688</v>
      </c>
      <c r="Q61" s="17">
        <v>8544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46">
        <f t="shared" si="0"/>
        <v>58982</v>
      </c>
      <c r="AC61" s="46">
        <f t="shared" si="1"/>
        <v>29242</v>
      </c>
    </row>
    <row r="62" spans="2:29">
      <c r="B62" s="18" t="s">
        <v>6</v>
      </c>
      <c r="C62" s="15" t="s">
        <v>88</v>
      </c>
      <c r="D62" s="16"/>
      <c r="E62" s="16"/>
      <c r="F62" s="16"/>
      <c r="G62" s="16"/>
      <c r="H62" s="17">
        <v>3960</v>
      </c>
      <c r="I62" s="17">
        <v>1605</v>
      </c>
      <c r="J62" s="17">
        <v>0</v>
      </c>
      <c r="K62" s="17">
        <v>0</v>
      </c>
      <c r="L62" s="17">
        <v>0</v>
      </c>
      <c r="M62" s="17">
        <v>0</v>
      </c>
      <c r="N62" s="17">
        <v>505000</v>
      </c>
      <c r="O62" s="17">
        <v>154387</v>
      </c>
      <c r="P62" s="17">
        <v>606000</v>
      </c>
      <c r="Q62" s="17">
        <v>181116</v>
      </c>
      <c r="R62" s="17">
        <v>484645</v>
      </c>
      <c r="S62" s="17">
        <v>142259</v>
      </c>
      <c r="T62" s="17">
        <v>3069</v>
      </c>
      <c r="U62" s="17">
        <v>1244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46">
        <f t="shared" si="0"/>
        <v>1602674</v>
      </c>
      <c r="AC62" s="46">
        <f t="shared" si="1"/>
        <v>480611</v>
      </c>
    </row>
    <row r="63" spans="2:29">
      <c r="B63" s="18" t="s">
        <v>6</v>
      </c>
      <c r="C63" s="15" t="s">
        <v>89</v>
      </c>
      <c r="D63" s="16"/>
      <c r="E63" s="16"/>
      <c r="F63" s="16"/>
      <c r="G63" s="16"/>
      <c r="H63" s="14"/>
      <c r="I63" s="14"/>
      <c r="J63" s="17">
        <v>372</v>
      </c>
      <c r="K63" s="17">
        <v>212</v>
      </c>
      <c r="L63" s="17">
        <v>372</v>
      </c>
      <c r="M63" s="17">
        <v>212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372</v>
      </c>
      <c r="U63" s="17">
        <v>205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46">
        <f t="shared" si="0"/>
        <v>1116</v>
      </c>
      <c r="AC63" s="46">
        <f t="shared" si="1"/>
        <v>629</v>
      </c>
    </row>
    <row r="64" spans="2:29">
      <c r="B64" s="18" t="s">
        <v>6</v>
      </c>
      <c r="C64" s="15" t="s">
        <v>90</v>
      </c>
      <c r="D64" s="16"/>
      <c r="E64" s="16"/>
      <c r="F64" s="16"/>
      <c r="G64" s="16"/>
      <c r="H64" s="14"/>
      <c r="I64" s="14"/>
      <c r="J64" s="14"/>
      <c r="K64" s="14"/>
      <c r="L64" s="14"/>
      <c r="M64" s="14"/>
      <c r="N64" s="14"/>
      <c r="O64" s="14"/>
      <c r="P64" s="17">
        <v>15582</v>
      </c>
      <c r="Q64" s="17">
        <v>-16495</v>
      </c>
      <c r="R64" s="17">
        <v>0</v>
      </c>
      <c r="S64" s="17">
        <v>0</v>
      </c>
      <c r="T64" s="17">
        <v>3602</v>
      </c>
      <c r="U64" s="17">
        <v>-3812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46">
        <f t="shared" si="0"/>
        <v>19184</v>
      </c>
      <c r="AC64" s="46">
        <f t="shared" si="1"/>
        <v>-20307</v>
      </c>
    </row>
    <row r="65" spans="2:29">
      <c r="B65" s="18" t="s">
        <v>6</v>
      </c>
      <c r="C65" s="15" t="s">
        <v>91</v>
      </c>
      <c r="D65" s="16"/>
      <c r="E65" s="16"/>
      <c r="F65" s="16"/>
      <c r="G65" s="16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7">
        <v>0</v>
      </c>
      <c r="S65" s="17">
        <v>0</v>
      </c>
      <c r="T65" s="17">
        <v>180</v>
      </c>
      <c r="U65" s="17">
        <v>58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46">
        <f t="shared" si="0"/>
        <v>180</v>
      </c>
      <c r="AC65" s="46">
        <f t="shared" si="1"/>
        <v>58</v>
      </c>
    </row>
    <row r="66" spans="2:29">
      <c r="B66" s="25" t="s">
        <v>0</v>
      </c>
      <c r="C66" s="20" t="s">
        <v>92</v>
      </c>
      <c r="D66" s="23"/>
      <c r="E66" s="23"/>
      <c r="F66" s="23"/>
      <c r="G66" s="23"/>
      <c r="H66" s="22">
        <v>0</v>
      </c>
      <c r="I66" s="22">
        <v>0</v>
      </c>
      <c r="J66" s="24">
        <v>52000</v>
      </c>
      <c r="K66" s="24">
        <v>10472</v>
      </c>
      <c r="L66" s="24">
        <v>0</v>
      </c>
      <c r="M66" s="24">
        <v>154896</v>
      </c>
      <c r="N66" s="24">
        <v>0</v>
      </c>
      <c r="O66" s="21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46">
        <f t="shared" si="0"/>
        <v>52000</v>
      </c>
      <c r="AC66" s="46">
        <f t="shared" si="1"/>
        <v>165368</v>
      </c>
    </row>
    <row r="67" spans="2:29">
      <c r="B67" s="25" t="s">
        <v>0</v>
      </c>
      <c r="C67" s="20" t="s">
        <v>93</v>
      </c>
      <c r="D67" s="23"/>
      <c r="E67" s="23"/>
      <c r="F67" s="23"/>
      <c r="G67" s="23"/>
      <c r="H67" s="22">
        <v>0</v>
      </c>
      <c r="I67" s="22">
        <v>0</v>
      </c>
      <c r="J67" s="24">
        <v>47618</v>
      </c>
      <c r="K67" s="24">
        <v>12850</v>
      </c>
      <c r="L67" s="24">
        <v>23625</v>
      </c>
      <c r="M67" s="24">
        <v>6750</v>
      </c>
      <c r="N67" s="24">
        <v>47147</v>
      </c>
      <c r="O67" s="21">
        <v>13553</v>
      </c>
      <c r="P67" s="24">
        <v>0</v>
      </c>
      <c r="Q67" s="24">
        <v>0</v>
      </c>
      <c r="R67" s="24">
        <v>23734</v>
      </c>
      <c r="S67" s="24">
        <v>6845</v>
      </c>
      <c r="T67" s="24">
        <v>23558</v>
      </c>
      <c r="U67" s="24">
        <v>6451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46">
        <f t="shared" si="0"/>
        <v>165682</v>
      </c>
      <c r="AC67" s="46">
        <f t="shared" si="1"/>
        <v>46449</v>
      </c>
    </row>
    <row r="68" spans="2:29">
      <c r="B68" s="25" t="s">
        <v>0</v>
      </c>
      <c r="C68" s="20" t="s">
        <v>94</v>
      </c>
      <c r="D68" s="23"/>
      <c r="E68" s="23"/>
      <c r="F68" s="23"/>
      <c r="G68" s="23"/>
      <c r="H68" s="22">
        <v>0</v>
      </c>
      <c r="I68" s="22">
        <v>0</v>
      </c>
      <c r="J68" s="24">
        <v>762987</v>
      </c>
      <c r="K68" s="24">
        <v>181549</v>
      </c>
      <c r="L68" s="24">
        <v>1147723</v>
      </c>
      <c r="M68" s="24">
        <v>269653</v>
      </c>
      <c r="N68" s="24">
        <v>1210134</v>
      </c>
      <c r="O68" s="21">
        <v>309962</v>
      </c>
      <c r="P68" s="24">
        <v>382873</v>
      </c>
      <c r="Q68" s="24">
        <v>86725</v>
      </c>
      <c r="R68" s="24">
        <v>442161</v>
      </c>
      <c r="S68" s="24">
        <v>90270</v>
      </c>
      <c r="T68" s="24">
        <v>1296585</v>
      </c>
      <c r="U68" s="24">
        <v>329702</v>
      </c>
      <c r="V68" s="24">
        <v>550000</v>
      </c>
      <c r="W68" s="24">
        <v>126500</v>
      </c>
      <c r="X68" s="24">
        <v>580000</v>
      </c>
      <c r="Y68" s="24">
        <v>133400</v>
      </c>
      <c r="Z68" s="24">
        <v>600000</v>
      </c>
      <c r="AA68" s="24">
        <v>138000</v>
      </c>
      <c r="AB68" s="46">
        <f t="shared" si="0"/>
        <v>6972463</v>
      </c>
      <c r="AC68" s="46">
        <f t="shared" si="1"/>
        <v>1665761</v>
      </c>
    </row>
    <row r="69" spans="2:29">
      <c r="B69" s="25" t="s">
        <v>0</v>
      </c>
      <c r="C69" s="20" t="s">
        <v>95</v>
      </c>
      <c r="D69" s="23"/>
      <c r="E69" s="23"/>
      <c r="F69" s="23"/>
      <c r="G69" s="23"/>
      <c r="H69" s="22">
        <v>0</v>
      </c>
      <c r="I69" s="22">
        <v>0</v>
      </c>
      <c r="J69" s="24">
        <v>42618</v>
      </c>
      <c r="K69" s="24">
        <v>21843</v>
      </c>
      <c r="L69" s="24">
        <v>130157</v>
      </c>
      <c r="M69" s="24">
        <v>68329</v>
      </c>
      <c r="N69" s="24">
        <v>13548</v>
      </c>
      <c r="O69" s="21">
        <v>7409</v>
      </c>
      <c r="P69" s="24">
        <v>0</v>
      </c>
      <c r="Q69" s="24">
        <v>0</v>
      </c>
      <c r="R69" s="24">
        <v>111435</v>
      </c>
      <c r="S69" s="24">
        <v>58883</v>
      </c>
      <c r="T69" s="24">
        <v>4845</v>
      </c>
      <c r="U69" s="24">
        <v>2560</v>
      </c>
      <c r="V69" s="24">
        <v>300000</v>
      </c>
      <c r="W69" s="24">
        <v>84000</v>
      </c>
      <c r="X69" s="24">
        <v>320000</v>
      </c>
      <c r="Y69" s="24">
        <v>89600</v>
      </c>
      <c r="Z69" s="24">
        <v>300000</v>
      </c>
      <c r="AA69" s="24">
        <v>84000</v>
      </c>
      <c r="AB69" s="46">
        <f t="shared" si="0"/>
        <v>1222603</v>
      </c>
      <c r="AC69" s="46">
        <f t="shared" si="1"/>
        <v>416624</v>
      </c>
    </row>
    <row r="70" spans="2:29">
      <c r="B70" s="25" t="s">
        <v>0</v>
      </c>
      <c r="C70" s="20" t="s">
        <v>96</v>
      </c>
      <c r="D70" s="23"/>
      <c r="E70" s="23"/>
      <c r="F70" s="23"/>
      <c r="G70" s="23"/>
      <c r="H70" s="22">
        <v>0</v>
      </c>
      <c r="I70" s="22">
        <v>0</v>
      </c>
      <c r="J70" s="24">
        <v>22100</v>
      </c>
      <c r="K70" s="24">
        <v>11719</v>
      </c>
      <c r="L70" s="24">
        <v>0</v>
      </c>
      <c r="M70" s="24">
        <v>0</v>
      </c>
      <c r="N70" s="24">
        <v>10900</v>
      </c>
      <c r="O70" s="21">
        <v>6014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46">
        <f t="shared" ref="AB70:AC133" si="2">SUM(D70,F70,H70,J70,L70,N70,P70,R70,T70,V70,X70,Z70)</f>
        <v>33000</v>
      </c>
      <c r="AC70" s="46">
        <f t="shared" si="2"/>
        <v>17733</v>
      </c>
    </row>
    <row r="71" spans="2:29">
      <c r="B71" s="25" t="s">
        <v>0</v>
      </c>
      <c r="C71" s="20" t="s">
        <v>97</v>
      </c>
      <c r="D71" s="23"/>
      <c r="E71" s="23"/>
      <c r="F71" s="23"/>
      <c r="G71" s="23"/>
      <c r="H71" s="22">
        <v>0</v>
      </c>
      <c r="I71" s="22">
        <v>0</v>
      </c>
      <c r="J71" s="24">
        <v>2685</v>
      </c>
      <c r="K71" s="24">
        <v>1372</v>
      </c>
      <c r="L71" s="24">
        <v>0</v>
      </c>
      <c r="M71" s="24">
        <v>0</v>
      </c>
      <c r="N71" s="24">
        <v>0</v>
      </c>
      <c r="O71" s="21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46">
        <f t="shared" si="2"/>
        <v>2685</v>
      </c>
      <c r="AC71" s="46">
        <f t="shared" si="2"/>
        <v>1372</v>
      </c>
    </row>
    <row r="72" spans="2:29">
      <c r="B72" s="25" t="s">
        <v>0</v>
      </c>
      <c r="C72" s="20" t="s">
        <v>98</v>
      </c>
      <c r="D72" s="23"/>
      <c r="E72" s="23"/>
      <c r="F72" s="23"/>
      <c r="G72" s="23"/>
      <c r="H72" s="22">
        <v>0</v>
      </c>
      <c r="I72" s="22">
        <v>0</v>
      </c>
      <c r="J72" s="24">
        <v>25026</v>
      </c>
      <c r="K72" s="24">
        <v>7642</v>
      </c>
      <c r="L72" s="24">
        <v>557913</v>
      </c>
      <c r="M72" s="24">
        <v>200533</v>
      </c>
      <c r="N72" s="24">
        <v>4204</v>
      </c>
      <c r="O72" s="21">
        <v>1349</v>
      </c>
      <c r="P72" s="24">
        <v>128111</v>
      </c>
      <c r="Q72" s="24">
        <v>14788</v>
      </c>
      <c r="R72" s="24">
        <v>53520</v>
      </c>
      <c r="S72" s="24">
        <v>8191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46">
        <f t="shared" si="2"/>
        <v>768774</v>
      </c>
      <c r="AC72" s="46">
        <f t="shared" si="2"/>
        <v>232503</v>
      </c>
    </row>
    <row r="73" spans="2:29">
      <c r="B73" s="25" t="s">
        <v>0</v>
      </c>
      <c r="C73" s="20" t="s">
        <v>99</v>
      </c>
      <c r="D73" s="23"/>
      <c r="E73" s="23"/>
      <c r="F73" s="23"/>
      <c r="G73" s="23"/>
      <c r="H73" s="22">
        <v>0</v>
      </c>
      <c r="I73" s="22">
        <v>0</v>
      </c>
      <c r="J73" s="24">
        <v>8826</v>
      </c>
      <c r="K73" s="24">
        <v>4970</v>
      </c>
      <c r="L73" s="24">
        <v>0</v>
      </c>
      <c r="M73" s="24">
        <v>0</v>
      </c>
      <c r="N73" s="24">
        <v>0</v>
      </c>
      <c r="O73" s="21">
        <v>0</v>
      </c>
      <c r="P73" s="24">
        <v>0</v>
      </c>
      <c r="Q73" s="24">
        <v>0</v>
      </c>
      <c r="R73" s="24">
        <v>11826</v>
      </c>
      <c r="S73" s="24">
        <v>6766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46">
        <f t="shared" si="2"/>
        <v>20652</v>
      </c>
      <c r="AC73" s="46">
        <f t="shared" si="2"/>
        <v>11736</v>
      </c>
    </row>
    <row r="74" spans="2:29">
      <c r="B74" s="25" t="s">
        <v>0</v>
      </c>
      <c r="C74" s="20" t="s">
        <v>100</v>
      </c>
      <c r="D74" s="23"/>
      <c r="E74" s="23"/>
      <c r="F74" s="23"/>
      <c r="G74" s="23"/>
      <c r="H74" s="22">
        <v>0</v>
      </c>
      <c r="I74" s="22">
        <v>0</v>
      </c>
      <c r="J74" s="24">
        <v>5259</v>
      </c>
      <c r="K74" s="24">
        <v>1611</v>
      </c>
      <c r="L74" s="24">
        <v>16682</v>
      </c>
      <c r="M74" s="24">
        <v>4914</v>
      </c>
      <c r="N74" s="24">
        <v>1494</v>
      </c>
      <c r="O74" s="21">
        <v>496</v>
      </c>
      <c r="P74" s="24">
        <v>2959</v>
      </c>
      <c r="Q74" s="24">
        <v>623</v>
      </c>
      <c r="R74" s="24">
        <v>45462</v>
      </c>
      <c r="S74" s="24">
        <v>12884</v>
      </c>
      <c r="T74" s="24">
        <v>34438</v>
      </c>
      <c r="U74" s="24">
        <v>10262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46">
        <f t="shared" si="2"/>
        <v>106294</v>
      </c>
      <c r="AC74" s="46">
        <f t="shared" si="2"/>
        <v>30790</v>
      </c>
    </row>
    <row r="75" spans="2:29">
      <c r="B75" s="25" t="s">
        <v>0</v>
      </c>
      <c r="C75" s="20" t="s">
        <v>101</v>
      </c>
      <c r="D75" s="23"/>
      <c r="E75" s="23"/>
      <c r="F75" s="23"/>
      <c r="G75" s="23"/>
      <c r="H75" s="22">
        <v>0</v>
      </c>
      <c r="I75" s="22">
        <v>0</v>
      </c>
      <c r="J75" s="24">
        <v>59706313</v>
      </c>
      <c r="K75" s="24">
        <v>3379604</v>
      </c>
      <c r="L75" s="24">
        <v>59646026</v>
      </c>
      <c r="M75" s="24">
        <v>3376190</v>
      </c>
      <c r="N75" s="24">
        <v>35746426</v>
      </c>
      <c r="O75" s="21">
        <v>2023383</v>
      </c>
      <c r="P75" s="24">
        <v>58902076</v>
      </c>
      <c r="Q75" s="24">
        <v>3334080</v>
      </c>
      <c r="R75" s="24">
        <v>52651660</v>
      </c>
      <c r="S75" s="24">
        <v>2980283</v>
      </c>
      <c r="T75" s="24">
        <v>36845315</v>
      </c>
      <c r="U75" s="24">
        <v>2085584</v>
      </c>
      <c r="V75" s="24">
        <v>45000000</v>
      </c>
      <c r="W75" s="24">
        <v>2547000</v>
      </c>
      <c r="X75" s="24">
        <v>45000000</v>
      </c>
      <c r="Y75" s="24">
        <v>2547000</v>
      </c>
      <c r="Z75" s="24">
        <v>40000000</v>
      </c>
      <c r="AA75" s="24">
        <v>2264000</v>
      </c>
      <c r="AB75" s="46">
        <f t="shared" si="2"/>
        <v>433497816</v>
      </c>
      <c r="AC75" s="46">
        <f t="shared" si="2"/>
        <v>24537124</v>
      </c>
    </row>
    <row r="76" spans="2:29">
      <c r="B76" s="25" t="s">
        <v>0</v>
      </c>
      <c r="C76" s="20" t="s">
        <v>102</v>
      </c>
      <c r="D76" s="23"/>
      <c r="E76" s="23"/>
      <c r="F76" s="23"/>
      <c r="G76" s="23"/>
      <c r="H76" s="22">
        <v>0</v>
      </c>
      <c r="I76" s="22">
        <v>0</v>
      </c>
      <c r="J76" s="24">
        <v>54421</v>
      </c>
      <c r="K76" s="24">
        <v>5749</v>
      </c>
      <c r="L76" s="24">
        <v>70182</v>
      </c>
      <c r="M76" s="24">
        <v>11370</v>
      </c>
      <c r="N76" s="24">
        <v>72931</v>
      </c>
      <c r="O76" s="21">
        <v>11857</v>
      </c>
      <c r="P76" s="24">
        <v>35502</v>
      </c>
      <c r="Q76" s="24">
        <v>6096</v>
      </c>
      <c r="R76" s="24">
        <v>107683</v>
      </c>
      <c r="S76" s="24">
        <v>17841</v>
      </c>
      <c r="T76" s="24">
        <v>53838</v>
      </c>
      <c r="U76" s="24">
        <v>8598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46">
        <f t="shared" si="2"/>
        <v>394557</v>
      </c>
      <c r="AC76" s="46">
        <f t="shared" si="2"/>
        <v>61511</v>
      </c>
    </row>
    <row r="77" spans="2:29">
      <c r="B77" s="25" t="s">
        <v>0</v>
      </c>
      <c r="C77" s="20" t="s">
        <v>103</v>
      </c>
      <c r="D77" s="23"/>
      <c r="E77" s="23"/>
      <c r="F77" s="23"/>
      <c r="G77" s="23"/>
      <c r="H77" s="22"/>
      <c r="I77" s="22"/>
      <c r="J77" s="24">
        <v>0</v>
      </c>
      <c r="K77" s="24">
        <v>0</v>
      </c>
      <c r="L77" s="24">
        <v>2708</v>
      </c>
      <c r="M77" s="24">
        <v>1905</v>
      </c>
      <c r="N77" s="24">
        <v>0</v>
      </c>
      <c r="O77" s="21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46">
        <f t="shared" si="2"/>
        <v>2708</v>
      </c>
      <c r="AC77" s="46">
        <f t="shared" si="2"/>
        <v>1905</v>
      </c>
    </row>
    <row r="78" spans="2:29">
      <c r="B78" s="25" t="s">
        <v>0</v>
      </c>
      <c r="C78" s="20" t="s">
        <v>104</v>
      </c>
      <c r="D78" s="23"/>
      <c r="E78" s="23"/>
      <c r="F78" s="23"/>
      <c r="G78" s="23"/>
      <c r="H78" s="22"/>
      <c r="I78" s="22"/>
      <c r="J78" s="24">
        <v>0</v>
      </c>
      <c r="K78" s="24">
        <v>0</v>
      </c>
      <c r="L78" s="24">
        <v>11636</v>
      </c>
      <c r="M78" s="24">
        <v>5874</v>
      </c>
      <c r="N78" s="24">
        <v>24486</v>
      </c>
      <c r="O78" s="21">
        <v>12890</v>
      </c>
      <c r="P78" s="24">
        <v>0</v>
      </c>
      <c r="Q78" s="24">
        <v>0</v>
      </c>
      <c r="R78" s="24">
        <v>10071</v>
      </c>
      <c r="S78" s="24">
        <v>4630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46">
        <f t="shared" si="2"/>
        <v>46193</v>
      </c>
      <c r="AC78" s="46">
        <f t="shared" si="2"/>
        <v>23394</v>
      </c>
    </row>
    <row r="79" spans="2:29">
      <c r="B79" s="25" t="s">
        <v>0</v>
      </c>
      <c r="C79" s="20" t="s">
        <v>105</v>
      </c>
      <c r="D79" s="23"/>
      <c r="E79" s="23"/>
      <c r="F79" s="23"/>
      <c r="G79" s="23"/>
      <c r="H79" s="22"/>
      <c r="I79" s="22"/>
      <c r="J79" s="24">
        <v>0</v>
      </c>
      <c r="K79" s="24">
        <v>0</v>
      </c>
      <c r="L79" s="24">
        <v>1260</v>
      </c>
      <c r="M79" s="24">
        <v>867</v>
      </c>
      <c r="N79" s="24">
        <v>0</v>
      </c>
      <c r="O79" s="21">
        <v>0</v>
      </c>
      <c r="P79" s="24">
        <v>0</v>
      </c>
      <c r="Q79" s="24">
        <v>0</v>
      </c>
      <c r="R79" s="24">
        <v>0</v>
      </c>
      <c r="S79" s="24">
        <v>0</v>
      </c>
      <c r="T79" s="24">
        <v>4560</v>
      </c>
      <c r="U79" s="24">
        <v>3095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46">
        <f t="shared" si="2"/>
        <v>5820</v>
      </c>
      <c r="AC79" s="46">
        <f t="shared" si="2"/>
        <v>3962</v>
      </c>
    </row>
    <row r="80" spans="2:29">
      <c r="B80" s="25" t="s">
        <v>0</v>
      </c>
      <c r="C80" s="20" t="s">
        <v>106</v>
      </c>
      <c r="D80" s="23"/>
      <c r="E80" s="23"/>
      <c r="F80" s="23"/>
      <c r="G80" s="23"/>
      <c r="H80" s="22"/>
      <c r="I80" s="22"/>
      <c r="J80" s="24"/>
      <c r="K80" s="24"/>
      <c r="L80" s="24"/>
      <c r="M80" s="24"/>
      <c r="N80" s="24"/>
      <c r="O80" s="19"/>
      <c r="P80" s="24">
        <v>10670</v>
      </c>
      <c r="Q80" s="24">
        <v>4215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46">
        <f t="shared" si="2"/>
        <v>10670</v>
      </c>
      <c r="AC80" s="46">
        <f t="shared" si="2"/>
        <v>4215</v>
      </c>
    </row>
    <row r="81" spans="2:29">
      <c r="B81" s="25" t="s">
        <v>0</v>
      </c>
      <c r="C81" s="20" t="s">
        <v>107</v>
      </c>
      <c r="D81" s="23"/>
      <c r="E81" s="23"/>
      <c r="F81" s="23"/>
      <c r="G81" s="23"/>
      <c r="H81" s="22"/>
      <c r="I81" s="22"/>
      <c r="J81" s="24"/>
      <c r="K81" s="24"/>
      <c r="L81" s="24"/>
      <c r="M81" s="24"/>
      <c r="N81" s="24"/>
      <c r="O81" s="19"/>
      <c r="P81" s="24"/>
      <c r="Q81" s="24"/>
      <c r="R81" s="24">
        <v>3271</v>
      </c>
      <c r="S81" s="24">
        <v>-174</v>
      </c>
      <c r="T81" s="24">
        <v>1080</v>
      </c>
      <c r="U81" s="24">
        <v>709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46">
        <f t="shared" si="2"/>
        <v>4351</v>
      </c>
      <c r="AC81" s="46">
        <f t="shared" si="2"/>
        <v>535</v>
      </c>
    </row>
    <row r="82" spans="2:29">
      <c r="D82" s="1">
        <f>SUM(D5:D81)</f>
        <v>137658874</v>
      </c>
      <c r="E82" s="1">
        <f t="shared" ref="E82:AA82" si="3">SUM(E5:E81)</f>
        <v>12400747</v>
      </c>
      <c r="F82" s="1">
        <f t="shared" si="3"/>
        <v>134090148</v>
      </c>
      <c r="G82" s="1">
        <f t="shared" si="3"/>
        <v>12207422</v>
      </c>
      <c r="H82" s="1">
        <f t="shared" si="3"/>
        <v>163008599</v>
      </c>
      <c r="I82" s="1">
        <f t="shared" si="3"/>
        <v>15991447</v>
      </c>
      <c r="J82" s="1">
        <f t="shared" si="3"/>
        <v>142286458</v>
      </c>
      <c r="K82" s="1">
        <f t="shared" si="3"/>
        <v>15800151</v>
      </c>
      <c r="L82" s="1">
        <f t="shared" si="3"/>
        <v>157857192</v>
      </c>
      <c r="M82" s="1">
        <f t="shared" si="3"/>
        <v>14207414</v>
      </c>
      <c r="N82" s="1">
        <f t="shared" si="3"/>
        <v>128903608</v>
      </c>
      <c r="O82" s="1">
        <f t="shared" si="3"/>
        <v>10440065</v>
      </c>
      <c r="P82" s="1">
        <f t="shared" si="3"/>
        <v>133966398</v>
      </c>
      <c r="Q82" s="1">
        <f t="shared" si="3"/>
        <v>11019509</v>
      </c>
      <c r="R82" s="1">
        <f t="shared" si="3"/>
        <v>150351008</v>
      </c>
      <c r="S82" s="1">
        <f t="shared" si="3"/>
        <v>15328848</v>
      </c>
      <c r="T82" s="1">
        <f t="shared" si="3"/>
        <v>99647328</v>
      </c>
      <c r="U82" s="1">
        <f t="shared" si="3"/>
        <v>12700155</v>
      </c>
      <c r="V82" s="1">
        <f t="shared" si="3"/>
        <v>149980582</v>
      </c>
      <c r="W82" s="1">
        <f t="shared" si="3"/>
        <v>14343077</v>
      </c>
      <c r="X82" s="1">
        <f t="shared" si="3"/>
        <v>143096624</v>
      </c>
      <c r="Y82" s="1">
        <f t="shared" si="3"/>
        <v>13760534</v>
      </c>
      <c r="Z82" s="1">
        <f t="shared" si="3"/>
        <v>121658624</v>
      </c>
      <c r="AA82" s="1">
        <f t="shared" si="3"/>
        <v>12202614</v>
      </c>
      <c r="AB82" s="46">
        <f t="shared" si="2"/>
        <v>1662505443</v>
      </c>
      <c r="AC82" s="46">
        <f t="shared" si="2"/>
        <v>160401983</v>
      </c>
    </row>
    <row r="83" spans="2:29">
      <c r="B83" s="2" t="s">
        <v>62</v>
      </c>
      <c r="AB83" s="46">
        <f t="shared" si="2"/>
        <v>0</v>
      </c>
      <c r="AC83" s="46">
        <f t="shared" si="2"/>
        <v>0</v>
      </c>
    </row>
    <row r="84" spans="2:29">
      <c r="B84" s="32" t="s">
        <v>9</v>
      </c>
      <c r="C84" s="26" t="s">
        <v>108</v>
      </c>
      <c r="D84" s="27">
        <v>0</v>
      </c>
      <c r="E84" s="27">
        <v>0</v>
      </c>
      <c r="F84" s="27">
        <v>-260268</v>
      </c>
      <c r="G84" s="27">
        <v>-260268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46">
        <f t="shared" si="2"/>
        <v>-260268</v>
      </c>
      <c r="AC84" s="46">
        <f t="shared" si="2"/>
        <v>-260268</v>
      </c>
    </row>
    <row r="85" spans="2:29">
      <c r="B85" s="32" t="s">
        <v>9</v>
      </c>
      <c r="C85" s="26" t="s">
        <v>109</v>
      </c>
      <c r="D85" s="27">
        <v>6920015</v>
      </c>
      <c r="E85" s="27">
        <v>1563642</v>
      </c>
      <c r="F85" s="27">
        <v>10123602</v>
      </c>
      <c r="G85" s="27">
        <v>2135981</v>
      </c>
      <c r="H85" s="28">
        <v>7935768</v>
      </c>
      <c r="I85" s="28">
        <v>1691439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46">
        <f t="shared" si="2"/>
        <v>24979385</v>
      </c>
      <c r="AC85" s="46">
        <f t="shared" si="2"/>
        <v>5391062</v>
      </c>
    </row>
    <row r="86" spans="2:29">
      <c r="B86" s="32" t="s">
        <v>9</v>
      </c>
      <c r="C86" s="26" t="s">
        <v>110</v>
      </c>
      <c r="D86" s="27">
        <v>1588021</v>
      </c>
      <c r="E86" s="27">
        <v>287754</v>
      </c>
      <c r="F86" s="27">
        <v>2363173</v>
      </c>
      <c r="G86" s="27">
        <v>417442</v>
      </c>
      <c r="H86" s="28">
        <v>2644720</v>
      </c>
      <c r="I86" s="28">
        <v>462219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46">
        <f t="shared" si="2"/>
        <v>6595914</v>
      </c>
      <c r="AC86" s="46">
        <f t="shared" si="2"/>
        <v>1167415</v>
      </c>
    </row>
    <row r="87" spans="2:29">
      <c r="B87" s="32" t="s">
        <v>9</v>
      </c>
      <c r="C87" s="26" t="s">
        <v>111</v>
      </c>
      <c r="D87" s="27">
        <v>165652</v>
      </c>
      <c r="E87" s="27">
        <v>27266</v>
      </c>
      <c r="F87" s="27">
        <v>550286</v>
      </c>
      <c r="G87" s="27">
        <v>84393</v>
      </c>
      <c r="H87" s="28">
        <v>214969</v>
      </c>
      <c r="I87" s="28">
        <v>34502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46">
        <f t="shared" si="2"/>
        <v>930907</v>
      </c>
      <c r="AC87" s="46">
        <f t="shared" si="2"/>
        <v>146161</v>
      </c>
    </row>
    <row r="88" spans="2:29">
      <c r="B88" s="32" t="s">
        <v>9</v>
      </c>
      <c r="C88" s="26" t="s">
        <v>112</v>
      </c>
      <c r="D88" s="27">
        <v>1338296</v>
      </c>
      <c r="E88" s="27">
        <v>253296</v>
      </c>
      <c r="F88" s="27">
        <v>0</v>
      </c>
      <c r="G88" s="27">
        <v>0</v>
      </c>
      <c r="H88" s="28">
        <v>970210</v>
      </c>
      <c r="I88" s="28">
        <v>133210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46">
        <f t="shared" si="2"/>
        <v>2308506</v>
      </c>
      <c r="AC88" s="46">
        <f t="shared" si="2"/>
        <v>386506</v>
      </c>
    </row>
    <row r="89" spans="2:29">
      <c r="B89" s="32" t="s">
        <v>9</v>
      </c>
      <c r="C89" s="26" t="s">
        <v>113</v>
      </c>
      <c r="D89" s="27">
        <v>0</v>
      </c>
      <c r="E89" s="27">
        <v>0</v>
      </c>
      <c r="F89" s="27">
        <v>0</v>
      </c>
      <c r="G89" s="27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46">
        <f t="shared" si="2"/>
        <v>0</v>
      </c>
      <c r="AC89" s="46">
        <f t="shared" si="2"/>
        <v>0</v>
      </c>
    </row>
    <row r="90" spans="2:29">
      <c r="B90" s="32" t="s">
        <v>9</v>
      </c>
      <c r="C90" s="26" t="s">
        <v>114</v>
      </c>
      <c r="D90" s="27">
        <v>69663</v>
      </c>
      <c r="E90" s="27">
        <v>13740</v>
      </c>
      <c r="F90" s="27">
        <v>0</v>
      </c>
      <c r="G90" s="27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46">
        <f t="shared" si="2"/>
        <v>69663</v>
      </c>
      <c r="AC90" s="46">
        <f t="shared" si="2"/>
        <v>13740</v>
      </c>
    </row>
    <row r="91" spans="2:29">
      <c r="B91" s="32" t="s">
        <v>9</v>
      </c>
      <c r="C91" s="26" t="s">
        <v>115</v>
      </c>
      <c r="D91" s="27">
        <v>0</v>
      </c>
      <c r="E91" s="27">
        <v>0</v>
      </c>
      <c r="F91" s="27">
        <v>75500</v>
      </c>
      <c r="G91" s="27">
        <v>12500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46">
        <f t="shared" si="2"/>
        <v>75500</v>
      </c>
      <c r="AC91" s="46">
        <f t="shared" si="2"/>
        <v>12500</v>
      </c>
    </row>
    <row r="92" spans="2:29">
      <c r="B92" s="32" t="s">
        <v>9</v>
      </c>
      <c r="C92" s="26" t="s">
        <v>116</v>
      </c>
      <c r="D92" s="27">
        <v>0</v>
      </c>
      <c r="E92" s="27">
        <v>0</v>
      </c>
      <c r="F92" s="27">
        <v>54400</v>
      </c>
      <c r="G92" s="27">
        <v>15631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46">
        <f t="shared" si="2"/>
        <v>54400</v>
      </c>
      <c r="AC92" s="46">
        <f t="shared" si="2"/>
        <v>15631</v>
      </c>
    </row>
    <row r="93" spans="2:29">
      <c r="B93" s="32" t="s">
        <v>9</v>
      </c>
      <c r="C93" s="29" t="s">
        <v>117</v>
      </c>
      <c r="D93" s="30">
        <v>0</v>
      </c>
      <c r="E93" s="30">
        <v>0</v>
      </c>
      <c r="F93" s="30">
        <v>0</v>
      </c>
      <c r="G93" s="30">
        <v>219830</v>
      </c>
      <c r="H93" s="31">
        <v>0</v>
      </c>
      <c r="I93" s="31">
        <v>44720</v>
      </c>
      <c r="J93" s="31">
        <v>0</v>
      </c>
      <c r="K93" s="31">
        <v>0</v>
      </c>
      <c r="L93" s="31">
        <v>0</v>
      </c>
      <c r="M93" s="31">
        <v>2890</v>
      </c>
      <c r="N93" s="31">
        <v>0</v>
      </c>
      <c r="O93" s="31">
        <v>21219</v>
      </c>
      <c r="P93" s="31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46">
        <f t="shared" si="2"/>
        <v>0</v>
      </c>
      <c r="AC93" s="46">
        <f t="shared" si="2"/>
        <v>288659</v>
      </c>
    </row>
    <row r="94" spans="2:29">
      <c r="B94" s="32" t="s">
        <v>9</v>
      </c>
      <c r="C94" s="26" t="s">
        <v>118</v>
      </c>
      <c r="D94" s="27"/>
      <c r="E94" s="27"/>
      <c r="F94" s="27"/>
      <c r="G94" s="27"/>
      <c r="H94" s="28">
        <v>70810</v>
      </c>
      <c r="I94" s="28">
        <v>13965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46">
        <f t="shared" si="2"/>
        <v>70810</v>
      </c>
      <c r="AC94" s="46">
        <f t="shared" si="2"/>
        <v>13965</v>
      </c>
    </row>
    <row r="95" spans="2:29">
      <c r="B95" s="32" t="s">
        <v>9</v>
      </c>
      <c r="C95" s="26" t="s">
        <v>119</v>
      </c>
      <c r="D95" s="27"/>
      <c r="E95" s="27"/>
      <c r="F95" s="27"/>
      <c r="G95" s="27"/>
      <c r="H95" s="28">
        <v>3775</v>
      </c>
      <c r="I95" s="28">
        <v>702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46">
        <f t="shared" si="2"/>
        <v>3775</v>
      </c>
      <c r="AC95" s="46">
        <f t="shared" si="2"/>
        <v>702</v>
      </c>
    </row>
    <row r="96" spans="2:29">
      <c r="B96" s="38" t="s">
        <v>2</v>
      </c>
      <c r="C96" s="34" t="s">
        <v>120</v>
      </c>
      <c r="D96" s="35">
        <v>2941143</v>
      </c>
      <c r="E96" s="35">
        <v>801674</v>
      </c>
      <c r="F96" s="35">
        <v>110290</v>
      </c>
      <c r="G96" s="35">
        <v>59853</v>
      </c>
      <c r="H96" s="36">
        <v>2642217</v>
      </c>
      <c r="I96" s="36">
        <v>791158</v>
      </c>
      <c r="J96" s="36">
        <v>1606623</v>
      </c>
      <c r="K96" s="36">
        <v>256225</v>
      </c>
      <c r="L96" s="36">
        <v>815600</v>
      </c>
      <c r="M96" s="36">
        <v>210044</v>
      </c>
      <c r="N96" s="36">
        <v>0</v>
      </c>
      <c r="O96" s="36">
        <v>0</v>
      </c>
      <c r="P96" s="36">
        <v>0</v>
      </c>
      <c r="Q96" s="36">
        <v>0</v>
      </c>
      <c r="R96" s="36">
        <v>126466</v>
      </c>
      <c r="S96" s="36">
        <v>7666</v>
      </c>
      <c r="T96" s="36">
        <v>0</v>
      </c>
      <c r="U96" s="36">
        <v>0</v>
      </c>
      <c r="V96" s="36">
        <v>1005700</v>
      </c>
      <c r="W96" s="36">
        <v>110627</v>
      </c>
      <c r="X96" s="36">
        <v>1005700</v>
      </c>
      <c r="Y96" s="36">
        <v>110627</v>
      </c>
      <c r="Z96" s="36">
        <v>2175700</v>
      </c>
      <c r="AA96" s="36">
        <v>229127</v>
      </c>
      <c r="AB96" s="46">
        <f t="shared" si="2"/>
        <v>12429439</v>
      </c>
      <c r="AC96" s="46">
        <f t="shared" si="2"/>
        <v>2577001</v>
      </c>
    </row>
    <row r="97" spans="2:29">
      <c r="B97" s="38" t="s">
        <v>2</v>
      </c>
      <c r="C97" s="34" t="s">
        <v>121</v>
      </c>
      <c r="D97" s="35"/>
      <c r="E97" s="35"/>
      <c r="F97" s="35"/>
      <c r="G97" s="35"/>
      <c r="H97" s="33"/>
      <c r="I97" s="33"/>
      <c r="J97" s="36">
        <v>92061</v>
      </c>
      <c r="K97" s="36">
        <v>12100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46">
        <f t="shared" si="2"/>
        <v>92061</v>
      </c>
      <c r="AC97" s="46">
        <f t="shared" si="2"/>
        <v>12100</v>
      </c>
    </row>
    <row r="98" spans="2:29">
      <c r="B98" s="37" t="s">
        <v>4</v>
      </c>
      <c r="C98" s="34" t="s">
        <v>122</v>
      </c>
      <c r="D98" s="35">
        <v>273220</v>
      </c>
      <c r="E98" s="35">
        <v>13559</v>
      </c>
      <c r="F98" s="35">
        <v>108789</v>
      </c>
      <c r="G98" s="35">
        <v>10783</v>
      </c>
      <c r="H98" s="36">
        <v>231121</v>
      </c>
      <c r="I98" s="36">
        <v>49814</v>
      </c>
      <c r="J98" s="36">
        <v>1408610</v>
      </c>
      <c r="K98" s="36">
        <v>143109</v>
      </c>
      <c r="L98" s="36">
        <v>679233</v>
      </c>
      <c r="M98" s="36">
        <v>90199</v>
      </c>
      <c r="N98" s="36">
        <v>191324</v>
      </c>
      <c r="O98" s="36">
        <v>149876</v>
      </c>
      <c r="P98" s="36">
        <v>155252</v>
      </c>
      <c r="Q98" s="36">
        <v>119441</v>
      </c>
      <c r="R98" s="36">
        <v>352567</v>
      </c>
      <c r="S98" s="36">
        <v>159477</v>
      </c>
      <c r="T98" s="36">
        <v>360304</v>
      </c>
      <c r="U98" s="36">
        <v>40492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46">
        <f t="shared" si="2"/>
        <v>3760420</v>
      </c>
      <c r="AC98" s="46">
        <f t="shared" si="2"/>
        <v>776750</v>
      </c>
    </row>
    <row r="99" spans="2:29">
      <c r="B99" s="37" t="s">
        <v>4</v>
      </c>
      <c r="C99" s="34" t="s">
        <v>123</v>
      </c>
      <c r="D99" s="35">
        <v>651264</v>
      </c>
      <c r="E99" s="35">
        <v>120730</v>
      </c>
      <c r="F99" s="35">
        <v>61440</v>
      </c>
      <c r="G99" s="35">
        <v>8640</v>
      </c>
      <c r="H99" s="36">
        <v>1223808</v>
      </c>
      <c r="I99" s="36">
        <v>215540</v>
      </c>
      <c r="J99" s="36">
        <v>690048</v>
      </c>
      <c r="K99" s="36">
        <v>133748</v>
      </c>
      <c r="L99" s="36">
        <v>976896</v>
      </c>
      <c r="M99" s="36">
        <v>181095</v>
      </c>
      <c r="N99" s="36">
        <v>1403904</v>
      </c>
      <c r="O99" s="36">
        <v>263002</v>
      </c>
      <c r="P99" s="36">
        <v>1496769</v>
      </c>
      <c r="Q99" s="36">
        <v>-600209</v>
      </c>
      <c r="R99" s="36">
        <v>2118962</v>
      </c>
      <c r="S99" s="36">
        <v>1039619</v>
      </c>
      <c r="T99" s="36">
        <v>1425408</v>
      </c>
      <c r="U99" s="36">
        <v>258740</v>
      </c>
      <c r="V99" s="36">
        <v>2293000</v>
      </c>
      <c r="W99" s="36">
        <v>275160</v>
      </c>
      <c r="X99" s="36">
        <v>2400000</v>
      </c>
      <c r="Y99" s="36">
        <v>288000</v>
      </c>
      <c r="Z99" s="36">
        <v>2500000</v>
      </c>
      <c r="AA99" s="36">
        <v>300000</v>
      </c>
      <c r="AB99" s="46">
        <f t="shared" si="2"/>
        <v>17241499</v>
      </c>
      <c r="AC99" s="46">
        <f t="shared" si="2"/>
        <v>2484065</v>
      </c>
    </row>
    <row r="100" spans="2:29">
      <c r="B100" s="37" t="s">
        <v>4</v>
      </c>
      <c r="C100" s="34" t="s">
        <v>124</v>
      </c>
      <c r="D100" s="35">
        <v>0</v>
      </c>
      <c r="E100" s="35">
        <v>0</v>
      </c>
      <c r="F100" s="35">
        <v>0</v>
      </c>
      <c r="G100" s="35">
        <v>0</v>
      </c>
      <c r="H100" s="36">
        <v>0</v>
      </c>
      <c r="I100" s="36">
        <v>0</v>
      </c>
      <c r="J100" s="36">
        <v>-69801</v>
      </c>
      <c r="K100" s="36">
        <v>-69801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1508744</v>
      </c>
      <c r="S100" s="36">
        <v>213833</v>
      </c>
      <c r="T100" s="36">
        <v>2269248</v>
      </c>
      <c r="U100" s="36">
        <v>366539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46">
        <f t="shared" si="2"/>
        <v>3708191</v>
      </c>
      <c r="AC100" s="46">
        <f t="shared" si="2"/>
        <v>510571</v>
      </c>
    </row>
    <row r="101" spans="2:29">
      <c r="B101" s="37" t="s">
        <v>7</v>
      </c>
      <c r="C101" s="34" t="s">
        <v>125</v>
      </c>
      <c r="D101" s="35">
        <v>78433</v>
      </c>
      <c r="E101" s="35">
        <v>54022</v>
      </c>
      <c r="F101" s="35">
        <v>508928</v>
      </c>
      <c r="G101" s="35">
        <v>289855</v>
      </c>
      <c r="H101" s="36">
        <v>30189</v>
      </c>
      <c r="I101" s="36">
        <v>15583</v>
      </c>
      <c r="J101" s="36">
        <v>0</v>
      </c>
      <c r="K101" s="36">
        <v>0</v>
      </c>
      <c r="L101" s="36">
        <v>0</v>
      </c>
      <c r="M101" s="36">
        <v>0</v>
      </c>
      <c r="N101" s="36">
        <v>153464</v>
      </c>
      <c r="O101" s="36">
        <v>77545</v>
      </c>
      <c r="P101" s="36">
        <v>222162</v>
      </c>
      <c r="Q101" s="36">
        <v>81782</v>
      </c>
      <c r="R101" s="36">
        <v>64703</v>
      </c>
      <c r="S101" s="36">
        <v>29323</v>
      </c>
      <c r="T101" s="36">
        <v>430551</v>
      </c>
      <c r="U101" s="36">
        <v>291248</v>
      </c>
      <c r="V101" s="36">
        <v>168000</v>
      </c>
      <c r="W101" s="36">
        <v>110000</v>
      </c>
      <c r="X101" s="36">
        <v>168000</v>
      </c>
      <c r="Y101" s="36">
        <v>110000</v>
      </c>
      <c r="Z101" s="36">
        <v>168000</v>
      </c>
      <c r="AA101" s="36">
        <v>110000</v>
      </c>
      <c r="AB101" s="46">
        <f t="shared" si="2"/>
        <v>1992430</v>
      </c>
      <c r="AC101" s="46">
        <f t="shared" si="2"/>
        <v>1169358</v>
      </c>
    </row>
    <row r="102" spans="2:29">
      <c r="B102" s="37" t="s">
        <v>7</v>
      </c>
      <c r="C102" s="34" t="s">
        <v>126</v>
      </c>
      <c r="D102" s="35">
        <v>159305</v>
      </c>
      <c r="E102" s="35">
        <v>32070</v>
      </c>
      <c r="F102" s="35">
        <v>0</v>
      </c>
      <c r="G102" s="35">
        <v>0</v>
      </c>
      <c r="H102" s="36">
        <v>151000</v>
      </c>
      <c r="I102" s="36">
        <v>28073</v>
      </c>
      <c r="J102" s="36">
        <v>184673</v>
      </c>
      <c r="K102" s="36">
        <v>30575</v>
      </c>
      <c r="L102" s="36">
        <v>0</v>
      </c>
      <c r="M102" s="36">
        <v>0</v>
      </c>
      <c r="N102" s="36">
        <v>15100</v>
      </c>
      <c r="O102" s="36">
        <v>2500</v>
      </c>
      <c r="P102" s="36">
        <v>15100</v>
      </c>
      <c r="Q102" s="36">
        <v>2500</v>
      </c>
      <c r="R102" s="36">
        <v>151000</v>
      </c>
      <c r="S102" s="36">
        <v>25000</v>
      </c>
      <c r="T102" s="36">
        <v>0</v>
      </c>
      <c r="U102" s="36">
        <v>0</v>
      </c>
      <c r="V102" s="36">
        <v>33600</v>
      </c>
      <c r="W102" s="36">
        <v>5600</v>
      </c>
      <c r="X102" s="36">
        <v>33600</v>
      </c>
      <c r="Y102" s="36">
        <v>5600</v>
      </c>
      <c r="Z102" s="36">
        <v>33600</v>
      </c>
      <c r="AA102" s="36">
        <v>5600</v>
      </c>
      <c r="AB102" s="46">
        <f t="shared" si="2"/>
        <v>776978</v>
      </c>
      <c r="AC102" s="46">
        <f t="shared" si="2"/>
        <v>137518</v>
      </c>
    </row>
    <row r="103" spans="2:29">
      <c r="B103" s="37" t="s">
        <v>7</v>
      </c>
      <c r="C103" s="34" t="s">
        <v>127</v>
      </c>
      <c r="D103" s="35">
        <v>37440</v>
      </c>
      <c r="E103" s="35">
        <v>7440</v>
      </c>
      <c r="F103" s="35">
        <v>108000</v>
      </c>
      <c r="G103" s="35">
        <v>18000</v>
      </c>
      <c r="H103" s="36">
        <v>129600</v>
      </c>
      <c r="I103" s="36">
        <v>17600</v>
      </c>
      <c r="J103" s="36">
        <v>14400</v>
      </c>
      <c r="K103" s="36">
        <v>1400</v>
      </c>
      <c r="L103" s="36">
        <v>68800</v>
      </c>
      <c r="M103" s="36">
        <v>11800</v>
      </c>
      <c r="N103" s="36">
        <v>68800</v>
      </c>
      <c r="O103" s="36">
        <v>11800</v>
      </c>
      <c r="P103" s="36">
        <v>103200</v>
      </c>
      <c r="Q103" s="36">
        <v>17700</v>
      </c>
      <c r="R103" s="36">
        <v>68800</v>
      </c>
      <c r="S103" s="36">
        <v>11800</v>
      </c>
      <c r="T103" s="36">
        <v>17200</v>
      </c>
      <c r="U103" s="36">
        <v>2950</v>
      </c>
      <c r="V103" s="36">
        <v>53760</v>
      </c>
      <c r="W103" s="36">
        <v>13440</v>
      </c>
      <c r="X103" s="36">
        <v>53760</v>
      </c>
      <c r="Y103" s="36">
        <v>13440</v>
      </c>
      <c r="Z103" s="36">
        <v>53760</v>
      </c>
      <c r="AA103" s="36">
        <v>13440</v>
      </c>
      <c r="AB103" s="46">
        <f t="shared" si="2"/>
        <v>777520</v>
      </c>
      <c r="AC103" s="46">
        <f t="shared" si="2"/>
        <v>140810</v>
      </c>
    </row>
    <row r="104" spans="2:29">
      <c r="B104" s="37" t="s">
        <v>7</v>
      </c>
      <c r="C104" s="34" t="s">
        <v>128</v>
      </c>
      <c r="D104" s="35">
        <v>931224</v>
      </c>
      <c r="E104" s="35">
        <v>325393</v>
      </c>
      <c r="F104" s="35">
        <v>763061</v>
      </c>
      <c r="G104" s="35">
        <v>245359</v>
      </c>
      <c r="H104" s="36">
        <v>817577</v>
      </c>
      <c r="I104" s="36">
        <v>239799</v>
      </c>
      <c r="J104" s="36">
        <v>1074116</v>
      </c>
      <c r="K104" s="36">
        <v>305501</v>
      </c>
      <c r="L104" s="36">
        <v>1632260</v>
      </c>
      <c r="M104" s="36">
        <v>478297</v>
      </c>
      <c r="N104" s="36">
        <v>744558</v>
      </c>
      <c r="O104" s="36">
        <v>221530</v>
      </c>
      <c r="P104" s="36">
        <v>1247397</v>
      </c>
      <c r="Q104" s="36">
        <v>340471</v>
      </c>
      <c r="R104" s="36">
        <v>966764</v>
      </c>
      <c r="S104" s="36">
        <v>301537</v>
      </c>
      <c r="T104" s="36">
        <v>836591</v>
      </c>
      <c r="U104" s="36">
        <v>241773</v>
      </c>
      <c r="V104" s="36">
        <v>1380000</v>
      </c>
      <c r="W104" s="36">
        <v>487000</v>
      </c>
      <c r="X104" s="36">
        <v>1380000</v>
      </c>
      <c r="Y104" s="36">
        <v>487000</v>
      </c>
      <c r="Z104" s="36">
        <v>1380000</v>
      </c>
      <c r="AA104" s="36">
        <v>487000</v>
      </c>
      <c r="AB104" s="46">
        <f t="shared" si="2"/>
        <v>13153548</v>
      </c>
      <c r="AC104" s="46">
        <f t="shared" si="2"/>
        <v>4160660</v>
      </c>
    </row>
    <row r="105" spans="2:29">
      <c r="B105" s="37" t="s">
        <v>7</v>
      </c>
      <c r="C105" s="34" t="s">
        <v>129</v>
      </c>
      <c r="D105" s="35">
        <v>79263</v>
      </c>
      <c r="E105" s="35">
        <v>18682</v>
      </c>
      <c r="F105" s="35">
        <v>54119</v>
      </c>
      <c r="G105" s="35">
        <v>11989</v>
      </c>
      <c r="H105" s="36">
        <v>106590</v>
      </c>
      <c r="I105" s="36">
        <v>22517</v>
      </c>
      <c r="J105" s="36">
        <v>26255</v>
      </c>
      <c r="K105" s="36">
        <v>5243</v>
      </c>
      <c r="L105" s="36">
        <v>133819</v>
      </c>
      <c r="M105" s="36">
        <v>25987</v>
      </c>
      <c r="N105" s="36">
        <v>93715</v>
      </c>
      <c r="O105" s="36">
        <v>18106</v>
      </c>
      <c r="P105" s="36">
        <v>70158</v>
      </c>
      <c r="Q105" s="36">
        <v>14154</v>
      </c>
      <c r="R105" s="36">
        <v>88924</v>
      </c>
      <c r="S105" s="36">
        <v>17519</v>
      </c>
      <c r="T105" s="36">
        <v>154356</v>
      </c>
      <c r="U105" s="36">
        <v>29751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46">
        <f t="shared" si="2"/>
        <v>807199</v>
      </c>
      <c r="AC105" s="46">
        <f t="shared" si="2"/>
        <v>163948</v>
      </c>
    </row>
    <row r="106" spans="2:29">
      <c r="B106" s="37" t="s">
        <v>7</v>
      </c>
      <c r="C106" s="34" t="s">
        <v>130</v>
      </c>
      <c r="D106" s="35">
        <v>6019</v>
      </c>
      <c r="E106" s="35">
        <v>4574</v>
      </c>
      <c r="F106" s="35">
        <v>0</v>
      </c>
      <c r="G106" s="35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46">
        <f t="shared" si="2"/>
        <v>6019</v>
      </c>
      <c r="AC106" s="46">
        <f t="shared" si="2"/>
        <v>4574</v>
      </c>
    </row>
    <row r="107" spans="2:29">
      <c r="B107" s="37" t="s">
        <v>7</v>
      </c>
      <c r="C107" s="34" t="s">
        <v>131</v>
      </c>
      <c r="D107" s="35">
        <v>6342</v>
      </c>
      <c r="E107" s="35">
        <v>1277</v>
      </c>
      <c r="F107" s="35">
        <v>0</v>
      </c>
      <c r="G107" s="35">
        <v>0</v>
      </c>
      <c r="H107" s="36">
        <v>0</v>
      </c>
      <c r="I107" s="36">
        <v>0</v>
      </c>
      <c r="J107" s="36">
        <v>10570</v>
      </c>
      <c r="K107" s="36">
        <v>1750</v>
      </c>
      <c r="L107" s="36">
        <v>0</v>
      </c>
      <c r="M107" s="36">
        <v>0</v>
      </c>
      <c r="N107" s="36">
        <v>7550</v>
      </c>
      <c r="O107" s="36">
        <v>1250</v>
      </c>
      <c r="P107" s="36">
        <v>22650</v>
      </c>
      <c r="Q107" s="36">
        <v>3750</v>
      </c>
      <c r="R107" s="36">
        <v>46357</v>
      </c>
      <c r="S107" s="36">
        <v>7675</v>
      </c>
      <c r="T107" s="36">
        <v>38505</v>
      </c>
      <c r="U107" s="36">
        <v>6375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46">
        <f t="shared" si="2"/>
        <v>131974</v>
      </c>
      <c r="AC107" s="46">
        <f t="shared" si="2"/>
        <v>22077</v>
      </c>
    </row>
    <row r="108" spans="2:29">
      <c r="B108" s="37" t="s">
        <v>7</v>
      </c>
      <c r="C108" s="34" t="s">
        <v>132</v>
      </c>
      <c r="D108" s="35">
        <v>0</v>
      </c>
      <c r="E108" s="35">
        <v>0</v>
      </c>
      <c r="F108" s="35">
        <v>84138</v>
      </c>
      <c r="G108" s="35">
        <v>22638</v>
      </c>
      <c r="H108" s="36">
        <v>177404</v>
      </c>
      <c r="I108" s="36">
        <v>46532</v>
      </c>
      <c r="J108" s="36">
        <v>0</v>
      </c>
      <c r="K108" s="36">
        <v>0</v>
      </c>
      <c r="L108" s="36">
        <v>103618</v>
      </c>
      <c r="M108" s="36">
        <v>25718</v>
      </c>
      <c r="N108" s="36">
        <v>20197</v>
      </c>
      <c r="O108" s="36">
        <v>7197</v>
      </c>
      <c r="P108" s="36">
        <v>4061</v>
      </c>
      <c r="Q108" s="36">
        <v>1461</v>
      </c>
      <c r="R108" s="36">
        <v>54239</v>
      </c>
      <c r="S108" s="36">
        <v>17039</v>
      </c>
      <c r="T108" s="36">
        <v>75983</v>
      </c>
      <c r="U108" s="36">
        <v>22444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46">
        <f t="shared" si="2"/>
        <v>519640</v>
      </c>
      <c r="AC108" s="46">
        <f t="shared" si="2"/>
        <v>143029</v>
      </c>
    </row>
    <row r="109" spans="2:29">
      <c r="B109" s="37" t="s">
        <v>7</v>
      </c>
      <c r="C109" s="34" t="s">
        <v>133</v>
      </c>
      <c r="D109" s="35"/>
      <c r="E109" s="35"/>
      <c r="F109" s="35"/>
      <c r="G109" s="35"/>
      <c r="H109" s="36">
        <v>98940</v>
      </c>
      <c r="I109" s="36">
        <v>19840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46">
        <f t="shared" si="2"/>
        <v>98940</v>
      </c>
      <c r="AC109" s="46">
        <f t="shared" si="2"/>
        <v>19840</v>
      </c>
    </row>
    <row r="110" spans="2:29">
      <c r="B110" s="37" t="s">
        <v>7</v>
      </c>
      <c r="C110" s="34" t="s">
        <v>134</v>
      </c>
      <c r="D110" s="35"/>
      <c r="E110" s="35"/>
      <c r="F110" s="35"/>
      <c r="G110" s="35"/>
      <c r="H110" s="33"/>
      <c r="I110" s="33"/>
      <c r="J110" s="36">
        <v>0</v>
      </c>
      <c r="K110" s="36">
        <v>0</v>
      </c>
      <c r="L110" s="36">
        <v>4232</v>
      </c>
      <c r="M110" s="36">
        <v>4232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16391</v>
      </c>
      <c r="U110" s="36">
        <v>4831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46">
        <f t="shared" si="2"/>
        <v>20623</v>
      </c>
      <c r="AC110" s="46">
        <f t="shared" si="2"/>
        <v>9063</v>
      </c>
    </row>
    <row r="111" spans="2:29">
      <c r="B111" s="37" t="s">
        <v>7</v>
      </c>
      <c r="C111" s="34" t="s">
        <v>135</v>
      </c>
      <c r="D111" s="35"/>
      <c r="E111" s="35"/>
      <c r="F111" s="35"/>
      <c r="G111" s="35"/>
      <c r="H111" s="33"/>
      <c r="I111" s="33"/>
      <c r="J111" s="33"/>
      <c r="K111" s="33"/>
      <c r="L111" s="33"/>
      <c r="M111" s="33"/>
      <c r="N111" s="36">
        <v>132366</v>
      </c>
      <c r="O111" s="36">
        <v>32533</v>
      </c>
      <c r="P111" s="36">
        <v>0</v>
      </c>
      <c r="Q111" s="36">
        <v>0</v>
      </c>
      <c r="R111" s="36">
        <v>472510</v>
      </c>
      <c r="S111" s="36">
        <v>115855</v>
      </c>
      <c r="T111" s="36">
        <v>484899</v>
      </c>
      <c r="U111" s="36">
        <v>143489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46">
        <f t="shared" si="2"/>
        <v>1089775</v>
      </c>
      <c r="AC111" s="46">
        <f t="shared" si="2"/>
        <v>291877</v>
      </c>
    </row>
    <row r="112" spans="2:29">
      <c r="B112" s="37" t="s">
        <v>7</v>
      </c>
      <c r="C112" s="34" t="s">
        <v>136</v>
      </c>
      <c r="D112" s="35"/>
      <c r="E112" s="35"/>
      <c r="F112" s="35"/>
      <c r="G112" s="35"/>
      <c r="H112" s="33"/>
      <c r="I112" s="33"/>
      <c r="J112" s="33"/>
      <c r="K112" s="33"/>
      <c r="L112" s="33"/>
      <c r="M112" s="33"/>
      <c r="N112" s="36">
        <v>115558</v>
      </c>
      <c r="O112" s="36">
        <v>25558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46">
        <f t="shared" si="2"/>
        <v>115558</v>
      </c>
      <c r="AC112" s="46">
        <f t="shared" si="2"/>
        <v>25558</v>
      </c>
    </row>
    <row r="113" spans="2:30">
      <c r="B113" s="37" t="s">
        <v>7</v>
      </c>
      <c r="C113" s="34" t="s">
        <v>137</v>
      </c>
      <c r="D113" s="35"/>
      <c r="E113" s="35"/>
      <c r="F113" s="35"/>
      <c r="G113" s="35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6">
        <v>175653</v>
      </c>
      <c r="S113" s="36">
        <v>18531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46">
        <f t="shared" si="2"/>
        <v>175653</v>
      </c>
      <c r="AC113" s="46">
        <f t="shared" si="2"/>
        <v>18531</v>
      </c>
    </row>
    <row r="114" spans="2:30">
      <c r="B114" s="37" t="s">
        <v>7</v>
      </c>
      <c r="C114" s="34" t="s">
        <v>138</v>
      </c>
      <c r="D114" s="35"/>
      <c r="E114" s="35"/>
      <c r="F114" s="35"/>
      <c r="G114" s="35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6">
        <v>0</v>
      </c>
      <c r="S114" s="36">
        <v>0</v>
      </c>
      <c r="T114" s="36">
        <v>1500</v>
      </c>
      <c r="U114" s="36">
        <v>688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46">
        <f t="shared" si="2"/>
        <v>1500</v>
      </c>
      <c r="AC114" s="46">
        <f t="shared" si="2"/>
        <v>688</v>
      </c>
    </row>
    <row r="115" spans="2:30">
      <c r="B115" s="37" t="s">
        <v>7</v>
      </c>
      <c r="C115" s="34" t="s">
        <v>139</v>
      </c>
      <c r="D115" s="35"/>
      <c r="E115" s="35"/>
      <c r="F115" s="35"/>
      <c r="G115" s="35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6">
        <v>0</v>
      </c>
      <c r="S115" s="36">
        <v>0</v>
      </c>
      <c r="T115" s="36">
        <v>102000</v>
      </c>
      <c r="U115" s="36">
        <v>47364</v>
      </c>
      <c r="V115" s="36">
        <v>0</v>
      </c>
      <c r="W115" s="33"/>
      <c r="X115" s="33"/>
      <c r="Y115" s="33"/>
      <c r="Z115" s="36">
        <v>0</v>
      </c>
      <c r="AA115" s="36">
        <v>0</v>
      </c>
      <c r="AB115" s="46">
        <f t="shared" si="2"/>
        <v>102000</v>
      </c>
      <c r="AC115" s="46">
        <f t="shared" si="2"/>
        <v>47364</v>
      </c>
    </row>
    <row r="116" spans="2:30">
      <c r="B116" s="43" t="s">
        <v>10</v>
      </c>
      <c r="C116" s="40" t="s">
        <v>140</v>
      </c>
      <c r="D116" s="41">
        <v>0</v>
      </c>
      <c r="E116" s="41">
        <v>0</v>
      </c>
      <c r="F116" s="41">
        <v>53523</v>
      </c>
      <c r="G116" s="41">
        <v>18523</v>
      </c>
      <c r="H116" s="42">
        <v>52854</v>
      </c>
      <c r="I116" s="42">
        <v>17854</v>
      </c>
      <c r="J116" s="42">
        <v>78594</v>
      </c>
      <c r="K116" s="42">
        <v>26094</v>
      </c>
      <c r="L116" s="42">
        <v>78063</v>
      </c>
      <c r="M116" s="42">
        <v>25563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6">
        <f t="shared" si="2"/>
        <v>263034</v>
      </c>
      <c r="AC116" s="46">
        <f t="shared" si="2"/>
        <v>88034</v>
      </c>
    </row>
    <row r="117" spans="2:30">
      <c r="B117" s="43" t="s">
        <v>10</v>
      </c>
      <c r="C117" s="40" t="s">
        <v>141</v>
      </c>
      <c r="D117" s="41"/>
      <c r="E117" s="41"/>
      <c r="F117" s="41"/>
      <c r="G117" s="41"/>
      <c r="H117" s="39"/>
      <c r="I117" s="39"/>
      <c r="J117" s="39"/>
      <c r="K117" s="39"/>
      <c r="L117" s="39"/>
      <c r="M117" s="39"/>
      <c r="N117" s="39"/>
      <c r="O117" s="39"/>
      <c r="P117" s="42">
        <v>104768</v>
      </c>
      <c r="Q117" s="42">
        <v>34768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6">
        <f t="shared" si="2"/>
        <v>104768</v>
      </c>
      <c r="AC117" s="46">
        <f t="shared" si="2"/>
        <v>34768</v>
      </c>
    </row>
    <row r="118" spans="2:30">
      <c r="B118" s="51" t="s">
        <v>142</v>
      </c>
      <c r="C118" s="45" t="s">
        <v>143</v>
      </c>
      <c r="D118" s="49"/>
      <c r="E118" s="49"/>
      <c r="F118" s="49"/>
      <c r="G118" s="49"/>
      <c r="H118" s="48">
        <v>0</v>
      </c>
      <c r="I118" s="48">
        <v>0</v>
      </c>
      <c r="J118" s="50">
        <v>5305080</v>
      </c>
      <c r="K118" s="50">
        <v>1334778</v>
      </c>
      <c r="L118" s="50">
        <v>7720130</v>
      </c>
      <c r="M118" s="50">
        <v>1817556</v>
      </c>
      <c r="N118" s="50">
        <v>5762030</v>
      </c>
      <c r="O118" s="47">
        <v>1302779</v>
      </c>
      <c r="P118" s="50">
        <v>5005132</v>
      </c>
      <c r="Q118" s="50">
        <v>1048672</v>
      </c>
      <c r="R118" s="50">
        <v>8577917</v>
      </c>
      <c r="S118" s="50">
        <v>1992845</v>
      </c>
      <c r="T118" s="50">
        <v>2955041</v>
      </c>
      <c r="U118" s="50">
        <v>778213</v>
      </c>
      <c r="V118" s="50">
        <v>11000000</v>
      </c>
      <c r="W118" s="50">
        <v>2200000</v>
      </c>
      <c r="X118" s="50">
        <v>11000000</v>
      </c>
      <c r="Y118" s="50">
        <v>2200000</v>
      </c>
      <c r="Z118" s="50">
        <v>11000000</v>
      </c>
      <c r="AA118" s="50">
        <v>2200000</v>
      </c>
      <c r="AB118" s="46">
        <f t="shared" si="2"/>
        <v>68325330</v>
      </c>
      <c r="AC118" s="46">
        <f t="shared" si="2"/>
        <v>14874843</v>
      </c>
    </row>
    <row r="119" spans="2:30">
      <c r="B119" s="51" t="s">
        <v>142</v>
      </c>
      <c r="C119" s="45" t="s">
        <v>144</v>
      </c>
      <c r="D119" s="49"/>
      <c r="E119" s="49"/>
      <c r="F119" s="49"/>
      <c r="G119" s="49"/>
      <c r="H119" s="48">
        <v>0</v>
      </c>
      <c r="I119" s="48">
        <v>0</v>
      </c>
      <c r="J119" s="50">
        <v>6087064</v>
      </c>
      <c r="K119" s="50">
        <v>1063203</v>
      </c>
      <c r="L119" s="50">
        <v>4500488</v>
      </c>
      <c r="M119" s="50">
        <v>795310</v>
      </c>
      <c r="N119" s="50">
        <v>4932886</v>
      </c>
      <c r="O119" s="47">
        <v>861600</v>
      </c>
      <c r="P119" s="50">
        <v>5263814</v>
      </c>
      <c r="Q119" s="50">
        <v>980936</v>
      </c>
      <c r="R119" s="50">
        <v>3997547</v>
      </c>
      <c r="S119" s="50">
        <v>737173</v>
      </c>
      <c r="T119" s="50">
        <v>3781219</v>
      </c>
      <c r="U119" s="50">
        <v>702701</v>
      </c>
      <c r="V119" s="50">
        <v>350000</v>
      </c>
      <c r="W119" s="50">
        <v>60000</v>
      </c>
      <c r="X119" s="50">
        <v>350000</v>
      </c>
      <c r="Y119" s="50">
        <v>60000</v>
      </c>
      <c r="Z119" s="50">
        <v>350000</v>
      </c>
      <c r="AA119" s="50">
        <v>60000</v>
      </c>
      <c r="AB119" s="46">
        <f t="shared" si="2"/>
        <v>29613018</v>
      </c>
      <c r="AC119" s="46">
        <f t="shared" si="2"/>
        <v>5320923</v>
      </c>
    </row>
    <row r="120" spans="2:30">
      <c r="B120" s="51" t="s">
        <v>142</v>
      </c>
      <c r="C120" s="45" t="s">
        <v>145</v>
      </c>
      <c r="D120" s="49"/>
      <c r="E120" s="49"/>
      <c r="F120" s="49"/>
      <c r="G120" s="49"/>
      <c r="H120" s="48"/>
      <c r="I120" s="48"/>
      <c r="J120" s="50">
        <v>0</v>
      </c>
      <c r="K120" s="50">
        <v>0</v>
      </c>
      <c r="L120" s="50">
        <v>367658</v>
      </c>
      <c r="M120" s="50">
        <v>58450</v>
      </c>
      <c r="N120" s="50">
        <v>34179</v>
      </c>
      <c r="O120" s="47">
        <v>6450</v>
      </c>
      <c r="P120" s="50">
        <v>75120</v>
      </c>
      <c r="Q120" s="50">
        <v>13844</v>
      </c>
      <c r="R120" s="50">
        <v>34372</v>
      </c>
      <c r="S120" s="50">
        <v>6387</v>
      </c>
      <c r="T120" s="50">
        <v>23885</v>
      </c>
      <c r="U120" s="50">
        <v>4405</v>
      </c>
      <c r="V120" s="50">
        <v>820000</v>
      </c>
      <c r="W120" s="50">
        <v>170000</v>
      </c>
      <c r="X120" s="50">
        <v>820000</v>
      </c>
      <c r="Y120" s="50">
        <v>170000</v>
      </c>
      <c r="Z120" s="50">
        <v>820000</v>
      </c>
      <c r="AA120" s="50">
        <v>170000</v>
      </c>
      <c r="AB120" s="46">
        <f t="shared" si="2"/>
        <v>2995214</v>
      </c>
      <c r="AC120" s="46">
        <f t="shared" si="2"/>
        <v>599536</v>
      </c>
    </row>
    <row r="121" spans="2:30">
      <c r="B121" s="51" t="s">
        <v>146</v>
      </c>
      <c r="C121" s="45" t="s">
        <v>147</v>
      </c>
      <c r="D121" s="49"/>
      <c r="E121" s="49"/>
      <c r="F121" s="49"/>
      <c r="G121" s="49"/>
      <c r="H121" s="48">
        <v>0</v>
      </c>
      <c r="I121" s="48">
        <v>0</v>
      </c>
      <c r="J121" s="50">
        <v>1636878</v>
      </c>
      <c r="K121" s="50">
        <v>210878</v>
      </c>
      <c r="L121" s="50">
        <v>1945642</v>
      </c>
      <c r="M121" s="50">
        <v>240642</v>
      </c>
      <c r="N121" s="50">
        <v>0</v>
      </c>
      <c r="O121" s="47">
        <v>0</v>
      </c>
      <c r="P121" s="50">
        <v>3977937</v>
      </c>
      <c r="Q121" s="50">
        <v>536937</v>
      </c>
      <c r="R121" s="50">
        <v>3977613</v>
      </c>
      <c r="S121" s="50">
        <v>505613</v>
      </c>
      <c r="T121" s="50">
        <v>316005</v>
      </c>
      <c r="U121" s="50">
        <v>37005</v>
      </c>
      <c r="V121" s="50">
        <v>460000</v>
      </c>
      <c r="W121" s="50">
        <v>69000</v>
      </c>
      <c r="X121" s="50">
        <v>460000</v>
      </c>
      <c r="Y121" s="50">
        <v>69000</v>
      </c>
      <c r="Z121" s="50">
        <v>460000</v>
      </c>
      <c r="AA121" s="50">
        <v>69000</v>
      </c>
      <c r="AB121" s="46">
        <f t="shared" si="2"/>
        <v>13234075</v>
      </c>
      <c r="AC121" s="46">
        <f t="shared" si="2"/>
        <v>1738075</v>
      </c>
    </row>
    <row r="122" spans="2:30">
      <c r="B122" s="51" t="s">
        <v>146</v>
      </c>
      <c r="C122" s="45" t="s">
        <v>148</v>
      </c>
      <c r="D122" s="49"/>
      <c r="E122" s="49"/>
      <c r="F122" s="49"/>
      <c r="G122" s="49"/>
      <c r="H122" s="48"/>
      <c r="I122" s="48"/>
      <c r="J122" s="50"/>
      <c r="K122" s="50"/>
      <c r="L122" s="50"/>
      <c r="M122" s="50"/>
      <c r="N122" s="50"/>
      <c r="O122" s="44"/>
      <c r="P122" s="50"/>
      <c r="Q122" s="50"/>
      <c r="R122" s="50">
        <v>140005</v>
      </c>
      <c r="S122" s="50">
        <v>47005</v>
      </c>
      <c r="T122" s="50">
        <v>93340</v>
      </c>
      <c r="U122" s="50">
        <v>31340</v>
      </c>
      <c r="V122" s="50">
        <v>0</v>
      </c>
      <c r="W122" s="50">
        <v>0</v>
      </c>
      <c r="X122" s="50">
        <v>0</v>
      </c>
      <c r="Y122" s="50">
        <v>0</v>
      </c>
      <c r="Z122" s="50">
        <v>0</v>
      </c>
      <c r="AA122" s="50">
        <v>0</v>
      </c>
      <c r="AB122" s="46">
        <f t="shared" si="2"/>
        <v>233345</v>
      </c>
      <c r="AC122" s="46">
        <f t="shared" si="2"/>
        <v>78345</v>
      </c>
    </row>
    <row r="123" spans="2:30">
      <c r="B123" s="51" t="s">
        <v>146</v>
      </c>
      <c r="C123" s="45" t="s">
        <v>149</v>
      </c>
      <c r="D123" s="49"/>
      <c r="E123" s="49"/>
      <c r="F123" s="49"/>
      <c r="G123" s="49"/>
      <c r="H123" s="48"/>
      <c r="I123" s="48"/>
      <c r="J123" s="50"/>
      <c r="K123" s="50"/>
      <c r="L123" s="50"/>
      <c r="M123" s="50"/>
      <c r="N123" s="50"/>
      <c r="O123" s="44"/>
      <c r="P123" s="50"/>
      <c r="Q123" s="50"/>
      <c r="R123" s="50">
        <v>0</v>
      </c>
      <c r="S123" s="50">
        <v>0</v>
      </c>
      <c r="T123" s="50">
        <v>1509</v>
      </c>
      <c r="U123" s="50">
        <v>73</v>
      </c>
      <c r="V123" s="50">
        <v>0</v>
      </c>
      <c r="W123" s="50">
        <v>0</v>
      </c>
      <c r="X123" s="50">
        <v>0</v>
      </c>
      <c r="Y123" s="50">
        <v>0</v>
      </c>
      <c r="Z123" s="50">
        <v>0</v>
      </c>
      <c r="AA123" s="50">
        <v>0</v>
      </c>
      <c r="AB123" s="46">
        <f t="shared" si="2"/>
        <v>1509</v>
      </c>
      <c r="AC123" s="46">
        <f t="shared" si="2"/>
        <v>73</v>
      </c>
    </row>
    <row r="124" spans="2:30">
      <c r="B124" s="51" t="s">
        <v>146</v>
      </c>
      <c r="C124" s="45" t="s">
        <v>150</v>
      </c>
      <c r="D124" s="49"/>
      <c r="E124" s="49"/>
      <c r="F124" s="49"/>
      <c r="G124" s="49"/>
      <c r="H124" s="48"/>
      <c r="I124" s="48"/>
      <c r="J124" s="50"/>
      <c r="K124" s="50"/>
      <c r="L124" s="50"/>
      <c r="M124" s="50"/>
      <c r="N124" s="50"/>
      <c r="O124" s="44"/>
      <c r="P124" s="50"/>
      <c r="Q124" s="50"/>
      <c r="R124" s="50">
        <v>0</v>
      </c>
      <c r="S124" s="50">
        <v>0</v>
      </c>
      <c r="T124" s="50">
        <v>0</v>
      </c>
      <c r="U124" s="50">
        <v>0</v>
      </c>
      <c r="V124" s="50">
        <v>378000</v>
      </c>
      <c r="W124" s="50">
        <v>71820</v>
      </c>
      <c r="X124" s="50">
        <v>302400</v>
      </c>
      <c r="Y124" s="50">
        <v>57456</v>
      </c>
      <c r="Z124" s="50">
        <v>0</v>
      </c>
      <c r="AA124" s="50">
        <v>0</v>
      </c>
      <c r="AB124" s="46">
        <f t="shared" si="2"/>
        <v>680400</v>
      </c>
      <c r="AC124" s="46">
        <f t="shared" si="2"/>
        <v>129276</v>
      </c>
    </row>
    <row r="125" spans="2:30">
      <c r="D125" s="1">
        <f>SUM(D84:D124)</f>
        <v>15245300</v>
      </c>
      <c r="E125" s="1">
        <f t="shared" ref="E125:AA125" si="4">SUM(E84:E124)</f>
        <v>3525119</v>
      </c>
      <c r="F125" s="1">
        <f t="shared" si="4"/>
        <v>14758981</v>
      </c>
      <c r="G125" s="1">
        <f t="shared" si="4"/>
        <v>3311149</v>
      </c>
      <c r="H125" s="1">
        <f t="shared" si="4"/>
        <v>17501552</v>
      </c>
      <c r="I125" s="1">
        <f t="shared" si="4"/>
        <v>3845067</v>
      </c>
      <c r="J125" s="1">
        <f t="shared" si="4"/>
        <v>18145171</v>
      </c>
      <c r="K125" s="1">
        <f t="shared" si="4"/>
        <v>3454803</v>
      </c>
      <c r="L125" s="1">
        <f t="shared" si="4"/>
        <v>19026439</v>
      </c>
      <c r="M125" s="1">
        <f t="shared" si="4"/>
        <v>3967783</v>
      </c>
      <c r="N125" s="1">
        <f t="shared" si="4"/>
        <v>13675631</v>
      </c>
      <c r="O125" s="1">
        <f t="shared" si="4"/>
        <v>3002945</v>
      </c>
      <c r="P125" s="1">
        <f t="shared" si="4"/>
        <v>17763520</v>
      </c>
      <c r="Q125" s="1">
        <f t="shared" si="4"/>
        <v>2596207</v>
      </c>
      <c r="R125" s="1">
        <f t="shared" si="4"/>
        <v>22923143</v>
      </c>
      <c r="S125" s="1">
        <f t="shared" si="4"/>
        <v>5253897</v>
      </c>
      <c r="T125" s="1">
        <f t="shared" si="4"/>
        <v>13383935</v>
      </c>
      <c r="U125" s="1">
        <f t="shared" si="4"/>
        <v>3010421</v>
      </c>
      <c r="V125" s="1">
        <f t="shared" si="4"/>
        <v>17942060</v>
      </c>
      <c r="W125" s="1">
        <f t="shared" si="4"/>
        <v>3572647</v>
      </c>
      <c r="X125" s="1">
        <f t="shared" si="4"/>
        <v>17973460</v>
      </c>
      <c r="Y125" s="1">
        <f t="shared" si="4"/>
        <v>3571123</v>
      </c>
      <c r="Z125" s="1">
        <f t="shared" si="4"/>
        <v>18941060</v>
      </c>
      <c r="AA125" s="1">
        <f t="shared" si="4"/>
        <v>3644167</v>
      </c>
      <c r="AB125" s="46">
        <f t="shared" si="2"/>
        <v>207280252</v>
      </c>
      <c r="AC125" s="46">
        <f t="shared" si="2"/>
        <v>42755328</v>
      </c>
    </row>
    <row r="126" spans="2:30">
      <c r="B126" s="2" t="s">
        <v>164</v>
      </c>
      <c r="AB126" s="46">
        <f t="shared" si="2"/>
        <v>0</v>
      </c>
      <c r="AC126" s="46">
        <f t="shared" si="2"/>
        <v>0</v>
      </c>
    </row>
    <row r="127" spans="2:30">
      <c r="B127" s="54" t="s">
        <v>163</v>
      </c>
      <c r="C127" s="56" t="s">
        <v>151</v>
      </c>
      <c r="D127" s="57"/>
      <c r="E127" s="57"/>
      <c r="F127" s="57"/>
      <c r="G127" s="57"/>
      <c r="H127" s="57">
        <v>30541</v>
      </c>
      <c r="I127" s="57">
        <v>5241</v>
      </c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5"/>
      <c r="W127" s="55"/>
      <c r="X127" s="55"/>
      <c r="Y127" s="55"/>
      <c r="Z127" s="55"/>
      <c r="AA127" s="55"/>
      <c r="AB127" s="46">
        <f t="shared" si="2"/>
        <v>30541</v>
      </c>
      <c r="AC127" s="46">
        <f t="shared" si="2"/>
        <v>5241</v>
      </c>
      <c r="AD127" s="55"/>
    </row>
    <row r="128" spans="2:30">
      <c r="C128" s="56" t="s">
        <v>152</v>
      </c>
      <c r="D128" s="57">
        <v>-39055</v>
      </c>
      <c r="E128" s="57">
        <v>-473</v>
      </c>
      <c r="F128" s="57">
        <v>28675</v>
      </c>
      <c r="G128" s="57">
        <v>555</v>
      </c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5"/>
      <c r="W128" s="55"/>
      <c r="X128" s="55"/>
      <c r="Y128" s="55"/>
      <c r="Z128" s="55"/>
      <c r="AA128" s="55"/>
      <c r="AB128" s="46">
        <f t="shared" si="2"/>
        <v>-10380</v>
      </c>
      <c r="AC128" s="46">
        <f t="shared" si="2"/>
        <v>82</v>
      </c>
      <c r="AD128" s="55"/>
    </row>
    <row r="129" spans="2:30">
      <c r="C129" s="56" t="s">
        <v>153</v>
      </c>
      <c r="D129" s="57"/>
      <c r="E129" s="57"/>
      <c r="F129" s="57">
        <v>30764</v>
      </c>
      <c r="G129" s="57">
        <v>6344</v>
      </c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5"/>
      <c r="W129" s="55"/>
      <c r="X129" s="55"/>
      <c r="Y129" s="55"/>
      <c r="Z129" s="55"/>
      <c r="AA129" s="55"/>
      <c r="AB129" s="46">
        <f t="shared" si="2"/>
        <v>30764</v>
      </c>
      <c r="AC129" s="46">
        <f t="shared" si="2"/>
        <v>6344</v>
      </c>
      <c r="AD129" s="55"/>
    </row>
    <row r="130" spans="2:30">
      <c r="C130" s="56" t="s">
        <v>154</v>
      </c>
      <c r="D130" s="57">
        <v>540</v>
      </c>
      <c r="E130" s="57">
        <v>540</v>
      </c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5"/>
      <c r="W130" s="55"/>
      <c r="X130" s="55"/>
      <c r="Y130" s="55"/>
      <c r="Z130" s="55"/>
      <c r="AA130" s="55"/>
      <c r="AB130" s="46">
        <f t="shared" si="2"/>
        <v>540</v>
      </c>
      <c r="AC130" s="46">
        <f t="shared" si="2"/>
        <v>540</v>
      </c>
      <c r="AD130" s="55"/>
    </row>
    <row r="131" spans="2:30">
      <c r="C131" s="56" t="s">
        <v>155</v>
      </c>
      <c r="D131" s="57">
        <v>3222</v>
      </c>
      <c r="E131" s="57">
        <v>3222</v>
      </c>
      <c r="F131" s="57">
        <v>9747</v>
      </c>
      <c r="G131" s="57">
        <v>4447</v>
      </c>
      <c r="H131" s="57"/>
      <c r="I131" s="57"/>
      <c r="J131" s="57">
        <v>3965</v>
      </c>
      <c r="K131" s="57">
        <v>3415</v>
      </c>
      <c r="L131" s="57">
        <v>6035</v>
      </c>
      <c r="M131" s="57">
        <v>1235</v>
      </c>
      <c r="N131" s="57"/>
      <c r="O131" s="57"/>
      <c r="P131" s="57"/>
      <c r="Q131" s="57"/>
      <c r="R131" s="57">
        <v>3429</v>
      </c>
      <c r="S131" s="57">
        <v>909</v>
      </c>
      <c r="T131" s="57"/>
      <c r="U131" s="57"/>
      <c r="V131" s="55"/>
      <c r="W131" s="55"/>
      <c r="X131" s="55"/>
      <c r="Y131" s="55"/>
      <c r="Z131" s="55"/>
      <c r="AA131" s="55"/>
      <c r="AB131" s="46">
        <f t="shared" si="2"/>
        <v>26398</v>
      </c>
      <c r="AC131" s="46">
        <f t="shared" si="2"/>
        <v>13228</v>
      </c>
      <c r="AD131" s="55"/>
    </row>
    <row r="132" spans="2:30">
      <c r="C132" s="56" t="s">
        <v>156</v>
      </c>
      <c r="D132" s="57">
        <v>324820</v>
      </c>
      <c r="E132" s="57">
        <v>100950</v>
      </c>
      <c r="F132" s="57">
        <v>-40054</v>
      </c>
      <c r="G132" s="57">
        <v>-11934</v>
      </c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5"/>
      <c r="W132" s="55"/>
      <c r="X132" s="55"/>
      <c r="Y132" s="55"/>
      <c r="Z132" s="55"/>
      <c r="AA132" s="55"/>
      <c r="AB132" s="46">
        <f t="shared" si="2"/>
        <v>284766</v>
      </c>
      <c r="AC132" s="46">
        <f t="shared" si="2"/>
        <v>89016</v>
      </c>
      <c r="AD132" s="55"/>
    </row>
    <row r="133" spans="2:30">
      <c r="C133" s="56" t="s">
        <v>157</v>
      </c>
      <c r="D133" s="57">
        <v>2800</v>
      </c>
      <c r="E133" s="57">
        <v>2800</v>
      </c>
      <c r="F133" s="57"/>
      <c r="G133" s="57"/>
      <c r="H133" s="57"/>
      <c r="I133" s="57"/>
      <c r="J133" s="57"/>
      <c r="K133" s="57"/>
      <c r="L133" s="57"/>
      <c r="M133" s="57"/>
      <c r="N133" s="57">
        <v>483</v>
      </c>
      <c r="O133" s="57">
        <v>483</v>
      </c>
      <c r="P133" s="57"/>
      <c r="Q133" s="57"/>
      <c r="R133" s="57"/>
      <c r="S133" s="57"/>
      <c r="T133" s="57"/>
      <c r="U133" s="57"/>
      <c r="V133" s="55"/>
      <c r="W133" s="55"/>
      <c r="X133" s="55"/>
      <c r="Y133" s="55"/>
      <c r="Z133" s="55"/>
      <c r="AA133" s="55"/>
      <c r="AB133" s="46">
        <f t="shared" si="2"/>
        <v>3283</v>
      </c>
      <c r="AC133" s="46">
        <f t="shared" si="2"/>
        <v>3283</v>
      </c>
      <c r="AD133" s="55"/>
    </row>
    <row r="134" spans="2:30">
      <c r="C134" s="56" t="s">
        <v>158</v>
      </c>
      <c r="D134" s="57">
        <v>752760</v>
      </c>
      <c r="E134" s="57">
        <v>122280</v>
      </c>
      <c r="F134" s="57">
        <v>1259522</v>
      </c>
      <c r="G134" s="57">
        <v>214625</v>
      </c>
      <c r="H134" s="57">
        <v>1100525</v>
      </c>
      <c r="I134" s="57">
        <v>185619</v>
      </c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5"/>
      <c r="W134" s="55"/>
      <c r="X134" s="55"/>
      <c r="Y134" s="55"/>
      <c r="Z134" s="55"/>
      <c r="AA134" s="55"/>
      <c r="AB134" s="46">
        <f t="shared" ref="AB134:AC198" si="5">SUM(D134,F134,H134,J134,L134,N134,P134,R134,T134,V134,X134,Z134)</f>
        <v>3112807</v>
      </c>
      <c r="AC134" s="46">
        <f t="shared" si="5"/>
        <v>522524</v>
      </c>
      <c r="AD134" s="55"/>
    </row>
    <row r="135" spans="2:30">
      <c r="C135" s="56" t="s">
        <v>159</v>
      </c>
      <c r="D135" s="57">
        <v>117365</v>
      </c>
      <c r="E135" s="57">
        <v>7048</v>
      </c>
      <c r="F135" s="57"/>
      <c r="G135" s="57"/>
      <c r="H135" s="57">
        <v>1027480</v>
      </c>
      <c r="I135" s="57">
        <v>76310</v>
      </c>
      <c r="J135" s="57"/>
      <c r="K135" s="57"/>
      <c r="L135" s="57"/>
      <c r="M135" s="57"/>
      <c r="N135" s="57"/>
      <c r="O135" s="57"/>
      <c r="P135" s="57"/>
      <c r="Q135" s="57"/>
      <c r="R135" s="57">
        <v>857307</v>
      </c>
      <c r="S135" s="57">
        <v>31850</v>
      </c>
      <c r="T135" s="57"/>
      <c r="U135" s="57"/>
      <c r="V135" s="55"/>
      <c r="W135" s="55"/>
      <c r="X135" s="55"/>
      <c r="Y135" s="55"/>
      <c r="Z135" s="55"/>
      <c r="AA135" s="55"/>
      <c r="AB135" s="46">
        <f t="shared" si="5"/>
        <v>2002152</v>
      </c>
      <c r="AC135" s="46">
        <f t="shared" si="5"/>
        <v>115208</v>
      </c>
      <c r="AD135" s="55"/>
    </row>
    <row r="136" spans="2:30">
      <c r="C136" s="56" t="s">
        <v>160</v>
      </c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>
        <v>1500</v>
      </c>
      <c r="Q136" s="57">
        <v>-2418</v>
      </c>
      <c r="R136" s="57"/>
      <c r="S136" s="57"/>
      <c r="T136" s="57"/>
      <c r="U136" s="57"/>
      <c r="V136" s="55"/>
      <c r="W136" s="55"/>
      <c r="X136" s="55"/>
      <c r="Y136" s="55"/>
      <c r="Z136" s="55"/>
      <c r="AA136" s="55"/>
      <c r="AB136" s="46">
        <f t="shared" si="5"/>
        <v>1500</v>
      </c>
      <c r="AC136" s="46">
        <f t="shared" si="5"/>
        <v>-2418</v>
      </c>
      <c r="AD136" s="55"/>
    </row>
    <row r="137" spans="2:30">
      <c r="C137" s="56" t="s">
        <v>161</v>
      </c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>
        <v>0</v>
      </c>
      <c r="S137" s="57">
        <v>0</v>
      </c>
      <c r="T137" s="57">
        <v>0</v>
      </c>
      <c r="U137" s="57">
        <v>0</v>
      </c>
      <c r="V137" s="55"/>
      <c r="W137" s="55"/>
      <c r="X137" s="55"/>
      <c r="Y137" s="55"/>
      <c r="Z137" s="55"/>
      <c r="AA137" s="55"/>
      <c r="AB137" s="46">
        <f t="shared" si="5"/>
        <v>0</v>
      </c>
      <c r="AC137" s="46">
        <f t="shared" si="5"/>
        <v>0</v>
      </c>
      <c r="AD137" s="55"/>
    </row>
    <row r="138" spans="2:30">
      <c r="C138" s="56" t="s">
        <v>162</v>
      </c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>
        <v>4500</v>
      </c>
      <c r="U138" s="57">
        <v>1500</v>
      </c>
      <c r="V138" s="55"/>
      <c r="W138" s="55"/>
      <c r="X138" s="55"/>
      <c r="Y138" s="55"/>
      <c r="Z138" s="55"/>
      <c r="AA138" s="55"/>
      <c r="AB138" s="46">
        <f t="shared" si="5"/>
        <v>4500</v>
      </c>
      <c r="AC138" s="46">
        <f t="shared" si="5"/>
        <v>1500</v>
      </c>
      <c r="AD138" s="55"/>
    </row>
    <row r="139" spans="2:30">
      <c r="B139" s="58" t="s">
        <v>165</v>
      </c>
      <c r="C139" s="64" t="s">
        <v>153</v>
      </c>
      <c r="D139" s="65"/>
      <c r="E139" s="65"/>
      <c r="F139" s="65"/>
      <c r="G139" s="65"/>
      <c r="H139" s="65"/>
      <c r="I139" s="65"/>
      <c r="J139" s="65">
        <v>28668</v>
      </c>
      <c r="K139" s="65">
        <v>10116</v>
      </c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3"/>
      <c r="W139" s="63"/>
      <c r="X139" s="63"/>
      <c r="Y139" s="63"/>
      <c r="Z139" s="63"/>
      <c r="AA139" s="63"/>
      <c r="AB139" s="46">
        <f t="shared" si="5"/>
        <v>28668</v>
      </c>
      <c r="AC139" s="46">
        <f t="shared" si="5"/>
        <v>10116</v>
      </c>
      <c r="AD139" s="63"/>
    </row>
    <row r="140" spans="2:30" ht="28.5">
      <c r="B140" s="52" t="s">
        <v>209</v>
      </c>
      <c r="C140" s="53" t="s">
        <v>210</v>
      </c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8">
        <v>3150000</v>
      </c>
      <c r="W140" s="99">
        <v>724500</v>
      </c>
      <c r="X140" s="98">
        <v>2400000</v>
      </c>
      <c r="Y140" s="99">
        <v>480000</v>
      </c>
      <c r="Z140" s="98">
        <v>1705000</v>
      </c>
      <c r="AA140" s="99">
        <v>341000</v>
      </c>
      <c r="AB140" s="46">
        <f t="shared" si="5"/>
        <v>7255000</v>
      </c>
      <c r="AC140" s="46">
        <f t="shared" si="5"/>
        <v>1545500</v>
      </c>
      <c r="AD140" s="96"/>
    </row>
    <row r="141" spans="2:30">
      <c r="B141" s="59" t="s">
        <v>166</v>
      </c>
      <c r="C141" s="61" t="s">
        <v>167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>
        <v>9197</v>
      </c>
      <c r="S141" s="62">
        <v>2917</v>
      </c>
      <c r="T141" s="62"/>
      <c r="U141" s="62"/>
      <c r="V141" s="60"/>
      <c r="W141" s="60"/>
      <c r="X141" s="60"/>
      <c r="Y141" s="60"/>
      <c r="Z141" s="60"/>
      <c r="AA141" s="60"/>
      <c r="AB141" s="46">
        <f t="shared" si="5"/>
        <v>9197</v>
      </c>
      <c r="AC141" s="46">
        <f t="shared" si="5"/>
        <v>2917</v>
      </c>
      <c r="AD141" s="60"/>
    </row>
    <row r="142" spans="2:30">
      <c r="C142" s="61" t="s">
        <v>156</v>
      </c>
      <c r="D142" s="62"/>
      <c r="E142" s="62"/>
      <c r="F142" s="62"/>
      <c r="G142" s="62"/>
      <c r="H142" s="62"/>
      <c r="I142" s="62"/>
      <c r="J142" s="62"/>
      <c r="K142" s="62"/>
      <c r="L142" s="62">
        <v>-4207</v>
      </c>
      <c r="M142" s="62">
        <v>-4207</v>
      </c>
      <c r="N142" s="62"/>
      <c r="O142" s="62"/>
      <c r="P142" s="62"/>
      <c r="Q142" s="62"/>
      <c r="R142" s="62"/>
      <c r="S142" s="62"/>
      <c r="T142" s="62"/>
      <c r="U142" s="62"/>
      <c r="V142" s="60"/>
      <c r="W142" s="60"/>
      <c r="X142" s="60"/>
      <c r="Y142" s="60"/>
      <c r="Z142" s="60"/>
      <c r="AA142" s="60"/>
      <c r="AB142" s="46">
        <f t="shared" si="5"/>
        <v>-4207</v>
      </c>
      <c r="AC142" s="46">
        <f t="shared" si="5"/>
        <v>-4207</v>
      </c>
      <c r="AD142" s="60"/>
    </row>
    <row r="143" spans="2:30">
      <c r="C143" s="61" t="s">
        <v>158</v>
      </c>
      <c r="D143" s="62"/>
      <c r="E143" s="62"/>
      <c r="F143" s="62"/>
      <c r="G143" s="62"/>
      <c r="H143" s="62"/>
      <c r="I143" s="62"/>
      <c r="J143" s="62">
        <v>1457543</v>
      </c>
      <c r="K143" s="62">
        <v>270985</v>
      </c>
      <c r="L143" s="62">
        <v>1457159</v>
      </c>
      <c r="M143" s="62">
        <v>267248</v>
      </c>
      <c r="N143" s="62">
        <v>636280</v>
      </c>
      <c r="O143" s="62">
        <v>134775</v>
      </c>
      <c r="P143" s="62">
        <v>2597440</v>
      </c>
      <c r="Q143" s="62">
        <v>450364</v>
      </c>
      <c r="R143" s="62">
        <v>2601881</v>
      </c>
      <c r="S143" s="62">
        <v>458962</v>
      </c>
      <c r="T143" s="62">
        <v>1429073</v>
      </c>
      <c r="U143" s="62">
        <v>239694</v>
      </c>
      <c r="V143" s="60"/>
      <c r="W143" s="60"/>
      <c r="X143" s="60"/>
      <c r="Y143" s="60"/>
      <c r="Z143" s="60"/>
      <c r="AA143" s="60"/>
      <c r="AB143" s="46">
        <f t="shared" si="5"/>
        <v>10179376</v>
      </c>
      <c r="AC143" s="46">
        <f t="shared" si="5"/>
        <v>1822028</v>
      </c>
      <c r="AD143" s="60"/>
    </row>
    <row r="144" spans="2:30">
      <c r="C144" s="61" t="s">
        <v>168</v>
      </c>
      <c r="D144" s="62"/>
      <c r="E144" s="62"/>
      <c r="F144" s="62"/>
      <c r="G144" s="62"/>
      <c r="H144" s="62"/>
      <c r="I144" s="62"/>
      <c r="J144" s="62">
        <v>288827</v>
      </c>
      <c r="K144" s="62">
        <v>86464</v>
      </c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0"/>
      <c r="W144" s="60"/>
      <c r="X144" s="60"/>
      <c r="Y144" s="60"/>
      <c r="Z144" s="60"/>
      <c r="AA144" s="60"/>
      <c r="AB144" s="46">
        <f t="shared" si="5"/>
        <v>288827</v>
      </c>
      <c r="AC144" s="46">
        <f t="shared" si="5"/>
        <v>86464</v>
      </c>
      <c r="AD144" s="60"/>
    </row>
    <row r="145" spans="2:30">
      <c r="B145" s="66" t="s">
        <v>169</v>
      </c>
      <c r="C145" s="68" t="s">
        <v>159</v>
      </c>
      <c r="D145" s="69"/>
      <c r="E145" s="69"/>
      <c r="F145" s="69"/>
      <c r="G145" s="69"/>
      <c r="H145" s="69"/>
      <c r="I145" s="69"/>
      <c r="J145" s="69">
        <v>1207357</v>
      </c>
      <c r="K145" s="69">
        <v>337058</v>
      </c>
      <c r="L145" s="69">
        <v>696848</v>
      </c>
      <c r="M145" s="69">
        <v>47264</v>
      </c>
      <c r="N145" s="69">
        <v>94049</v>
      </c>
      <c r="O145" s="69">
        <v>-233231</v>
      </c>
      <c r="P145" s="69">
        <v>14249</v>
      </c>
      <c r="Q145" s="69">
        <v>1085</v>
      </c>
      <c r="R145" s="69"/>
      <c r="S145" s="69"/>
      <c r="T145" s="69">
        <v>633863</v>
      </c>
      <c r="U145" s="69">
        <v>41757</v>
      </c>
      <c r="V145" s="67"/>
      <c r="W145" s="67"/>
      <c r="X145" s="67"/>
      <c r="Y145" s="67"/>
      <c r="Z145" s="67"/>
      <c r="AA145" s="67"/>
      <c r="AB145" s="46">
        <f t="shared" si="5"/>
        <v>2646366</v>
      </c>
      <c r="AC145" s="46">
        <f t="shared" si="5"/>
        <v>193933</v>
      </c>
      <c r="AD145" s="67"/>
    </row>
    <row r="146" spans="2:30">
      <c r="D146" s="110">
        <f>SUM(D127:D145)</f>
        <v>1162452</v>
      </c>
      <c r="E146" s="110">
        <f t="shared" ref="E146:AA146" si="6">SUM(E127:E145)</f>
        <v>236367</v>
      </c>
      <c r="F146" s="110">
        <f t="shared" si="6"/>
        <v>1288654</v>
      </c>
      <c r="G146" s="110">
        <f t="shared" si="6"/>
        <v>214037</v>
      </c>
      <c r="H146" s="110">
        <f t="shared" si="6"/>
        <v>2158546</v>
      </c>
      <c r="I146" s="110">
        <f t="shared" si="6"/>
        <v>267170</v>
      </c>
      <c r="J146" s="110">
        <f t="shared" si="6"/>
        <v>2986360</v>
      </c>
      <c r="K146" s="110">
        <f t="shared" si="6"/>
        <v>708038</v>
      </c>
      <c r="L146" s="110">
        <f t="shared" si="6"/>
        <v>2155835</v>
      </c>
      <c r="M146" s="110">
        <f t="shared" si="6"/>
        <v>311540</v>
      </c>
      <c r="N146" s="110">
        <f t="shared" si="6"/>
        <v>730812</v>
      </c>
      <c r="O146" s="110">
        <f t="shared" si="6"/>
        <v>-97973</v>
      </c>
      <c r="P146" s="110">
        <f t="shared" si="6"/>
        <v>2613189</v>
      </c>
      <c r="Q146" s="110">
        <f t="shared" si="6"/>
        <v>449031</v>
      </c>
      <c r="R146" s="110">
        <f t="shared" si="6"/>
        <v>3471814</v>
      </c>
      <c r="S146" s="110">
        <f t="shared" si="6"/>
        <v>494638</v>
      </c>
      <c r="T146" s="110">
        <f t="shared" si="6"/>
        <v>2067436</v>
      </c>
      <c r="U146" s="110">
        <f t="shared" si="6"/>
        <v>282951</v>
      </c>
      <c r="V146" s="110">
        <f t="shared" si="6"/>
        <v>3150000</v>
      </c>
      <c r="W146" s="110">
        <f t="shared" si="6"/>
        <v>724500</v>
      </c>
      <c r="X146" s="110">
        <f t="shared" si="6"/>
        <v>2400000</v>
      </c>
      <c r="Y146" s="110">
        <f t="shared" si="6"/>
        <v>480000</v>
      </c>
      <c r="Z146" s="110">
        <f t="shared" si="6"/>
        <v>1705000</v>
      </c>
      <c r="AA146" s="110">
        <f t="shared" si="6"/>
        <v>341000</v>
      </c>
      <c r="AB146" s="46">
        <f t="shared" si="5"/>
        <v>25890098</v>
      </c>
      <c r="AC146" s="46">
        <f t="shared" si="5"/>
        <v>4411299</v>
      </c>
    </row>
    <row r="147" spans="2:30">
      <c r="B147" t="s">
        <v>170</v>
      </c>
      <c r="AB147" s="46">
        <f t="shared" si="5"/>
        <v>0</v>
      </c>
      <c r="AC147" s="46">
        <f t="shared" si="5"/>
        <v>0</v>
      </c>
    </row>
    <row r="148" spans="2:30">
      <c r="B148" s="70" t="s">
        <v>171</v>
      </c>
      <c r="C148" s="72" t="s">
        <v>152</v>
      </c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>
        <v>1325</v>
      </c>
      <c r="Q148" s="73">
        <v>10</v>
      </c>
      <c r="R148" s="73"/>
      <c r="S148" s="73"/>
      <c r="T148" s="73"/>
      <c r="U148" s="73"/>
      <c r="V148" s="71"/>
      <c r="W148" s="71"/>
      <c r="X148" s="71"/>
      <c r="Y148" s="71"/>
      <c r="Z148" s="71"/>
      <c r="AA148" s="71"/>
      <c r="AB148" s="46">
        <f t="shared" si="5"/>
        <v>1325</v>
      </c>
      <c r="AC148" s="46">
        <f t="shared" si="5"/>
        <v>10</v>
      </c>
      <c r="AD148" s="71"/>
    </row>
    <row r="149" spans="2:30">
      <c r="C149" s="72" t="s">
        <v>172</v>
      </c>
      <c r="D149" s="73">
        <v>2472</v>
      </c>
      <c r="E149" s="73">
        <v>2347</v>
      </c>
      <c r="F149" s="73">
        <v>69700</v>
      </c>
      <c r="G149" s="73">
        <v>20500</v>
      </c>
      <c r="H149" s="73">
        <v>28566</v>
      </c>
      <c r="I149" s="73">
        <v>13173</v>
      </c>
      <c r="J149" s="73">
        <v>35403</v>
      </c>
      <c r="K149" s="73">
        <v>34413</v>
      </c>
      <c r="L149" s="73">
        <v>42268</v>
      </c>
      <c r="M149" s="73">
        <v>15374</v>
      </c>
      <c r="N149" s="73">
        <v>42968</v>
      </c>
      <c r="O149" s="73">
        <v>12638</v>
      </c>
      <c r="P149" s="73">
        <v>367334</v>
      </c>
      <c r="Q149" s="73">
        <v>126525</v>
      </c>
      <c r="R149" s="73">
        <v>0</v>
      </c>
      <c r="S149" s="73">
        <v>0</v>
      </c>
      <c r="T149" s="73"/>
      <c r="U149" s="73"/>
      <c r="V149" s="71"/>
      <c r="W149" s="71"/>
      <c r="X149" s="71"/>
      <c r="Y149" s="71"/>
      <c r="Z149" s="71"/>
      <c r="AA149" s="71"/>
      <c r="AB149" s="46">
        <f t="shared" si="5"/>
        <v>588711</v>
      </c>
      <c r="AC149" s="46">
        <f t="shared" si="5"/>
        <v>224970</v>
      </c>
      <c r="AD149" s="71"/>
    </row>
    <row r="150" spans="2:30">
      <c r="C150" s="72" t="s">
        <v>173</v>
      </c>
      <c r="D150" s="73">
        <v>137761</v>
      </c>
      <c r="E150" s="73">
        <v>48262</v>
      </c>
      <c r="F150" s="73">
        <v>28606</v>
      </c>
      <c r="G150" s="73">
        <v>8117</v>
      </c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1"/>
      <c r="W150" s="71"/>
      <c r="X150" s="71"/>
      <c r="Y150" s="71"/>
      <c r="Z150" s="71"/>
      <c r="AA150" s="71"/>
      <c r="AB150" s="46">
        <f t="shared" si="5"/>
        <v>166367</v>
      </c>
      <c r="AC150" s="46">
        <f t="shared" si="5"/>
        <v>56379</v>
      </c>
      <c r="AD150" s="71"/>
    </row>
    <row r="151" spans="2:30">
      <c r="C151" s="72" t="s">
        <v>174</v>
      </c>
      <c r="D151" s="73">
        <v>651</v>
      </c>
      <c r="E151" s="73">
        <v>651</v>
      </c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>
        <v>1446</v>
      </c>
      <c r="Q151" s="73">
        <v>786</v>
      </c>
      <c r="R151" s="73"/>
      <c r="S151" s="73"/>
      <c r="T151" s="73"/>
      <c r="U151" s="73"/>
      <c r="V151" s="71"/>
      <c r="W151" s="71"/>
      <c r="X151" s="71"/>
      <c r="Y151" s="71"/>
      <c r="Z151" s="71"/>
      <c r="AA151" s="71"/>
      <c r="AB151" s="46">
        <f t="shared" si="5"/>
        <v>2097</v>
      </c>
      <c r="AC151" s="46">
        <f t="shared" si="5"/>
        <v>1437</v>
      </c>
      <c r="AD151" s="71"/>
    </row>
    <row r="152" spans="2:30">
      <c r="C152" s="72" t="s">
        <v>175</v>
      </c>
      <c r="D152" s="73"/>
      <c r="E152" s="73"/>
      <c r="F152" s="73">
        <v>3500</v>
      </c>
      <c r="G152" s="73">
        <v>2024</v>
      </c>
      <c r="H152" s="73">
        <v>15750</v>
      </c>
      <c r="I152" s="73">
        <v>9108</v>
      </c>
      <c r="J152" s="73">
        <v>17500</v>
      </c>
      <c r="K152" s="73">
        <v>10120</v>
      </c>
      <c r="L152" s="73">
        <v>17500</v>
      </c>
      <c r="M152" s="73">
        <v>10120</v>
      </c>
      <c r="N152" s="73">
        <v>35000</v>
      </c>
      <c r="O152" s="73">
        <v>20240</v>
      </c>
      <c r="P152" s="73"/>
      <c r="Q152" s="73"/>
      <c r="R152" s="73">
        <v>48000</v>
      </c>
      <c r="S152" s="73">
        <v>25860</v>
      </c>
      <c r="T152" s="73"/>
      <c r="U152" s="73"/>
      <c r="V152" s="71"/>
      <c r="W152" s="71"/>
      <c r="X152" s="71"/>
      <c r="Y152" s="71"/>
      <c r="Z152" s="71"/>
      <c r="AA152" s="71"/>
      <c r="AB152" s="46">
        <f t="shared" si="5"/>
        <v>137250</v>
      </c>
      <c r="AC152" s="46">
        <f t="shared" si="5"/>
        <v>77472</v>
      </c>
      <c r="AD152" s="71"/>
    </row>
    <row r="153" spans="2:30">
      <c r="C153" s="72" t="s">
        <v>176</v>
      </c>
      <c r="D153" s="73">
        <v>39959</v>
      </c>
      <c r="E153" s="73">
        <v>11359</v>
      </c>
      <c r="F153" s="73"/>
      <c r="G153" s="73"/>
      <c r="H153" s="73">
        <v>27125</v>
      </c>
      <c r="I153" s="73">
        <v>5325</v>
      </c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1"/>
      <c r="W153" s="71"/>
      <c r="X153" s="71"/>
      <c r="Y153" s="71"/>
      <c r="Z153" s="71"/>
      <c r="AA153" s="71"/>
      <c r="AB153" s="46">
        <f t="shared" si="5"/>
        <v>67084</v>
      </c>
      <c r="AC153" s="46">
        <f t="shared" si="5"/>
        <v>16684</v>
      </c>
      <c r="AD153" s="71"/>
    </row>
    <row r="154" spans="2:30">
      <c r="C154" s="72" t="s">
        <v>177</v>
      </c>
      <c r="D154" s="73">
        <v>24000</v>
      </c>
      <c r="E154" s="73">
        <v>6000</v>
      </c>
      <c r="F154" s="73"/>
      <c r="G154" s="73"/>
      <c r="H154" s="73">
        <v>24000</v>
      </c>
      <c r="I154" s="73">
        <v>6000</v>
      </c>
      <c r="J154" s="73">
        <v>54000</v>
      </c>
      <c r="K154" s="73">
        <v>13000</v>
      </c>
      <c r="L154" s="73"/>
      <c r="M154" s="73"/>
      <c r="N154" s="73"/>
      <c r="O154" s="73"/>
      <c r="P154" s="73"/>
      <c r="Q154" s="73"/>
      <c r="R154" s="73">
        <v>54000</v>
      </c>
      <c r="S154" s="73">
        <v>13000</v>
      </c>
      <c r="T154" s="73"/>
      <c r="U154" s="73"/>
      <c r="V154" s="71"/>
      <c r="W154" s="71"/>
      <c r="X154" s="71"/>
      <c r="Y154" s="71"/>
      <c r="Z154" s="71"/>
      <c r="AA154" s="71"/>
      <c r="AB154" s="46">
        <f t="shared" si="5"/>
        <v>156000</v>
      </c>
      <c r="AC154" s="46">
        <f t="shared" si="5"/>
        <v>38000</v>
      </c>
      <c r="AD154" s="71"/>
    </row>
    <row r="155" spans="2:30">
      <c r="C155" s="72" t="s">
        <v>178</v>
      </c>
      <c r="D155" s="73"/>
      <c r="E155" s="73"/>
      <c r="F155" s="73"/>
      <c r="G155" s="73"/>
      <c r="H155" s="73">
        <v>104580</v>
      </c>
      <c r="I155" s="73">
        <v>8218</v>
      </c>
      <c r="J155" s="73"/>
      <c r="K155" s="73"/>
      <c r="L155" s="73"/>
      <c r="M155" s="73"/>
      <c r="N155" s="73">
        <v>134460</v>
      </c>
      <c r="O155" s="73">
        <v>10566</v>
      </c>
      <c r="P155" s="73"/>
      <c r="Q155" s="73"/>
      <c r="R155" s="73">
        <v>89640</v>
      </c>
      <c r="S155" s="73">
        <v>7044</v>
      </c>
      <c r="T155" s="73">
        <v>44820</v>
      </c>
      <c r="U155" s="73">
        <v>3522</v>
      </c>
      <c r="V155" s="71"/>
      <c r="W155" s="71"/>
      <c r="X155" s="71"/>
      <c r="Y155" s="71"/>
      <c r="Z155" s="71"/>
      <c r="AA155" s="71"/>
      <c r="AB155" s="46">
        <f t="shared" si="5"/>
        <v>373500</v>
      </c>
      <c r="AC155" s="46">
        <f t="shared" si="5"/>
        <v>29350</v>
      </c>
      <c r="AD155" s="71"/>
    </row>
    <row r="156" spans="2:30">
      <c r="C156" s="72" t="s">
        <v>179</v>
      </c>
      <c r="D156" s="73"/>
      <c r="E156" s="73"/>
      <c r="F156" s="73"/>
      <c r="G156" s="73"/>
      <c r="H156" s="73">
        <v>47520</v>
      </c>
      <c r="I156" s="73">
        <v>10080</v>
      </c>
      <c r="J156" s="73"/>
      <c r="K156" s="73"/>
      <c r="L156" s="73"/>
      <c r="M156" s="73"/>
      <c r="N156" s="73">
        <v>47520</v>
      </c>
      <c r="O156" s="73">
        <v>10080</v>
      </c>
      <c r="P156" s="73"/>
      <c r="Q156" s="73"/>
      <c r="R156" s="73"/>
      <c r="S156" s="73"/>
      <c r="T156" s="73">
        <v>47520</v>
      </c>
      <c r="U156" s="73">
        <v>10080</v>
      </c>
      <c r="V156" s="71"/>
      <c r="W156" s="71"/>
      <c r="X156" s="71"/>
      <c r="Y156" s="71"/>
      <c r="Z156" s="71"/>
      <c r="AA156" s="71"/>
      <c r="AB156" s="46">
        <f t="shared" si="5"/>
        <v>142560</v>
      </c>
      <c r="AC156" s="46">
        <f t="shared" si="5"/>
        <v>30240</v>
      </c>
      <c r="AD156" s="71"/>
    </row>
    <row r="157" spans="2:30">
      <c r="C157" s="72" t="s">
        <v>180</v>
      </c>
      <c r="D157" s="73"/>
      <c r="E157" s="73"/>
      <c r="F157" s="73"/>
      <c r="G157" s="73"/>
      <c r="H157" s="73">
        <v>92000</v>
      </c>
      <c r="I157" s="73">
        <v>12000</v>
      </c>
      <c r="J157" s="73">
        <v>46000</v>
      </c>
      <c r="K157" s="73">
        <v>5650</v>
      </c>
      <c r="L157" s="73">
        <v>95706</v>
      </c>
      <c r="M157" s="73">
        <v>16906</v>
      </c>
      <c r="N157" s="73">
        <v>90500</v>
      </c>
      <c r="O157" s="73">
        <v>21367</v>
      </c>
      <c r="P157" s="73">
        <v>92000</v>
      </c>
      <c r="Q157" s="73">
        <v>51500</v>
      </c>
      <c r="R157" s="73"/>
      <c r="S157" s="73"/>
      <c r="T157" s="73"/>
      <c r="U157" s="73"/>
      <c r="V157" s="71"/>
      <c r="W157" s="71"/>
      <c r="X157" s="71"/>
      <c r="Y157" s="71"/>
      <c r="Z157" s="71"/>
      <c r="AA157" s="71"/>
      <c r="AB157" s="46">
        <f t="shared" si="5"/>
        <v>416206</v>
      </c>
      <c r="AC157" s="46">
        <f t="shared" si="5"/>
        <v>107423</v>
      </c>
      <c r="AD157" s="71"/>
    </row>
    <row r="158" spans="2:30">
      <c r="C158" s="72" t="s">
        <v>181</v>
      </c>
      <c r="D158" s="73">
        <v>998963</v>
      </c>
      <c r="E158" s="73">
        <v>374602</v>
      </c>
      <c r="F158" s="73">
        <v>517150</v>
      </c>
      <c r="G158" s="73">
        <v>177929</v>
      </c>
      <c r="H158" s="73">
        <v>1315273</v>
      </c>
      <c r="I158" s="73">
        <v>457770</v>
      </c>
      <c r="J158" s="73">
        <v>657150</v>
      </c>
      <c r="K158" s="73">
        <v>222845</v>
      </c>
      <c r="L158" s="73">
        <v>768738</v>
      </c>
      <c r="M158" s="73">
        <v>256833</v>
      </c>
      <c r="N158" s="73">
        <v>612183</v>
      </c>
      <c r="O158" s="73">
        <v>203787</v>
      </c>
      <c r="P158" s="73">
        <v>1467295</v>
      </c>
      <c r="Q158" s="73">
        <v>500299</v>
      </c>
      <c r="R158" s="73">
        <v>982144</v>
      </c>
      <c r="S158" s="73">
        <v>306222</v>
      </c>
      <c r="T158" s="73">
        <v>676808</v>
      </c>
      <c r="U158" s="73">
        <v>250590</v>
      </c>
      <c r="V158" s="71"/>
      <c r="W158" s="71"/>
      <c r="X158" s="71"/>
      <c r="Y158" s="71"/>
      <c r="Z158" s="71"/>
      <c r="AA158" s="71"/>
      <c r="AB158" s="46">
        <f t="shared" si="5"/>
        <v>7995704</v>
      </c>
      <c r="AC158" s="46">
        <f t="shared" si="5"/>
        <v>2750877</v>
      </c>
      <c r="AD158" s="71"/>
    </row>
    <row r="159" spans="2:30">
      <c r="C159" s="72" t="s">
        <v>182</v>
      </c>
      <c r="D159" s="73">
        <v>17712</v>
      </c>
      <c r="E159" s="73">
        <v>3024</v>
      </c>
      <c r="F159" s="73">
        <v>35424</v>
      </c>
      <c r="G159" s="73">
        <v>6048</v>
      </c>
      <c r="H159" s="73">
        <v>35424</v>
      </c>
      <c r="I159" s="73">
        <v>6048</v>
      </c>
      <c r="J159" s="73"/>
      <c r="K159" s="73"/>
      <c r="L159" s="73">
        <v>9900</v>
      </c>
      <c r="M159" s="73">
        <v>900</v>
      </c>
      <c r="N159" s="73">
        <v>17712</v>
      </c>
      <c r="O159" s="73">
        <v>3024</v>
      </c>
      <c r="P159" s="73">
        <v>54630</v>
      </c>
      <c r="Q159" s="73">
        <v>9090</v>
      </c>
      <c r="R159" s="73"/>
      <c r="S159" s="73"/>
      <c r="T159" s="73">
        <v>0</v>
      </c>
      <c r="U159" s="73">
        <v>0</v>
      </c>
      <c r="V159" s="71"/>
      <c r="W159" s="71"/>
      <c r="X159" s="71"/>
      <c r="Y159" s="71"/>
      <c r="Z159" s="71"/>
      <c r="AA159" s="71"/>
      <c r="AB159" s="46">
        <f t="shared" si="5"/>
        <v>170802</v>
      </c>
      <c r="AC159" s="46">
        <f t="shared" si="5"/>
        <v>28134</v>
      </c>
      <c r="AD159" s="71"/>
    </row>
    <row r="160" spans="2:30">
      <c r="C160" s="72" t="s">
        <v>183</v>
      </c>
      <c r="D160" s="73">
        <v>37476</v>
      </c>
      <c r="E160" s="73">
        <v>4665</v>
      </c>
      <c r="F160" s="73"/>
      <c r="G160" s="73"/>
      <c r="H160" s="73">
        <v>35424</v>
      </c>
      <c r="I160" s="73">
        <v>4564</v>
      </c>
      <c r="J160" s="73"/>
      <c r="K160" s="73"/>
      <c r="L160" s="73">
        <v>35424</v>
      </c>
      <c r="M160" s="73">
        <v>4563</v>
      </c>
      <c r="N160" s="73"/>
      <c r="O160" s="73"/>
      <c r="P160" s="73">
        <v>53376</v>
      </c>
      <c r="Q160" s="73">
        <v>5812</v>
      </c>
      <c r="R160" s="73"/>
      <c r="S160" s="73"/>
      <c r="T160" s="73"/>
      <c r="U160" s="73"/>
      <c r="V160" s="71"/>
      <c r="W160" s="71"/>
      <c r="X160" s="71"/>
      <c r="Y160" s="71"/>
      <c r="Z160" s="71"/>
      <c r="AA160" s="71"/>
      <c r="AB160" s="46">
        <f t="shared" si="5"/>
        <v>161700</v>
      </c>
      <c r="AC160" s="46">
        <f t="shared" si="5"/>
        <v>19604</v>
      </c>
      <c r="AD160" s="71"/>
    </row>
    <row r="161" spans="2:30">
      <c r="C161" s="72" t="s">
        <v>184</v>
      </c>
      <c r="D161" s="73"/>
      <c r="E161" s="73"/>
      <c r="F161" s="73"/>
      <c r="G161" s="73"/>
      <c r="H161" s="73"/>
      <c r="I161" s="73"/>
      <c r="J161" s="73">
        <v>19000</v>
      </c>
      <c r="K161" s="73">
        <v>4434</v>
      </c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1"/>
      <c r="W161" s="71"/>
      <c r="X161" s="71"/>
      <c r="Y161" s="71"/>
      <c r="Z161" s="71"/>
      <c r="AA161" s="71"/>
      <c r="AB161" s="46">
        <f t="shared" si="5"/>
        <v>19000</v>
      </c>
      <c r="AC161" s="46">
        <f t="shared" si="5"/>
        <v>4434</v>
      </c>
      <c r="AD161" s="71"/>
    </row>
    <row r="162" spans="2:30">
      <c r="C162" s="72" t="s">
        <v>185</v>
      </c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>
        <v>37920</v>
      </c>
      <c r="Q162" s="73">
        <v>2560</v>
      </c>
      <c r="R162" s="73"/>
      <c r="S162" s="73"/>
      <c r="T162" s="73">
        <v>132720</v>
      </c>
      <c r="U162" s="73">
        <v>8960</v>
      </c>
      <c r="V162" s="71"/>
      <c r="W162" s="71"/>
      <c r="X162" s="71"/>
      <c r="Y162" s="71"/>
      <c r="Z162" s="71"/>
      <c r="AA162" s="71"/>
      <c r="AB162" s="46">
        <f t="shared" si="5"/>
        <v>170640</v>
      </c>
      <c r="AC162" s="46">
        <f t="shared" si="5"/>
        <v>11520</v>
      </c>
      <c r="AD162" s="71"/>
    </row>
    <row r="163" spans="2:30">
      <c r="B163" s="74" t="s">
        <v>186</v>
      </c>
      <c r="C163" s="76" t="s">
        <v>187</v>
      </c>
      <c r="D163" s="77">
        <v>136416</v>
      </c>
      <c r="E163" s="77">
        <v>9632</v>
      </c>
      <c r="F163" s="77"/>
      <c r="G163" s="77"/>
      <c r="H163" s="77">
        <v>27360</v>
      </c>
      <c r="I163" s="77">
        <v>2821</v>
      </c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5"/>
      <c r="W163" s="75"/>
      <c r="X163" s="75"/>
      <c r="Y163" s="75"/>
      <c r="Z163" s="75"/>
      <c r="AA163" s="75"/>
      <c r="AB163" s="46">
        <f t="shared" si="5"/>
        <v>163776</v>
      </c>
      <c r="AC163" s="46">
        <f t="shared" si="5"/>
        <v>12453</v>
      </c>
      <c r="AD163" s="75"/>
    </row>
    <row r="164" spans="2:30">
      <c r="C164" s="76" t="s">
        <v>188</v>
      </c>
      <c r="D164" s="77"/>
      <c r="E164" s="77"/>
      <c r="F164" s="77">
        <v>694773</v>
      </c>
      <c r="G164" s="77">
        <v>67305</v>
      </c>
      <c r="H164" s="77">
        <v>9107</v>
      </c>
      <c r="I164" s="77">
        <v>456</v>
      </c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5"/>
      <c r="W164" s="75"/>
      <c r="X164" s="75"/>
      <c r="Y164" s="75"/>
      <c r="Z164" s="75"/>
      <c r="AA164" s="75"/>
      <c r="AB164" s="46">
        <f t="shared" si="5"/>
        <v>703880</v>
      </c>
      <c r="AC164" s="46">
        <f t="shared" si="5"/>
        <v>67761</v>
      </c>
      <c r="AD164" s="75"/>
    </row>
    <row r="165" spans="2:30">
      <c r="C165" s="76" t="s">
        <v>189</v>
      </c>
      <c r="D165" s="77">
        <v>576194</v>
      </c>
      <c r="E165" s="77">
        <v>31673</v>
      </c>
      <c r="F165" s="77">
        <v>76864</v>
      </c>
      <c r="G165" s="77">
        <v>6029</v>
      </c>
      <c r="H165" s="77">
        <v>2462451</v>
      </c>
      <c r="I165" s="77">
        <v>158752</v>
      </c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5"/>
      <c r="W165" s="75"/>
      <c r="X165" s="75"/>
      <c r="Y165" s="75"/>
      <c r="Z165" s="75"/>
      <c r="AA165" s="75"/>
      <c r="AB165" s="46">
        <f t="shared" si="5"/>
        <v>3115509</v>
      </c>
      <c r="AC165" s="46">
        <f t="shared" si="5"/>
        <v>196454</v>
      </c>
      <c r="AD165" s="75"/>
    </row>
    <row r="166" spans="2:30">
      <c r="C166" s="76" t="s">
        <v>190</v>
      </c>
      <c r="D166" s="77">
        <v>4064452</v>
      </c>
      <c r="E166" s="77">
        <v>304525</v>
      </c>
      <c r="F166" s="77">
        <v>3908694</v>
      </c>
      <c r="G166" s="77">
        <v>286819</v>
      </c>
      <c r="H166" s="77">
        <v>6294828</v>
      </c>
      <c r="I166" s="77">
        <v>518151</v>
      </c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5"/>
      <c r="W166" s="75"/>
      <c r="X166" s="75"/>
      <c r="Y166" s="75"/>
      <c r="Z166" s="75"/>
      <c r="AA166" s="75"/>
      <c r="AB166" s="46">
        <f t="shared" si="5"/>
        <v>14267974</v>
      </c>
      <c r="AC166" s="46">
        <f t="shared" si="5"/>
        <v>1109495</v>
      </c>
      <c r="AD166" s="75"/>
    </row>
    <row r="167" spans="2:30">
      <c r="B167" s="78" t="s">
        <v>191</v>
      </c>
      <c r="C167" s="80" t="s">
        <v>192</v>
      </c>
      <c r="D167" s="81">
        <v>3431</v>
      </c>
      <c r="E167" s="81">
        <v>3431</v>
      </c>
      <c r="F167" s="81"/>
      <c r="G167" s="81"/>
      <c r="H167" s="81">
        <v>1652</v>
      </c>
      <c r="I167" s="81">
        <v>1652</v>
      </c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79"/>
      <c r="W167" s="79"/>
      <c r="X167" s="79"/>
      <c r="Y167" s="79"/>
      <c r="Z167" s="79"/>
      <c r="AA167" s="79"/>
      <c r="AB167" s="46">
        <f t="shared" si="5"/>
        <v>5083</v>
      </c>
      <c r="AC167" s="46">
        <f t="shared" si="5"/>
        <v>5083</v>
      </c>
      <c r="AD167" s="79"/>
    </row>
    <row r="168" spans="2:30">
      <c r="C168" s="80" t="s">
        <v>193</v>
      </c>
      <c r="D168" s="81">
        <v>3848</v>
      </c>
      <c r="E168" s="81">
        <v>3848</v>
      </c>
      <c r="F168" s="81"/>
      <c r="G168" s="81"/>
      <c r="H168" s="81">
        <v>3628</v>
      </c>
      <c r="I168" s="81">
        <v>3628</v>
      </c>
      <c r="J168" s="81">
        <v>1017</v>
      </c>
      <c r="K168" s="81">
        <v>1017</v>
      </c>
      <c r="L168" s="81"/>
      <c r="M168" s="81"/>
      <c r="N168" s="81">
        <v>492</v>
      </c>
      <c r="O168" s="81">
        <v>492</v>
      </c>
      <c r="P168" s="81">
        <v>6261</v>
      </c>
      <c r="Q168" s="81">
        <v>6261</v>
      </c>
      <c r="R168" s="81">
        <v>7411</v>
      </c>
      <c r="S168" s="81">
        <v>7411</v>
      </c>
      <c r="T168" s="81">
        <v>13274</v>
      </c>
      <c r="U168" s="81">
        <v>13274</v>
      </c>
      <c r="V168" s="79"/>
      <c r="W168" s="79"/>
      <c r="X168" s="79"/>
      <c r="Y168" s="79"/>
      <c r="Z168" s="79"/>
      <c r="AA168" s="79"/>
      <c r="AB168" s="46">
        <f t="shared" si="5"/>
        <v>35931</v>
      </c>
      <c r="AC168" s="46">
        <f t="shared" si="5"/>
        <v>35931</v>
      </c>
      <c r="AD168" s="79"/>
    </row>
    <row r="169" spans="2:30">
      <c r="C169" s="80" t="s">
        <v>194</v>
      </c>
      <c r="D169" s="81">
        <v>2880</v>
      </c>
      <c r="E169" s="81">
        <v>800</v>
      </c>
      <c r="F169" s="81"/>
      <c r="G169" s="81"/>
      <c r="H169" s="81">
        <v>11520</v>
      </c>
      <c r="I169" s="81">
        <v>3760</v>
      </c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79"/>
      <c r="W169" s="79"/>
      <c r="X169" s="79"/>
      <c r="Y169" s="79"/>
      <c r="Z169" s="79"/>
      <c r="AA169" s="79"/>
      <c r="AB169" s="46">
        <f t="shared" si="5"/>
        <v>14400</v>
      </c>
      <c r="AC169" s="46">
        <f t="shared" si="5"/>
        <v>4560</v>
      </c>
      <c r="AD169" s="79"/>
    </row>
    <row r="170" spans="2:30">
      <c r="C170" s="80" t="s">
        <v>195</v>
      </c>
      <c r="D170" s="81"/>
      <c r="E170" s="81"/>
      <c r="F170" s="81">
        <v>5760</v>
      </c>
      <c r="G170" s="81">
        <v>1600</v>
      </c>
      <c r="H170" s="81">
        <v>11520</v>
      </c>
      <c r="I170" s="81">
        <v>3200</v>
      </c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79"/>
      <c r="W170" s="79"/>
      <c r="X170" s="79"/>
      <c r="Y170" s="79"/>
      <c r="Z170" s="79"/>
      <c r="AA170" s="79"/>
      <c r="AB170" s="46">
        <f t="shared" si="5"/>
        <v>17280</v>
      </c>
      <c r="AC170" s="46">
        <f t="shared" si="5"/>
        <v>4800</v>
      </c>
      <c r="AD170" s="79"/>
    </row>
    <row r="171" spans="2:30">
      <c r="C171" s="80" t="s">
        <v>175</v>
      </c>
      <c r="D171" s="81">
        <v>1668755</v>
      </c>
      <c r="E171" s="81">
        <v>469338</v>
      </c>
      <c r="F171" s="81"/>
      <c r="G171" s="81"/>
      <c r="H171" s="81">
        <v>1542228</v>
      </c>
      <c r="I171" s="81">
        <v>433751</v>
      </c>
      <c r="J171" s="81">
        <v>2295896</v>
      </c>
      <c r="K171" s="81">
        <v>645721</v>
      </c>
      <c r="L171" s="81">
        <v>6625</v>
      </c>
      <c r="M171" s="81">
        <v>5875</v>
      </c>
      <c r="N171" s="81"/>
      <c r="O171" s="81"/>
      <c r="P171" s="81">
        <v>2264970</v>
      </c>
      <c r="Q171" s="81">
        <v>637023</v>
      </c>
      <c r="R171" s="81"/>
      <c r="S171" s="81"/>
      <c r="T171" s="81">
        <v>2265045</v>
      </c>
      <c r="U171" s="81">
        <v>637044</v>
      </c>
      <c r="V171" s="79"/>
      <c r="W171" s="79"/>
      <c r="X171" s="79"/>
      <c r="Y171" s="79"/>
      <c r="Z171" s="79"/>
      <c r="AA171" s="79"/>
      <c r="AB171" s="46">
        <f t="shared" si="5"/>
        <v>10043519</v>
      </c>
      <c r="AC171" s="46">
        <f t="shared" si="5"/>
        <v>2828752</v>
      </c>
      <c r="AD171" s="79"/>
    </row>
    <row r="172" spans="2:30">
      <c r="C172" s="80" t="s">
        <v>167</v>
      </c>
      <c r="D172" s="81">
        <v>3405</v>
      </c>
      <c r="E172" s="81">
        <v>1900</v>
      </c>
      <c r="F172" s="81"/>
      <c r="G172" s="81"/>
      <c r="H172" s="81">
        <v>12341</v>
      </c>
      <c r="I172" s="81">
        <v>823</v>
      </c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79"/>
      <c r="W172" s="79"/>
      <c r="X172" s="79"/>
      <c r="Y172" s="79"/>
      <c r="Z172" s="79"/>
      <c r="AA172" s="79"/>
      <c r="AB172" s="46">
        <f t="shared" si="5"/>
        <v>15746</v>
      </c>
      <c r="AC172" s="46">
        <f t="shared" si="5"/>
        <v>2723</v>
      </c>
      <c r="AD172" s="79"/>
    </row>
    <row r="173" spans="2:30">
      <c r="C173" s="80" t="s">
        <v>196</v>
      </c>
      <c r="D173" s="81"/>
      <c r="E173" s="81"/>
      <c r="F173" s="81"/>
      <c r="G173" s="81"/>
      <c r="H173" s="81">
        <v>2230421</v>
      </c>
      <c r="I173" s="81">
        <v>150086</v>
      </c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79"/>
      <c r="W173" s="79"/>
      <c r="X173" s="79"/>
      <c r="Y173" s="79"/>
      <c r="Z173" s="79"/>
      <c r="AA173" s="79"/>
      <c r="AB173" s="46">
        <f t="shared" si="5"/>
        <v>2230421</v>
      </c>
      <c r="AC173" s="46">
        <f t="shared" si="5"/>
        <v>150086</v>
      </c>
      <c r="AD173" s="79"/>
    </row>
    <row r="174" spans="2:30">
      <c r="C174" s="80" t="s">
        <v>197</v>
      </c>
      <c r="D174" s="81">
        <v>27642</v>
      </c>
      <c r="E174" s="81">
        <v>6842</v>
      </c>
      <c r="F174" s="81"/>
      <c r="G174" s="81"/>
      <c r="H174" s="81">
        <v>26692</v>
      </c>
      <c r="I174" s="81">
        <v>5892</v>
      </c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79"/>
      <c r="W174" s="79"/>
      <c r="X174" s="79"/>
      <c r="Y174" s="79"/>
      <c r="Z174" s="79"/>
      <c r="AA174" s="79"/>
      <c r="AB174" s="46">
        <f t="shared" si="5"/>
        <v>54334</v>
      </c>
      <c r="AC174" s="46">
        <f t="shared" si="5"/>
        <v>12734</v>
      </c>
      <c r="AD174" s="79"/>
    </row>
    <row r="175" spans="2:30">
      <c r="C175" s="80" t="s">
        <v>198</v>
      </c>
      <c r="D175" s="81"/>
      <c r="E175" s="81"/>
      <c r="F175" s="81">
        <v>20576</v>
      </c>
      <c r="G175" s="81">
        <v>15576</v>
      </c>
      <c r="H175" s="81"/>
      <c r="I175" s="81"/>
      <c r="J175" s="81">
        <v>20324</v>
      </c>
      <c r="K175" s="81">
        <v>15324</v>
      </c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79"/>
      <c r="W175" s="79"/>
      <c r="X175" s="79"/>
      <c r="Y175" s="79"/>
      <c r="Z175" s="79"/>
      <c r="AA175" s="79"/>
      <c r="AB175" s="46">
        <f t="shared" si="5"/>
        <v>40900</v>
      </c>
      <c r="AC175" s="46">
        <f t="shared" si="5"/>
        <v>30900</v>
      </c>
      <c r="AD175" s="79"/>
    </row>
    <row r="176" spans="2:30">
      <c r="C176" s="80" t="s">
        <v>168</v>
      </c>
      <c r="D176" s="81">
        <v>484285</v>
      </c>
      <c r="E176" s="81">
        <v>79498</v>
      </c>
      <c r="F176" s="81">
        <v>9600</v>
      </c>
      <c r="G176" s="81">
        <v>600</v>
      </c>
      <c r="H176" s="81">
        <v>81139</v>
      </c>
      <c r="I176" s="81">
        <v>4356</v>
      </c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79"/>
      <c r="W176" s="79"/>
      <c r="X176" s="79"/>
      <c r="Y176" s="79"/>
      <c r="Z176" s="79"/>
      <c r="AA176" s="79"/>
      <c r="AB176" s="46">
        <f t="shared" si="5"/>
        <v>575024</v>
      </c>
      <c r="AC176" s="46">
        <f t="shared" si="5"/>
        <v>84454</v>
      </c>
      <c r="AD176" s="79"/>
    </row>
    <row r="177" spans="2:30">
      <c r="C177" s="80" t="s">
        <v>199</v>
      </c>
      <c r="D177" s="81"/>
      <c r="E177" s="81"/>
      <c r="F177" s="81"/>
      <c r="G177" s="81"/>
      <c r="H177" s="81"/>
      <c r="I177" s="81"/>
      <c r="J177" s="81"/>
      <c r="K177" s="81"/>
      <c r="L177" s="81">
        <v>505512</v>
      </c>
      <c r="M177" s="81">
        <v>133512</v>
      </c>
      <c r="N177" s="81">
        <v>507192</v>
      </c>
      <c r="O177" s="81">
        <v>135192</v>
      </c>
      <c r="P177" s="81"/>
      <c r="Q177" s="81"/>
      <c r="R177" s="81">
        <v>506268</v>
      </c>
      <c r="S177" s="81">
        <v>134268</v>
      </c>
      <c r="T177" s="81"/>
      <c r="U177" s="81"/>
      <c r="V177" s="79"/>
      <c r="W177" s="79"/>
      <c r="X177" s="79"/>
      <c r="Y177" s="79"/>
      <c r="Z177" s="79"/>
      <c r="AA177" s="79"/>
      <c r="AB177" s="46">
        <f t="shared" si="5"/>
        <v>1518972</v>
      </c>
      <c r="AC177" s="46">
        <f t="shared" si="5"/>
        <v>402972</v>
      </c>
      <c r="AD177" s="79"/>
    </row>
    <row r="178" spans="2:30">
      <c r="C178" s="80" t="s">
        <v>200</v>
      </c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>
        <v>20400</v>
      </c>
      <c r="Q178" s="81">
        <v>6000</v>
      </c>
      <c r="R178" s="81"/>
      <c r="S178" s="81"/>
      <c r="T178" s="81"/>
      <c r="U178" s="81"/>
      <c r="V178" s="79"/>
      <c r="W178" s="79"/>
      <c r="X178" s="79"/>
      <c r="Y178" s="79"/>
      <c r="Z178" s="79"/>
      <c r="AA178" s="79"/>
      <c r="AB178" s="46">
        <f t="shared" si="5"/>
        <v>20400</v>
      </c>
      <c r="AC178" s="46">
        <f t="shared" si="5"/>
        <v>6000</v>
      </c>
      <c r="AD178" s="79"/>
    </row>
    <row r="179" spans="2:30">
      <c r="B179" s="82" t="s">
        <v>201</v>
      </c>
      <c r="C179" s="84" t="s">
        <v>202</v>
      </c>
      <c r="D179" s="85">
        <v>1221193</v>
      </c>
      <c r="E179" s="85">
        <v>310090</v>
      </c>
      <c r="F179" s="85">
        <v>1092849</v>
      </c>
      <c r="G179" s="85">
        <v>277411</v>
      </c>
      <c r="H179" s="85">
        <v>1523989</v>
      </c>
      <c r="I179" s="85">
        <v>387090</v>
      </c>
      <c r="J179" s="85">
        <v>317599</v>
      </c>
      <c r="K179" s="85">
        <v>78443</v>
      </c>
      <c r="L179" s="85">
        <v>787996</v>
      </c>
      <c r="M179" s="85">
        <v>198624</v>
      </c>
      <c r="N179" s="85">
        <v>1104210</v>
      </c>
      <c r="O179" s="85">
        <v>284402</v>
      </c>
      <c r="P179" s="85">
        <v>1363909</v>
      </c>
      <c r="Q179" s="85">
        <v>347577</v>
      </c>
      <c r="R179" s="85">
        <v>1899167</v>
      </c>
      <c r="S179" s="85">
        <v>484731</v>
      </c>
      <c r="T179" s="85">
        <v>981992</v>
      </c>
      <c r="U179" s="85">
        <v>240891</v>
      </c>
      <c r="V179" s="83"/>
      <c r="W179" s="83"/>
      <c r="X179" s="83"/>
      <c r="Y179" s="83"/>
      <c r="Z179" s="83"/>
      <c r="AA179" s="83"/>
      <c r="AB179" s="46">
        <f t="shared" si="5"/>
        <v>10292904</v>
      </c>
      <c r="AC179" s="46">
        <f t="shared" si="5"/>
        <v>2609259</v>
      </c>
      <c r="AD179" s="83"/>
    </row>
    <row r="180" spans="2:30">
      <c r="C180" s="84" t="s">
        <v>203</v>
      </c>
      <c r="D180" s="85"/>
      <c r="E180" s="85"/>
      <c r="F180" s="85"/>
      <c r="G180" s="85"/>
      <c r="H180" s="85">
        <v>11400</v>
      </c>
      <c r="I180" s="85">
        <v>884</v>
      </c>
      <c r="J180" s="85"/>
      <c r="K180" s="85"/>
      <c r="L180" s="85"/>
      <c r="M180" s="85"/>
      <c r="N180" s="85"/>
      <c r="O180" s="85"/>
      <c r="P180" s="85">
        <v>-11400</v>
      </c>
      <c r="Q180" s="85">
        <v>-884</v>
      </c>
      <c r="R180" s="85"/>
      <c r="S180" s="85"/>
      <c r="T180" s="85"/>
      <c r="U180" s="85"/>
      <c r="V180" s="83"/>
      <c r="W180" s="83"/>
      <c r="X180" s="83"/>
      <c r="Y180" s="83"/>
      <c r="Z180" s="83"/>
      <c r="AA180" s="83"/>
      <c r="AB180" s="46">
        <f t="shared" si="5"/>
        <v>0</v>
      </c>
      <c r="AC180" s="46">
        <f t="shared" si="5"/>
        <v>0</v>
      </c>
      <c r="AD180" s="83"/>
    </row>
    <row r="181" spans="2:30">
      <c r="B181" s="86" t="s">
        <v>204</v>
      </c>
      <c r="C181" s="88" t="s">
        <v>192</v>
      </c>
      <c r="D181" s="89"/>
      <c r="E181" s="89"/>
      <c r="F181" s="89"/>
      <c r="G181" s="89"/>
      <c r="H181" s="89"/>
      <c r="I181" s="89"/>
      <c r="J181" s="89">
        <v>1320</v>
      </c>
      <c r="K181" s="89">
        <v>1320</v>
      </c>
      <c r="L181" s="89"/>
      <c r="M181" s="89"/>
      <c r="N181" s="89">
        <v>529</v>
      </c>
      <c r="O181" s="89">
        <v>529</v>
      </c>
      <c r="P181" s="89">
        <v>2974</v>
      </c>
      <c r="Q181" s="89">
        <v>2974</v>
      </c>
      <c r="R181" s="89">
        <v>4983</v>
      </c>
      <c r="S181" s="89">
        <v>4983</v>
      </c>
      <c r="T181" s="89"/>
      <c r="U181" s="89"/>
      <c r="V181" s="87"/>
      <c r="W181" s="87"/>
      <c r="X181" s="87"/>
      <c r="Y181" s="87"/>
      <c r="Z181" s="87"/>
      <c r="AA181" s="87"/>
      <c r="AB181" s="46">
        <f t="shared" si="5"/>
        <v>9806</v>
      </c>
      <c r="AC181" s="46">
        <f t="shared" si="5"/>
        <v>9806</v>
      </c>
      <c r="AD181" s="87"/>
    </row>
    <row r="182" spans="2:30">
      <c r="C182" s="88" t="s">
        <v>194</v>
      </c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>
        <v>36000</v>
      </c>
      <c r="S182" s="89">
        <v>10000</v>
      </c>
      <c r="T182" s="89">
        <v>36000</v>
      </c>
      <c r="U182" s="89">
        <v>10000</v>
      </c>
      <c r="V182" s="87"/>
      <c r="W182" s="87"/>
      <c r="X182" s="87"/>
      <c r="Y182" s="87"/>
      <c r="Z182" s="87"/>
      <c r="AA182" s="87"/>
      <c r="AB182" s="46">
        <f t="shared" si="5"/>
        <v>72000</v>
      </c>
      <c r="AC182" s="46">
        <f t="shared" si="5"/>
        <v>20000</v>
      </c>
      <c r="AD182" s="87"/>
    </row>
    <row r="183" spans="2:30">
      <c r="C183" s="88" t="s">
        <v>188</v>
      </c>
      <c r="D183" s="89"/>
      <c r="E183" s="89"/>
      <c r="F183" s="89"/>
      <c r="G183" s="89"/>
      <c r="H183" s="89"/>
      <c r="I183" s="89"/>
      <c r="J183" s="89">
        <v>1791461</v>
      </c>
      <c r="K183" s="89">
        <v>152126</v>
      </c>
      <c r="L183" s="89">
        <v>728462</v>
      </c>
      <c r="M183" s="89">
        <v>-13306</v>
      </c>
      <c r="N183" s="89">
        <v>661831</v>
      </c>
      <c r="O183" s="89">
        <v>-25655</v>
      </c>
      <c r="P183" s="89">
        <v>828644</v>
      </c>
      <c r="Q183" s="89">
        <v>14996</v>
      </c>
      <c r="R183" s="89">
        <v>1195228</v>
      </c>
      <c r="S183" s="89">
        <v>81884</v>
      </c>
      <c r="T183" s="89"/>
      <c r="U183" s="89"/>
      <c r="V183" s="87"/>
      <c r="W183" s="87"/>
      <c r="X183" s="87"/>
      <c r="Y183" s="87"/>
      <c r="Z183" s="87"/>
      <c r="AA183" s="87"/>
      <c r="AB183" s="46">
        <f t="shared" si="5"/>
        <v>5205626</v>
      </c>
      <c r="AC183" s="46">
        <f t="shared" si="5"/>
        <v>210045</v>
      </c>
      <c r="AD183" s="87"/>
    </row>
    <row r="184" spans="2:30">
      <c r="C184" s="88" t="s">
        <v>189</v>
      </c>
      <c r="D184" s="89"/>
      <c r="E184" s="89"/>
      <c r="F184" s="89"/>
      <c r="G184" s="89"/>
      <c r="H184" s="89"/>
      <c r="I184" s="89"/>
      <c r="J184" s="89">
        <v>4870776</v>
      </c>
      <c r="K184" s="89">
        <v>756500</v>
      </c>
      <c r="L184" s="89">
        <v>2684072</v>
      </c>
      <c r="M184" s="89">
        <v>144304</v>
      </c>
      <c r="N184" s="89">
        <v>3304400</v>
      </c>
      <c r="O184" s="89">
        <v>218968</v>
      </c>
      <c r="P184" s="89">
        <v>846944</v>
      </c>
      <c r="Q184" s="89">
        <v>42347</v>
      </c>
      <c r="R184" s="89">
        <v>1703408</v>
      </c>
      <c r="S184" s="89">
        <v>85170</v>
      </c>
      <c r="T184" s="89">
        <v>753563</v>
      </c>
      <c r="U184" s="89">
        <v>32063</v>
      </c>
      <c r="V184" s="87"/>
      <c r="W184" s="87"/>
      <c r="X184" s="87"/>
      <c r="Y184" s="87"/>
      <c r="Z184" s="87"/>
      <c r="AA184" s="87"/>
      <c r="AB184" s="46">
        <f t="shared" si="5"/>
        <v>14163163</v>
      </c>
      <c r="AC184" s="46">
        <f t="shared" si="5"/>
        <v>1279352</v>
      </c>
      <c r="AD184" s="87"/>
    </row>
    <row r="185" spans="2:30">
      <c r="C185" s="88" t="s">
        <v>197</v>
      </c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>
        <v>6483</v>
      </c>
      <c r="O185" s="89">
        <v>1283</v>
      </c>
      <c r="P185" s="89">
        <v>6576</v>
      </c>
      <c r="Q185" s="89">
        <v>1376</v>
      </c>
      <c r="R185" s="89"/>
      <c r="S185" s="89"/>
      <c r="T185" s="89"/>
      <c r="U185" s="89"/>
      <c r="V185" s="87"/>
      <c r="W185" s="87"/>
      <c r="X185" s="87"/>
      <c r="Y185" s="87"/>
      <c r="Z185" s="87"/>
      <c r="AA185" s="87"/>
      <c r="AB185" s="46">
        <f t="shared" si="5"/>
        <v>13059</v>
      </c>
      <c r="AC185" s="46">
        <f t="shared" si="5"/>
        <v>2659</v>
      </c>
      <c r="AD185" s="87"/>
    </row>
    <row r="186" spans="2:30">
      <c r="C186" s="88" t="s">
        <v>205</v>
      </c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>
        <v>266972</v>
      </c>
      <c r="S186" s="89">
        <v>5037</v>
      </c>
      <c r="T186" s="89">
        <v>711819</v>
      </c>
      <c r="U186" s="89">
        <v>13430</v>
      </c>
      <c r="V186" s="87"/>
      <c r="W186" s="87"/>
      <c r="X186" s="87"/>
      <c r="Y186" s="87"/>
      <c r="Z186" s="87"/>
      <c r="AA186" s="87"/>
      <c r="AB186" s="46">
        <f t="shared" si="5"/>
        <v>978791</v>
      </c>
      <c r="AC186" s="46">
        <f t="shared" si="5"/>
        <v>18467</v>
      </c>
      <c r="AD186" s="87"/>
    </row>
    <row r="187" spans="2:30">
      <c r="B187" s="90" t="s">
        <v>206</v>
      </c>
      <c r="C187" s="94" t="s">
        <v>187</v>
      </c>
      <c r="D187" s="95"/>
      <c r="E187" s="95"/>
      <c r="F187" s="95"/>
      <c r="G187" s="95"/>
      <c r="H187" s="95"/>
      <c r="I187" s="95"/>
      <c r="J187" s="95">
        <v>104736</v>
      </c>
      <c r="K187" s="95">
        <v>10798</v>
      </c>
      <c r="L187" s="95">
        <v>124136</v>
      </c>
      <c r="M187" s="95">
        <v>21711</v>
      </c>
      <c r="N187" s="95"/>
      <c r="O187" s="95"/>
      <c r="P187" s="95"/>
      <c r="Q187" s="95"/>
      <c r="R187" s="95"/>
      <c r="S187" s="95"/>
      <c r="T187" s="95"/>
      <c r="U187" s="95"/>
      <c r="V187" s="93"/>
      <c r="W187" s="93"/>
      <c r="X187" s="93"/>
      <c r="Y187" s="93"/>
      <c r="Z187" s="93"/>
      <c r="AA187" s="93"/>
      <c r="AB187" s="46">
        <f t="shared" si="5"/>
        <v>228872</v>
      </c>
      <c r="AC187" s="46">
        <f t="shared" si="5"/>
        <v>32509</v>
      </c>
      <c r="AD187" s="93"/>
    </row>
    <row r="188" spans="2:30">
      <c r="B188" s="100" t="s">
        <v>211</v>
      </c>
      <c r="C188" s="101" t="s">
        <v>212</v>
      </c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105">
        <v>10000000</v>
      </c>
      <c r="W188" s="106">
        <v>1500000</v>
      </c>
      <c r="X188" s="105">
        <v>10000000</v>
      </c>
      <c r="Y188" s="106">
        <v>1500000</v>
      </c>
      <c r="Z188" s="105">
        <v>10000000</v>
      </c>
      <c r="AA188" s="106">
        <v>1500000</v>
      </c>
      <c r="AB188" s="46">
        <f t="shared" si="5"/>
        <v>30000000</v>
      </c>
      <c r="AC188" s="46">
        <f t="shared" si="5"/>
        <v>4500000</v>
      </c>
      <c r="AD188" s="91"/>
    </row>
    <row r="189" spans="2:30" ht="25.5">
      <c r="B189" s="100" t="s">
        <v>213</v>
      </c>
      <c r="C189" s="103" t="s">
        <v>214</v>
      </c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105">
        <v>1100000</v>
      </c>
      <c r="W189" s="106">
        <v>220000</v>
      </c>
      <c r="X189" s="105">
        <v>1100000</v>
      </c>
      <c r="Y189" s="106">
        <v>220000</v>
      </c>
      <c r="Z189" s="105">
        <v>1100000</v>
      </c>
      <c r="AA189" s="106">
        <v>220000</v>
      </c>
      <c r="AB189" s="46">
        <f t="shared" si="5"/>
        <v>3300000</v>
      </c>
      <c r="AC189" s="46">
        <f t="shared" si="5"/>
        <v>660000</v>
      </c>
      <c r="AD189" s="91"/>
    </row>
    <row r="190" spans="2:30">
      <c r="B190" s="143" t="s">
        <v>204</v>
      </c>
      <c r="C190" s="101" t="s">
        <v>215</v>
      </c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105">
        <v>1222135</v>
      </c>
      <c r="W190" s="106">
        <v>48885</v>
      </c>
      <c r="X190" s="105">
        <v>964313</v>
      </c>
      <c r="Y190" s="106">
        <v>38572</v>
      </c>
      <c r="Z190" s="105">
        <v>1194292</v>
      </c>
      <c r="AA190" s="106">
        <v>47771</v>
      </c>
      <c r="AB190" s="46">
        <f t="shared" si="5"/>
        <v>3380740</v>
      </c>
      <c r="AC190" s="46">
        <f t="shared" si="5"/>
        <v>135228</v>
      </c>
      <c r="AD190" s="96"/>
    </row>
    <row r="191" spans="2:30">
      <c r="B191" s="144"/>
      <c r="C191" s="101" t="s">
        <v>216</v>
      </c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105">
        <v>0</v>
      </c>
      <c r="W191" s="106">
        <v>0</v>
      </c>
      <c r="X191" s="105">
        <v>582867</v>
      </c>
      <c r="Y191" s="106">
        <v>23314</v>
      </c>
      <c r="Z191" s="105">
        <v>136722</v>
      </c>
      <c r="AA191" s="106">
        <v>5468</v>
      </c>
      <c r="AB191" s="46">
        <f t="shared" si="5"/>
        <v>719589</v>
      </c>
      <c r="AC191" s="46">
        <f t="shared" si="5"/>
        <v>28782</v>
      </c>
      <c r="AD191" s="96"/>
    </row>
    <row r="192" spans="2:30">
      <c r="B192" s="145"/>
      <c r="C192" s="101" t="s">
        <v>217</v>
      </c>
      <c r="V192" s="105">
        <v>0</v>
      </c>
      <c r="W192" s="106">
        <v>0</v>
      </c>
      <c r="X192" s="105">
        <v>0</v>
      </c>
      <c r="Y192" s="106">
        <v>0</v>
      </c>
      <c r="Z192" s="105">
        <v>0</v>
      </c>
      <c r="AA192" s="106">
        <v>0</v>
      </c>
      <c r="AB192" s="46">
        <f t="shared" si="5"/>
        <v>0</v>
      </c>
      <c r="AC192" s="46">
        <f t="shared" si="5"/>
        <v>0</v>
      </c>
    </row>
    <row r="193" spans="2:29">
      <c r="B193" s="100" t="s">
        <v>218</v>
      </c>
      <c r="C193" s="101" t="s">
        <v>219</v>
      </c>
      <c r="V193" s="105">
        <v>1885400</v>
      </c>
      <c r="W193" s="106">
        <v>546766</v>
      </c>
      <c r="X193" s="105">
        <v>1885400</v>
      </c>
      <c r="Y193" s="106">
        <v>546766</v>
      </c>
      <c r="Z193" s="105">
        <v>0</v>
      </c>
      <c r="AA193" s="106">
        <v>0</v>
      </c>
      <c r="AB193" s="46">
        <f t="shared" si="5"/>
        <v>3770800</v>
      </c>
      <c r="AC193" s="46">
        <f t="shared" si="5"/>
        <v>1093532</v>
      </c>
    </row>
    <row r="194" spans="2:29">
      <c r="B194" s="143" t="s">
        <v>220</v>
      </c>
      <c r="C194" s="101" t="s">
        <v>221</v>
      </c>
      <c r="V194" s="105">
        <v>0</v>
      </c>
      <c r="W194" s="106">
        <v>0</v>
      </c>
      <c r="X194" s="105">
        <v>0</v>
      </c>
      <c r="Y194" s="106">
        <v>0</v>
      </c>
      <c r="Z194" s="105">
        <v>0</v>
      </c>
      <c r="AA194" s="106">
        <v>0</v>
      </c>
      <c r="AB194" s="46">
        <f t="shared" si="5"/>
        <v>0</v>
      </c>
      <c r="AC194" s="46">
        <f t="shared" si="5"/>
        <v>0</v>
      </c>
    </row>
    <row r="195" spans="2:29">
      <c r="B195" s="145"/>
      <c r="C195" s="101" t="s">
        <v>222</v>
      </c>
      <c r="V195" s="105">
        <v>10000000</v>
      </c>
      <c r="W195" s="106">
        <v>1000000</v>
      </c>
      <c r="X195" s="105">
        <v>10000000</v>
      </c>
      <c r="Y195" s="106">
        <v>1000000</v>
      </c>
      <c r="Z195" s="105">
        <v>10000000</v>
      </c>
      <c r="AA195" s="106">
        <v>1000000</v>
      </c>
      <c r="AB195" s="46">
        <f t="shared" si="5"/>
        <v>30000000</v>
      </c>
      <c r="AC195" s="46">
        <f t="shared" si="5"/>
        <v>3000000</v>
      </c>
    </row>
    <row r="196" spans="2:29">
      <c r="B196" s="143" t="s">
        <v>223</v>
      </c>
      <c r="C196" s="101" t="s">
        <v>224</v>
      </c>
      <c r="V196" s="105">
        <v>44800</v>
      </c>
      <c r="W196" s="106">
        <v>19000</v>
      </c>
      <c r="X196" s="105">
        <v>44800</v>
      </c>
      <c r="Y196" s="106">
        <v>19000</v>
      </c>
      <c r="Z196" s="105">
        <v>44800</v>
      </c>
      <c r="AA196" s="106">
        <v>19000</v>
      </c>
      <c r="AB196" s="46">
        <f t="shared" si="5"/>
        <v>134400</v>
      </c>
      <c r="AC196" s="46">
        <f t="shared" si="5"/>
        <v>57000</v>
      </c>
    </row>
    <row r="197" spans="2:29">
      <c r="B197" s="144"/>
      <c r="C197" s="101" t="s">
        <v>225</v>
      </c>
      <c r="V197" s="105">
        <v>33600</v>
      </c>
      <c r="W197" s="106">
        <v>3360</v>
      </c>
      <c r="X197" s="105">
        <v>33600</v>
      </c>
      <c r="Y197" s="106">
        <v>3360</v>
      </c>
      <c r="Z197" s="105">
        <v>33600</v>
      </c>
      <c r="AA197" s="106">
        <v>3360</v>
      </c>
      <c r="AB197" s="46">
        <f t="shared" si="5"/>
        <v>100800</v>
      </c>
      <c r="AC197" s="46">
        <f t="shared" si="5"/>
        <v>10080</v>
      </c>
    </row>
    <row r="198" spans="2:29">
      <c r="B198" s="144"/>
      <c r="C198" s="101" t="s">
        <v>226</v>
      </c>
      <c r="V198" s="105">
        <v>41440</v>
      </c>
      <c r="W198" s="106">
        <v>3020</v>
      </c>
      <c r="X198" s="105">
        <v>41440</v>
      </c>
      <c r="Y198" s="106">
        <v>3020</v>
      </c>
      <c r="Z198" s="105">
        <v>41440</v>
      </c>
      <c r="AA198" s="106">
        <v>3020</v>
      </c>
      <c r="AB198" s="46">
        <f t="shared" si="5"/>
        <v>124320</v>
      </c>
      <c r="AC198" s="46">
        <f t="shared" si="5"/>
        <v>9060</v>
      </c>
    </row>
    <row r="199" spans="2:29">
      <c r="B199" s="144"/>
      <c r="C199" s="101" t="s">
        <v>227</v>
      </c>
      <c r="V199" s="105">
        <v>60480</v>
      </c>
      <c r="W199" s="106">
        <v>8400</v>
      </c>
      <c r="X199" s="105">
        <v>60480</v>
      </c>
      <c r="Y199" s="106">
        <v>8400</v>
      </c>
      <c r="Z199" s="105">
        <v>60480</v>
      </c>
      <c r="AA199" s="106">
        <v>8400</v>
      </c>
      <c r="AB199" s="46">
        <f t="shared" ref="AB199:AB208" si="7">SUM(D199,F199,H199,J199,L199,N199,P199,R199,T199,V199,X199,Z199)</f>
        <v>181440</v>
      </c>
      <c r="AC199" s="46">
        <f t="shared" ref="AC199:AC208" si="8">SUM(E199,G199,I199,K199,M199,O199,Q199,S199,U199,W199,Y199,AA199)</f>
        <v>25200</v>
      </c>
    </row>
    <row r="200" spans="2:29">
      <c r="B200" s="144"/>
      <c r="C200" s="101" t="s">
        <v>228</v>
      </c>
      <c r="V200" s="105">
        <v>1657600</v>
      </c>
      <c r="W200" s="106">
        <v>627000</v>
      </c>
      <c r="X200" s="105">
        <v>1657600</v>
      </c>
      <c r="Y200" s="106">
        <v>627000</v>
      </c>
      <c r="Z200" s="105">
        <v>1657600</v>
      </c>
      <c r="AA200" s="106">
        <v>627000</v>
      </c>
      <c r="AB200" s="46">
        <f t="shared" si="7"/>
        <v>4972800</v>
      </c>
      <c r="AC200" s="46">
        <f t="shared" si="8"/>
        <v>1881000</v>
      </c>
    </row>
    <row r="201" spans="2:29">
      <c r="B201" s="144"/>
      <c r="C201" s="101" t="s">
        <v>229</v>
      </c>
      <c r="V201" s="105">
        <v>110000</v>
      </c>
      <c r="W201" s="106">
        <v>39000</v>
      </c>
      <c r="X201" s="105">
        <v>110000</v>
      </c>
      <c r="Y201" s="106">
        <v>39000</v>
      </c>
      <c r="Z201" s="105">
        <v>110000</v>
      </c>
      <c r="AA201" s="106">
        <v>39000</v>
      </c>
      <c r="AB201" s="46">
        <f t="shared" si="7"/>
        <v>330000</v>
      </c>
      <c r="AC201" s="46">
        <f t="shared" si="8"/>
        <v>117000</v>
      </c>
    </row>
    <row r="202" spans="2:29">
      <c r="B202" s="145"/>
      <c r="C202" s="102" t="s">
        <v>230</v>
      </c>
      <c r="V202" s="105">
        <v>134400</v>
      </c>
      <c r="W202" s="106">
        <v>35000</v>
      </c>
      <c r="X202" s="105">
        <v>134400</v>
      </c>
      <c r="Y202" s="106">
        <v>35000</v>
      </c>
      <c r="Z202" s="105">
        <v>134400</v>
      </c>
      <c r="AA202" s="106">
        <v>35000</v>
      </c>
      <c r="AB202" s="46">
        <f t="shared" si="7"/>
        <v>403200</v>
      </c>
      <c r="AC202" s="46">
        <f t="shared" si="8"/>
        <v>105000</v>
      </c>
    </row>
    <row r="203" spans="2:29">
      <c r="D203" s="110">
        <f>SUM(D148:D202)</f>
        <v>9451495</v>
      </c>
      <c r="E203" s="110">
        <f t="shared" ref="E203:AA203" si="9">SUM(E148:E202)</f>
        <v>1672487</v>
      </c>
      <c r="F203" s="110">
        <f t="shared" si="9"/>
        <v>6463496</v>
      </c>
      <c r="G203" s="110">
        <f t="shared" si="9"/>
        <v>869958</v>
      </c>
      <c r="H203" s="110">
        <f t="shared" si="9"/>
        <v>15975938</v>
      </c>
      <c r="I203" s="110">
        <f t="shared" si="9"/>
        <v>2207588</v>
      </c>
      <c r="J203" s="110">
        <f t="shared" si="9"/>
        <v>10232182</v>
      </c>
      <c r="K203" s="110">
        <f t="shared" si="9"/>
        <v>1951711</v>
      </c>
      <c r="L203" s="110">
        <f t="shared" si="9"/>
        <v>5806339</v>
      </c>
      <c r="M203" s="110">
        <f t="shared" si="9"/>
        <v>795416</v>
      </c>
      <c r="N203" s="110">
        <f t="shared" si="9"/>
        <v>6565480</v>
      </c>
      <c r="O203" s="110">
        <f t="shared" si="9"/>
        <v>896913</v>
      </c>
      <c r="P203" s="110">
        <f t="shared" si="9"/>
        <v>7404604</v>
      </c>
      <c r="Q203" s="110">
        <f t="shared" si="9"/>
        <v>1754252</v>
      </c>
      <c r="R203" s="110">
        <f t="shared" si="9"/>
        <v>6793221</v>
      </c>
      <c r="S203" s="110">
        <f t="shared" si="9"/>
        <v>1165610</v>
      </c>
      <c r="T203" s="110">
        <f t="shared" si="9"/>
        <v>5663561</v>
      </c>
      <c r="U203" s="110">
        <f t="shared" si="9"/>
        <v>1219854</v>
      </c>
      <c r="V203" s="110">
        <f t="shared" si="9"/>
        <v>26289855</v>
      </c>
      <c r="W203" s="110">
        <f t="shared" si="9"/>
        <v>4050431</v>
      </c>
      <c r="X203" s="110">
        <f t="shared" si="9"/>
        <v>26614900</v>
      </c>
      <c r="Y203" s="110">
        <f t="shared" si="9"/>
        <v>4063432</v>
      </c>
      <c r="Z203" s="110">
        <f t="shared" si="9"/>
        <v>24513334</v>
      </c>
      <c r="AA203" s="110">
        <f t="shared" si="9"/>
        <v>3508019</v>
      </c>
      <c r="AB203" s="46">
        <f t="shared" si="7"/>
        <v>151774405</v>
      </c>
      <c r="AC203" s="46">
        <f t="shared" si="8"/>
        <v>24155671</v>
      </c>
    </row>
    <row r="204" spans="2:29">
      <c r="AB204" s="46">
        <f t="shared" si="7"/>
        <v>0</v>
      </c>
      <c r="AC204" s="46">
        <f t="shared" si="8"/>
        <v>0</v>
      </c>
    </row>
    <row r="205" spans="2:29">
      <c r="B205" s="107" t="s">
        <v>231</v>
      </c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8"/>
      <c r="V205" s="108"/>
      <c r="W205" s="108"/>
      <c r="X205" s="108"/>
      <c r="Y205" s="108"/>
      <c r="Z205" s="108"/>
      <c r="AA205" s="108"/>
      <c r="AB205" s="46">
        <f t="shared" si="7"/>
        <v>0</v>
      </c>
      <c r="AC205" s="46">
        <f t="shared" si="8"/>
        <v>0</v>
      </c>
    </row>
    <row r="206" spans="2:29">
      <c r="C206" s="111" t="s">
        <v>207</v>
      </c>
      <c r="D206" s="112">
        <v>341697</v>
      </c>
      <c r="E206" s="112">
        <v>46635</v>
      </c>
      <c r="F206" s="112">
        <v>851039</v>
      </c>
      <c r="G206" s="112">
        <v>137115</v>
      </c>
      <c r="H206" s="112">
        <v>7501102</v>
      </c>
      <c r="I206" s="112">
        <v>260853</v>
      </c>
      <c r="J206" s="112">
        <v>228721</v>
      </c>
      <c r="K206" s="112">
        <v>31241</v>
      </c>
      <c r="L206" s="112">
        <v>1225058</v>
      </c>
      <c r="M206" s="112">
        <v>201276</v>
      </c>
      <c r="N206" s="112">
        <v>908023</v>
      </c>
      <c r="O206" s="112">
        <v>158448</v>
      </c>
      <c r="P206" s="112">
        <v>1115084</v>
      </c>
      <c r="Q206" s="112">
        <v>183699</v>
      </c>
      <c r="R206" s="112">
        <v>943947</v>
      </c>
      <c r="S206" s="112">
        <v>129367</v>
      </c>
      <c r="T206" s="112">
        <v>565771</v>
      </c>
      <c r="U206" s="112">
        <v>99248</v>
      </c>
      <c r="V206" s="108"/>
      <c r="W206" s="108"/>
      <c r="X206" s="108"/>
      <c r="Y206" s="108"/>
      <c r="Z206" s="108"/>
      <c r="AA206" s="108"/>
      <c r="AB206" s="46">
        <f t="shared" si="7"/>
        <v>13680442</v>
      </c>
      <c r="AC206" s="46">
        <f t="shared" si="8"/>
        <v>1247882</v>
      </c>
    </row>
    <row r="207" spans="2:29">
      <c r="C207" s="111" t="s">
        <v>208</v>
      </c>
      <c r="D207" s="112">
        <v>2327705</v>
      </c>
      <c r="E207" s="112">
        <v>46720</v>
      </c>
      <c r="F207" s="112">
        <v>1241869</v>
      </c>
      <c r="G207" s="112">
        <v>25312</v>
      </c>
      <c r="H207" s="112">
        <v>4202704</v>
      </c>
      <c r="I207" s="112">
        <v>84424</v>
      </c>
      <c r="J207" s="112">
        <v>2049892</v>
      </c>
      <c r="K207" s="112">
        <v>48286</v>
      </c>
      <c r="L207" s="112">
        <v>4515636</v>
      </c>
      <c r="M207" s="112">
        <v>84188</v>
      </c>
      <c r="N207" s="112">
        <v>3703054</v>
      </c>
      <c r="O207" s="112">
        <v>71754</v>
      </c>
      <c r="P207" s="112">
        <v>2161824</v>
      </c>
      <c r="Q207" s="112">
        <v>43204</v>
      </c>
      <c r="R207" s="112">
        <v>1779120</v>
      </c>
      <c r="S207" s="112">
        <v>35519</v>
      </c>
      <c r="T207" s="112">
        <v>2253280</v>
      </c>
      <c r="U207" s="112">
        <v>4106</v>
      </c>
      <c r="V207" s="108"/>
      <c r="W207" s="108"/>
      <c r="X207" s="108"/>
      <c r="Y207" s="108"/>
      <c r="Z207" s="108"/>
      <c r="AA207" s="108"/>
      <c r="AB207" s="46">
        <f t="shared" si="7"/>
        <v>24235084</v>
      </c>
      <c r="AC207" s="46">
        <f t="shared" si="8"/>
        <v>443513</v>
      </c>
    </row>
    <row r="208" spans="2:29">
      <c r="D208" s="110">
        <f>SUM(D205:D207)</f>
        <v>2669402</v>
      </c>
      <c r="E208" s="110">
        <f t="shared" ref="E208:AA208" si="10">SUM(E205:E207)</f>
        <v>93355</v>
      </c>
      <c r="F208" s="110">
        <f t="shared" si="10"/>
        <v>2092908</v>
      </c>
      <c r="G208" s="110">
        <f t="shared" si="10"/>
        <v>162427</v>
      </c>
      <c r="H208" s="110">
        <f t="shared" si="10"/>
        <v>11703806</v>
      </c>
      <c r="I208" s="110">
        <f t="shared" si="10"/>
        <v>345277</v>
      </c>
      <c r="J208" s="110">
        <f t="shared" si="10"/>
        <v>2278613</v>
      </c>
      <c r="K208" s="110">
        <f t="shared" si="10"/>
        <v>79527</v>
      </c>
      <c r="L208" s="110">
        <f t="shared" si="10"/>
        <v>5740694</v>
      </c>
      <c r="M208" s="110">
        <f t="shared" si="10"/>
        <v>285464</v>
      </c>
      <c r="N208" s="110">
        <f t="shared" si="10"/>
        <v>4611077</v>
      </c>
      <c r="O208" s="110">
        <f t="shared" si="10"/>
        <v>230202</v>
      </c>
      <c r="P208" s="110">
        <f t="shared" si="10"/>
        <v>3276908</v>
      </c>
      <c r="Q208" s="110">
        <f t="shared" si="10"/>
        <v>226903</v>
      </c>
      <c r="R208" s="110">
        <f t="shared" si="10"/>
        <v>2723067</v>
      </c>
      <c r="S208" s="110">
        <f t="shared" si="10"/>
        <v>164886</v>
      </c>
      <c r="T208" s="110">
        <f t="shared" si="10"/>
        <v>2819051</v>
      </c>
      <c r="U208" s="110">
        <f t="shared" si="10"/>
        <v>103354</v>
      </c>
      <c r="V208" s="110">
        <f t="shared" si="10"/>
        <v>0</v>
      </c>
      <c r="W208" s="110">
        <f t="shared" si="10"/>
        <v>0</v>
      </c>
      <c r="X208" s="110">
        <f t="shared" si="10"/>
        <v>0</v>
      </c>
      <c r="Y208" s="110">
        <f t="shared" si="10"/>
        <v>0</v>
      </c>
      <c r="Z208" s="110">
        <f t="shared" si="10"/>
        <v>0</v>
      </c>
      <c r="AA208" s="110">
        <f t="shared" si="10"/>
        <v>0</v>
      </c>
      <c r="AB208" s="46">
        <f t="shared" si="7"/>
        <v>37915526</v>
      </c>
      <c r="AC208" s="46">
        <f t="shared" si="8"/>
        <v>1691395</v>
      </c>
    </row>
  </sheetData>
  <sheetProtection password="EAB1" sheet="1" objects="1" scenarios="1" selectLockedCells="1" selectUnlockedCells="1"/>
  <mergeCells count="16">
    <mergeCell ref="B196:B202"/>
    <mergeCell ref="B190:B192"/>
    <mergeCell ref="B194:B195"/>
    <mergeCell ref="AB3:A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workbookViewId="0">
      <selection activeCell="B4" sqref="B4"/>
    </sheetView>
  </sheetViews>
  <sheetFormatPr defaultRowHeight="16.5"/>
  <cols>
    <col min="1" max="18" width="11.25" customWidth="1"/>
    <col min="19" max="19" width="12.375" customWidth="1"/>
    <col min="20" max="24" width="12.375" bestFit="1" customWidth="1"/>
  </cols>
  <sheetData>
    <row r="1" spans="1:24">
      <c r="A1" s="138" t="s">
        <v>262</v>
      </c>
      <c r="B1" s="104" t="s">
        <v>297</v>
      </c>
    </row>
    <row r="2" spans="1:24">
      <c r="A2" s="138" t="s">
        <v>263</v>
      </c>
      <c r="B2" s="139">
        <v>2018</v>
      </c>
    </row>
    <row r="4" spans="1:24">
      <c r="A4" s="138" t="s">
        <v>288</v>
      </c>
      <c r="B4" s="138" t="s">
        <v>265</v>
      </c>
      <c r="C4" s="138" t="s">
        <v>266</v>
      </c>
      <c r="D4" s="138" t="s">
        <v>267</v>
      </c>
      <c r="E4" s="138" t="s">
        <v>287</v>
      </c>
      <c r="F4" s="138" t="s">
        <v>268</v>
      </c>
      <c r="G4" s="138" t="s">
        <v>269</v>
      </c>
      <c r="H4" s="138" t="s">
        <v>270</v>
      </c>
      <c r="I4" s="138" t="s">
        <v>271</v>
      </c>
      <c r="J4" s="138" t="s">
        <v>273</v>
      </c>
      <c r="K4" s="138" t="s">
        <v>272</v>
      </c>
      <c r="L4" s="138" t="s">
        <v>274</v>
      </c>
      <c r="M4" s="138" t="s">
        <v>275</v>
      </c>
      <c r="N4" s="138" t="s">
        <v>276</v>
      </c>
      <c r="O4" s="138" t="s">
        <v>277</v>
      </c>
      <c r="P4" s="138" t="s">
        <v>278</v>
      </c>
      <c r="Q4" s="138" t="s">
        <v>279</v>
      </c>
      <c r="R4" s="138" t="s">
        <v>280</v>
      </c>
      <c r="S4" s="138" t="s">
        <v>281</v>
      </c>
      <c r="T4" s="138" t="s">
        <v>282</v>
      </c>
      <c r="U4" s="138" t="s">
        <v>283</v>
      </c>
      <c r="V4" s="138" t="s">
        <v>284</v>
      </c>
      <c r="W4" s="138" t="s">
        <v>285</v>
      </c>
      <c r="X4" s="138" t="s">
        <v>286</v>
      </c>
    </row>
    <row r="5" spans="1:24">
      <c r="A5" s="104">
        <v>2000</v>
      </c>
      <c r="B5" s="104">
        <v>351.2</v>
      </c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</row>
    <row r="6" spans="1:24">
      <c r="A6" s="104" t="s">
        <v>264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列印簽核</vt:lpstr>
      <vt:lpstr>2017各部門業績</vt:lpstr>
      <vt:lpstr>2018預算值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2017-10-23T08:21:27Z</dcterms:created>
  <dcterms:modified xsi:type="dcterms:W3CDTF">2017-10-25T01:41:40Z</dcterms:modified>
</cp:coreProperties>
</file>