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8280" activeTab="2"/>
  </bookViews>
  <sheets>
    <sheet name="列印簽核" sheetId="2" r:id="rId1"/>
    <sheet name="2017各部門業績" sheetId="3" state="hidden" r:id="rId2"/>
    <sheet name="2018預算值" sheetId="5" r:id="rId3"/>
  </sheets>
  <calcPr calcId="125725"/>
  <pivotCaches>
    <pivotCache cacheId="27" r:id="rId4"/>
  </pivotCaches>
</workbook>
</file>

<file path=xl/calcChain.xml><?xml version="1.0" encoding="utf-8"?>
<calcChain xmlns="http://schemas.openxmlformats.org/spreadsheetml/2006/main">
  <c r="E146" i="3"/>
  <c r="C7" i="2" s="1"/>
  <c r="G5"/>
  <c r="I5"/>
  <c r="D7"/>
  <c r="E7"/>
  <c r="F7"/>
  <c r="G7"/>
  <c r="H7"/>
  <c r="I7"/>
  <c r="J7"/>
  <c r="K7"/>
  <c r="L7"/>
  <c r="M7"/>
  <c r="N7"/>
  <c r="D5"/>
  <c r="E5"/>
  <c r="F5"/>
  <c r="H5"/>
  <c r="J5"/>
  <c r="K5"/>
  <c r="L5"/>
  <c r="M5"/>
  <c r="N5"/>
  <c r="C5"/>
  <c r="D14"/>
  <c r="E14"/>
  <c r="F14"/>
  <c r="G14"/>
  <c r="H14"/>
  <c r="I14"/>
  <c r="J14"/>
  <c r="K14"/>
  <c r="L14"/>
  <c r="M14"/>
  <c r="N14"/>
  <c r="C14"/>
  <c r="C12"/>
  <c r="D12"/>
  <c r="E12"/>
  <c r="F12"/>
  <c r="G12"/>
  <c r="H12"/>
  <c r="I12"/>
  <c r="J12"/>
  <c r="K12"/>
  <c r="L12"/>
  <c r="M12"/>
  <c r="N12"/>
  <c r="F146" i="3"/>
  <c r="G146"/>
  <c r="H146"/>
  <c r="I146"/>
  <c r="J146"/>
  <c r="K146"/>
  <c r="L146"/>
  <c r="M146"/>
  <c r="N146"/>
  <c r="O146"/>
  <c r="P146"/>
  <c r="Q146"/>
  <c r="R146"/>
  <c r="S146"/>
  <c r="T146"/>
  <c r="U146"/>
  <c r="V146"/>
  <c r="W146"/>
  <c r="X146"/>
  <c r="Y146"/>
  <c r="Z146"/>
  <c r="AA146"/>
  <c r="D146"/>
  <c r="AC126"/>
  <c r="AC127"/>
  <c r="AC128"/>
  <c r="AC129"/>
  <c r="AC130"/>
  <c r="AC131"/>
  <c r="AC132"/>
  <c r="AC133"/>
  <c r="AC134"/>
  <c r="AC135"/>
  <c r="AC136"/>
  <c r="AC137"/>
  <c r="AC138"/>
  <c r="AC139"/>
  <c r="AC140"/>
  <c r="AC141"/>
  <c r="AC142"/>
  <c r="AC143"/>
  <c r="AC144"/>
  <c r="AC145"/>
  <c r="AC146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J6" i="2" l="1"/>
  <c r="N8"/>
  <c r="K8"/>
  <c r="H8"/>
  <c r="M8"/>
  <c r="I8"/>
  <c r="L8"/>
  <c r="M19"/>
  <c r="M20" s="1"/>
  <c r="I19"/>
  <c r="I20" s="1"/>
  <c r="E19"/>
  <c r="E20" s="1"/>
  <c r="L19"/>
  <c r="L20" s="1"/>
  <c r="H19"/>
  <c r="H20" s="1"/>
  <c r="D19"/>
  <c r="D20" s="1"/>
  <c r="N19"/>
  <c r="N20" s="1"/>
  <c r="J19"/>
  <c r="J20" s="1"/>
  <c r="F19"/>
  <c r="F20" s="1"/>
  <c r="K19"/>
  <c r="K20" s="1"/>
  <c r="G19"/>
  <c r="G20" s="1"/>
  <c r="I17"/>
  <c r="I18" s="1"/>
  <c r="C19"/>
  <c r="C20" s="1"/>
  <c r="G17"/>
  <c r="G18" s="1"/>
  <c r="L17"/>
  <c r="L18" s="1"/>
  <c r="H17"/>
  <c r="H18" s="1"/>
  <c r="D17"/>
  <c r="D18" s="1"/>
  <c r="C17"/>
  <c r="C18" s="1"/>
  <c r="M17"/>
  <c r="M18" s="1"/>
  <c r="E17"/>
  <c r="E18" s="1"/>
  <c r="K17"/>
  <c r="K18" s="1"/>
  <c r="N17"/>
  <c r="N18" s="1"/>
  <c r="J17"/>
  <c r="J18" s="1"/>
  <c r="F17"/>
  <c r="F18" s="1"/>
  <c r="K15"/>
  <c r="G15"/>
  <c r="L15"/>
  <c r="H15"/>
  <c r="D15"/>
  <c r="M15"/>
  <c r="I15"/>
  <c r="E15"/>
  <c r="N15"/>
  <c r="J15"/>
  <c r="F15"/>
  <c r="O7"/>
  <c r="O14"/>
  <c r="O12"/>
  <c r="I13"/>
  <c r="E13"/>
  <c r="K13"/>
  <c r="G13"/>
  <c r="M13"/>
  <c r="C15"/>
  <c r="H13"/>
  <c r="D13"/>
  <c r="L13"/>
  <c r="N13"/>
  <c r="J13"/>
  <c r="F13"/>
  <c r="C13"/>
  <c r="J8"/>
  <c r="G8"/>
  <c r="D8"/>
  <c r="E6"/>
  <c r="F8"/>
  <c r="G6"/>
  <c r="N6"/>
  <c r="E8"/>
  <c r="C8"/>
  <c r="K6"/>
  <c r="L6"/>
  <c r="H6"/>
  <c r="D6"/>
  <c r="F6"/>
  <c r="M6"/>
  <c r="I6"/>
  <c r="C6"/>
  <c r="O5"/>
  <c r="O19" l="1"/>
  <c r="O20" s="1"/>
  <c r="O15"/>
  <c r="O17"/>
  <c r="O18" s="1"/>
  <c r="O8"/>
  <c r="O6"/>
  <c r="O13"/>
</calcChain>
</file>

<file path=xl/connections.xml><?xml version="1.0" encoding="utf-8"?>
<connections xmlns="http://schemas.openxmlformats.org/spreadsheetml/2006/main">
  <connection id="1" keepAlive="1" name="192.168.1.225 juic chuck01" type="5" refreshedVersion="3" savePassword="1" saveData="1">
    <dbPr connection="Provider=SQLOLEDB.1;Password=JUIC;Persist Security Info=True;User ID=DataTrans;Initial Catalog=juic;Data Source=192.168.1.225;Use Procedure for Prepare=1;Auto Translate=True;Packet Size=4096;Workstation ID=CHUCK-NB;Use Encryption for Data=False;Tag with column collation when possible=False" command="select year,dept_no,_x000d__x000a_  sum (mon1) as'1月營收',sum (mon1*mon1gp) as'1月毛利',_x000d__x000a_    sum (mon2) as'2月營收',sum (mon2*mon2gp) as'2月毛利',_x000d__x000a__x0009_  sum (mon3) as'3月營收',sum (mon3*mon3gp) as'3月毛利',_x000d__x000a__x0009_    sum (mon4) as'4月營收',sum (mon4*mon4gp) as'4月毛利',_x000d__x000a__x0009__x0009_  sum (mon5) as'5月營收',sum (mon5*mon5gp) as'5月毛利',_x000d__x000a__x0009__x0009_    sum (mon6) as'6月營收',sum (mon6*mon6gp) as'6月毛利',_x000d__x000a__x0009__x0009__x0009_  sum (mon7) as'7月營收',sum (mon7*mon7gp) as'7月毛利',_x000d__x000a__x0009__x0009_    sum (mon8) as'8月營收',sum (mon8*mon8gp) as'8月毛利',_x000d__x000a__x0009__x0009_    sum (mon9) as'9月營收',sum (mon9*mon9gp) as'9月毛利',_x000d__x000a__x0009__x0009_    sum (mon10) as'10月營收',sum (mon10*mon10gp) as'10月毛利',_x000d__x000a__x0009__x0009_    sum (mon11) as'11月營收',sum (mon11*mon11gp) as'11月毛利',_x000d__x000a__x0009__x0009_    sum (mon12) as'12月營收',sum (mon12*mon12gp) as'12月毛利'_x000d__x000a_   FROM [juic].[dbo].[TB_BudgetTableSales]_x000d__x000a_where dept_no='J3010'_x000d__x000a_   group by dept_no,year"/>
  </connection>
</connections>
</file>

<file path=xl/sharedStrings.xml><?xml version="1.0" encoding="utf-8"?>
<sst xmlns="http://schemas.openxmlformats.org/spreadsheetml/2006/main" count="153" uniqueCount="105">
  <si>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</si>
  <si>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</si>
  <si>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</si>
  <si>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</si>
  <si>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</si>
  <si>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</si>
  <si>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</si>
  <si>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</si>
  <si>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</si>
  <si>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</si>
  <si>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</si>
  <si>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</si>
  <si>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整年合計</t>
  </si>
  <si>
    <t>業務員</t>
  </si>
  <si>
    <t>客戶簡稱</t>
  </si>
  <si>
    <t>銷貨金額</t>
  </si>
  <si>
    <t>銷貨毛利</t>
  </si>
  <si>
    <t>久國業一</t>
    <phoneticPr fontId="1" type="noConversion"/>
  </si>
  <si>
    <t>Flextronics</t>
  </si>
  <si>
    <r>
      <rPr>
        <sz val="10"/>
        <color indexed="8"/>
        <rFont val="Arial"/>
        <family val="2"/>
      </rPr>
      <t>久威國際</t>
    </r>
  </si>
  <si>
    <r>
      <rPr>
        <sz val="10"/>
        <color indexed="8"/>
        <rFont val="Arial"/>
        <family val="2"/>
      </rPr>
      <t>群光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Arial"/>
        <family val="2"/>
      </rPr>
      <t>蘇州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</si>
  <si>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"/>
        <family val="2"/>
      </rPr>
      <t>群光電能科技</t>
    </r>
  </si>
  <si>
    <r>
      <rPr>
        <sz val="10"/>
        <color indexed="8"/>
        <rFont val="Arial"/>
        <family val="2"/>
      </rPr>
      <t>嘉普科技</t>
    </r>
  </si>
  <si>
    <r>
      <rPr>
        <sz val="10"/>
        <color indexed="8"/>
        <rFont val="Arial"/>
        <family val="2"/>
      </rPr>
      <t>環鴻電子</t>
    </r>
  </si>
  <si>
    <r>
      <rPr>
        <sz val="10"/>
        <color indexed="8"/>
        <rFont val="Arial"/>
        <family val="2"/>
      </rPr>
      <t>鑫銓科技</t>
    </r>
  </si>
  <si>
    <r>
      <rPr>
        <sz val="10"/>
        <color indexed="8"/>
        <rFont val="Arial"/>
        <family val="2"/>
      </rPr>
      <t>啟新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Arial"/>
        <family val="2"/>
      </rPr>
      <t>昆山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</si>
  <si>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"/>
        <family val="2"/>
      </rPr>
      <t>蘇州樂軒</t>
    </r>
  </si>
  <si>
    <r>
      <rPr>
        <sz val="10"/>
        <color indexed="8"/>
        <rFont val="Arial"/>
        <family val="2"/>
      </rPr>
      <t>順章印刷</t>
    </r>
  </si>
  <si>
    <r>
      <rPr>
        <sz val="10"/>
        <color indexed="8"/>
        <rFont val="Arial"/>
        <family val="2"/>
      </rPr>
      <t>台灣國際航電</t>
    </r>
  </si>
  <si>
    <r>
      <rPr>
        <sz val="10"/>
        <color indexed="8"/>
        <rFont val="Arial"/>
        <family val="2"/>
      </rPr>
      <t>達方電子</t>
    </r>
  </si>
  <si>
    <r>
      <rPr>
        <sz val="10"/>
        <color indexed="8"/>
        <rFont val="Arial"/>
        <family val="2"/>
      </rPr>
      <t>陽晴斐</t>
    </r>
  </si>
  <si>
    <t>久股頁一</t>
    <phoneticPr fontId="1" type="noConversion"/>
  </si>
  <si>
    <t>Will</t>
  </si>
  <si>
    <r>
      <rPr>
        <sz val="10"/>
        <color indexed="8"/>
        <rFont val="Arial"/>
        <family val="2"/>
      </rPr>
      <t>張逸偉</t>
    </r>
  </si>
  <si>
    <r>
      <rPr>
        <sz val="10"/>
        <color indexed="8"/>
        <rFont val="Arial"/>
        <family val="2"/>
      </rPr>
      <t>隆達電子</t>
    </r>
  </si>
  <si>
    <r>
      <rPr>
        <sz val="10"/>
        <color indexed="8"/>
        <rFont val="Arial"/>
        <family val="2"/>
      </rPr>
      <t>隆達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Arial"/>
        <family val="2"/>
      </rPr>
      <t>蘇州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</si>
  <si>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Arial"/>
        <family val="2"/>
      </rPr>
      <t>許乃云</t>
    </r>
  </si>
  <si>
    <t>張逸偉預算</t>
    <phoneticPr fontId="1" type="noConversion"/>
  </si>
  <si>
    <t xml:space="preserve">啓新
</t>
    <phoneticPr fontId="1" type="noConversion"/>
  </si>
  <si>
    <t>部門：</t>
  </si>
  <si>
    <r>
      <t>2017</t>
    </r>
    <r>
      <rPr>
        <sz val="16"/>
        <color indexed="8"/>
        <rFont val="標楷體"/>
        <family val="4"/>
        <charset val="136"/>
      </rPr>
      <t>年銷售</t>
    </r>
    <r>
      <rPr>
        <sz val="16"/>
        <color indexed="8"/>
        <rFont val="Times New Roman"/>
        <family val="1"/>
      </rPr>
      <t>(</t>
    </r>
    <r>
      <rPr>
        <sz val="16"/>
        <color indexed="8"/>
        <rFont val="標楷體"/>
        <family val="4"/>
        <charset val="136"/>
      </rPr>
      <t>業績</t>
    </r>
    <r>
      <rPr>
        <sz val="16"/>
        <color indexed="8"/>
        <rFont val="Times New Roman"/>
        <family val="1"/>
      </rPr>
      <t>)</t>
    </r>
  </si>
  <si>
    <r>
      <rPr>
        <sz val="10"/>
        <color indexed="8"/>
        <rFont val="標楷體"/>
        <family val="4"/>
        <charset val="136"/>
      </rPr>
      <t>科目編號</t>
    </r>
  </si>
  <si>
    <r>
      <rPr>
        <sz val="10"/>
        <color indexed="8"/>
        <rFont val="標楷體"/>
        <family val="4"/>
        <charset val="136"/>
      </rPr>
      <t>科目名稱</t>
    </r>
  </si>
  <si>
    <r>
      <t>1</t>
    </r>
    <r>
      <rPr>
        <sz val="10"/>
        <color indexed="8"/>
        <rFont val="標楷體"/>
        <family val="4"/>
        <charset val="136"/>
      </rPr>
      <t>月</t>
    </r>
  </si>
  <si>
    <r>
      <t>2</t>
    </r>
    <r>
      <rPr>
        <sz val="10"/>
        <color indexed="8"/>
        <rFont val="標楷體"/>
        <family val="4"/>
        <charset val="136"/>
      </rPr>
      <t>月</t>
    </r>
  </si>
  <si>
    <r>
      <t>3</t>
    </r>
    <r>
      <rPr>
        <sz val="10"/>
        <color indexed="8"/>
        <rFont val="標楷體"/>
        <family val="4"/>
        <charset val="136"/>
      </rPr>
      <t>月</t>
    </r>
  </si>
  <si>
    <r>
      <t>4</t>
    </r>
    <r>
      <rPr>
        <sz val="10"/>
        <color indexed="8"/>
        <rFont val="標楷體"/>
        <family val="4"/>
        <charset val="136"/>
      </rPr>
      <t>月</t>
    </r>
  </si>
  <si>
    <r>
      <t>5</t>
    </r>
    <r>
      <rPr>
        <sz val="10"/>
        <color indexed="8"/>
        <rFont val="標楷體"/>
        <family val="4"/>
        <charset val="136"/>
      </rPr>
      <t>月</t>
    </r>
  </si>
  <si>
    <r>
      <t>6</t>
    </r>
    <r>
      <rPr>
        <sz val="10"/>
        <color indexed="8"/>
        <rFont val="標楷體"/>
        <family val="4"/>
        <charset val="136"/>
      </rPr>
      <t>月</t>
    </r>
  </si>
  <si>
    <r>
      <t>7</t>
    </r>
    <r>
      <rPr>
        <sz val="10"/>
        <color indexed="8"/>
        <rFont val="標楷體"/>
        <family val="4"/>
        <charset val="136"/>
      </rPr>
      <t>月</t>
    </r>
  </si>
  <si>
    <r>
      <t>8</t>
    </r>
    <r>
      <rPr>
        <sz val="10"/>
        <color indexed="8"/>
        <rFont val="標楷體"/>
        <family val="4"/>
        <charset val="136"/>
      </rPr>
      <t>月</t>
    </r>
  </si>
  <si>
    <r>
      <t>9</t>
    </r>
    <r>
      <rPr>
        <sz val="10"/>
        <color indexed="8"/>
        <rFont val="標楷體"/>
        <family val="4"/>
        <charset val="136"/>
      </rPr>
      <t>月</t>
    </r>
  </si>
  <si>
    <r>
      <t>10</t>
    </r>
    <r>
      <rPr>
        <sz val="10"/>
        <color indexed="8"/>
        <rFont val="標楷體"/>
        <family val="4"/>
        <charset val="136"/>
      </rPr>
      <t>月</t>
    </r>
  </si>
  <si>
    <r>
      <t>12</t>
    </r>
    <r>
      <rPr>
        <sz val="10"/>
        <color indexed="8"/>
        <rFont val="標楷體"/>
        <family val="4"/>
        <charset val="136"/>
      </rPr>
      <t>月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預算數</t>
    </r>
    <r>
      <rPr>
        <sz val="10"/>
        <color indexed="8"/>
        <rFont val="Times New Roman"/>
        <family val="1"/>
      </rPr>
      <t>)</t>
    </r>
  </si>
  <si>
    <t>合計</t>
  </si>
  <si>
    <t>4111000</t>
  </si>
  <si>
    <r>
      <rPr>
        <sz val="10"/>
        <color indexed="8"/>
        <rFont val="標楷體"/>
        <family val="4"/>
        <charset val="136"/>
      </rPr>
      <t>營業收入</t>
    </r>
  </si>
  <si>
    <t>5111000</t>
  </si>
  <si>
    <r>
      <rPr>
        <sz val="10"/>
        <color indexed="8"/>
        <rFont val="標楷體"/>
        <family val="4"/>
        <charset val="136"/>
      </rPr>
      <t>營業成本</t>
    </r>
  </si>
  <si>
    <r>
      <rPr>
        <sz val="10"/>
        <color indexed="8"/>
        <rFont val="標楷體"/>
        <family val="4"/>
        <charset val="136"/>
      </rPr>
      <t>營業毛利</t>
    </r>
  </si>
  <si>
    <t>毛利率</t>
  </si>
  <si>
    <r>
      <t>2018</t>
    </r>
    <r>
      <rPr>
        <sz val="16"/>
        <color indexed="8"/>
        <rFont val="標楷體"/>
        <family val="4"/>
        <charset val="136"/>
      </rPr>
      <t>年銷售</t>
    </r>
    <r>
      <rPr>
        <sz val="16"/>
        <color indexed="8"/>
        <rFont val="Times New Roman"/>
        <family val="1"/>
      </rPr>
      <t>(</t>
    </r>
    <r>
      <rPr>
        <sz val="16"/>
        <color indexed="8"/>
        <rFont val="標楷體"/>
        <family val="4"/>
        <charset val="136"/>
      </rPr>
      <t>業績</t>
    </r>
    <r>
      <rPr>
        <sz val="16"/>
        <color indexed="8"/>
        <rFont val="Times New Roman"/>
        <family val="1"/>
      </rPr>
      <t>)</t>
    </r>
    <r>
      <rPr>
        <sz val="16"/>
        <color indexed="8"/>
        <rFont val="標楷體"/>
        <family val="4"/>
        <charset val="136"/>
      </rPr>
      <t>預算</t>
    </r>
  </si>
  <si>
    <r>
      <t>11</t>
    </r>
    <r>
      <rPr>
        <sz val="10"/>
        <color indexed="8"/>
        <rFont val="標楷體"/>
        <family val="4"/>
        <charset val="136"/>
      </rPr>
      <t>月</t>
    </r>
  </si>
  <si>
    <r>
      <t>12</t>
    </r>
    <r>
      <rPr>
        <sz val="10"/>
        <color indexed="8"/>
        <rFont val="標楷體"/>
        <family val="4"/>
        <charset val="136"/>
      </rPr>
      <t>月</t>
    </r>
  </si>
  <si>
    <t>營收</t>
  </si>
  <si>
    <r>
      <rPr>
        <sz val="10"/>
        <color indexed="8"/>
        <rFont val="標楷體"/>
        <family val="4"/>
        <charset val="136"/>
      </rPr>
      <t>增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減</t>
    </r>
    <r>
      <rPr>
        <sz val="10"/>
        <color indexed="8"/>
        <rFont val="Times New Roman"/>
        <family val="1"/>
      </rPr>
      <t>)</t>
    </r>
  </si>
  <si>
    <r>
      <rPr>
        <sz val="10"/>
        <color indexed="8"/>
        <rFont val="標楷體"/>
        <family val="4"/>
        <charset val="136"/>
      </rPr>
      <t>增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減</t>
    </r>
    <r>
      <rPr>
        <sz val="10"/>
        <color indexed="8"/>
        <rFont val="Times New Roman"/>
        <family val="1"/>
      </rPr>
      <t>)%</t>
    </r>
  </si>
  <si>
    <r>
      <rPr>
        <b/>
        <sz val="12"/>
        <color rgb="FFFF0000"/>
        <rFont val="標楷體"/>
        <family val="4"/>
        <charset val="136"/>
      </rPr>
      <t>毛利</t>
    </r>
    <r>
      <rPr>
        <b/>
        <sz val="12"/>
        <color rgb="FFFF0000"/>
        <rFont val="Times New Roman"/>
        <family val="1"/>
      </rPr>
      <t>/</t>
    </r>
    <r>
      <rPr>
        <b/>
        <sz val="12"/>
        <color rgb="FFFF0000"/>
        <rFont val="標楷體"/>
        <family val="4"/>
        <charset val="136"/>
      </rPr>
      <t>利潤</t>
    </r>
  </si>
  <si>
    <t>dept_no</t>
  </si>
  <si>
    <t>year</t>
  </si>
  <si>
    <t>總計</t>
  </si>
  <si>
    <t>1月毛利</t>
  </si>
  <si>
    <t>2月營收</t>
  </si>
  <si>
    <t>2月毛利</t>
  </si>
  <si>
    <t>3月毛利</t>
  </si>
  <si>
    <t>4月營收</t>
  </si>
  <si>
    <t>4月毛利</t>
  </si>
  <si>
    <t>5月營收</t>
  </si>
  <si>
    <t>6月營收</t>
  </si>
  <si>
    <t>5月毛利</t>
  </si>
  <si>
    <t>6月毛利</t>
  </si>
  <si>
    <t>7月營收</t>
  </si>
  <si>
    <t>7月毛利</t>
  </si>
  <si>
    <t>8月營收</t>
  </si>
  <si>
    <t>8月毛利</t>
  </si>
  <si>
    <t>9月營收</t>
  </si>
  <si>
    <t>9月毛利</t>
  </si>
  <si>
    <t>10月營收</t>
  </si>
  <si>
    <t>10月毛利</t>
  </si>
  <si>
    <t>11月營收</t>
  </si>
  <si>
    <t>11月毛利</t>
  </si>
  <si>
    <t>12月營收</t>
  </si>
  <si>
    <t>12月毛利</t>
  </si>
  <si>
    <t>3月營收</t>
  </si>
  <si>
    <t>1月營收</t>
  </si>
  <si>
    <r>
      <t>11</t>
    </r>
    <r>
      <rPr>
        <sz val="10"/>
        <color indexed="8"/>
        <rFont val="標楷體"/>
        <family val="4"/>
        <charset val="136"/>
      </rPr>
      <t>月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預算數</t>
    </r>
    <r>
      <rPr>
        <sz val="10"/>
        <color indexed="8"/>
        <rFont val="Times New Roman"/>
        <family val="1"/>
      </rPr>
      <t>)</t>
    </r>
    <phoneticPr fontId="1" type="noConversion"/>
  </si>
  <si>
    <r>
      <t>10</t>
    </r>
    <r>
      <rPr>
        <sz val="10"/>
        <color indexed="8"/>
        <rFont val="標楷體"/>
        <family val="4"/>
        <charset val="136"/>
      </rPr>
      <t>月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標楷體"/>
        <family val="4"/>
        <charset val="136"/>
      </rPr>
      <t>預算數</t>
    </r>
    <r>
      <rPr>
        <sz val="10"/>
        <color indexed="8"/>
        <rFont val="Times New Roman"/>
        <family val="1"/>
      </rPr>
      <t>)</t>
    </r>
    <phoneticPr fontId="1" type="noConversion"/>
  </si>
  <si>
    <t>董事長:</t>
    <phoneticPr fontId="1" type="noConversion"/>
  </si>
  <si>
    <t>總經理:</t>
    <phoneticPr fontId="1" type="noConversion"/>
  </si>
  <si>
    <t>處級主管:</t>
    <phoneticPr fontId="1" type="noConversion"/>
  </si>
  <si>
    <t>部級主管:</t>
    <phoneticPr fontId="1" type="noConversion"/>
  </si>
  <si>
    <t>製表人:</t>
    <phoneticPr fontId="1" type="noConversion"/>
  </si>
  <si>
    <t>J3010</t>
  </si>
  <si>
    <t>久威股份有限公司</t>
    <phoneticPr fontId="1" type="noConversion"/>
  </si>
  <si>
    <t>業務一部</t>
    <phoneticPr fontId="1" type="noConversion"/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</si>
</sst>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#,##0_);[Red]\(#,##0\)"/>
    <numFmt numFmtId="177" formatCode="#,##0,;[Red]\(#,##0,\)"/>
    <numFmt numFmtId="178" formatCode="#,##0_ "/>
  </numFmts>
  <fonts count="2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2"/>
      <charset val="136"/>
    </font>
    <font>
      <sz val="18"/>
      <color indexed="8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indexed="8"/>
      <name val="新細明體"/>
      <family val="1"/>
    </font>
    <font>
      <b/>
      <sz val="10"/>
      <color indexed="8"/>
      <name val="Arial"/>
      <family val="2"/>
    </font>
    <font>
      <sz val="16"/>
      <color indexed="8"/>
      <name val="標楷體"/>
      <family val="4"/>
      <charset val="136"/>
    </font>
    <font>
      <sz val="16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10"/>
      <color rgb="FF0070C0"/>
      <name val="Times New Roman"/>
      <family val="1"/>
    </font>
    <font>
      <sz val="10"/>
      <color indexed="8"/>
      <name val="Arial"/>
      <family val="2"/>
    </font>
    <font>
      <sz val="18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2"/>
      <color indexed="10"/>
      <name val="Times New Roman"/>
      <family val="1"/>
    </font>
    <font>
      <b/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>
      <alignment vertical="center"/>
    </xf>
    <xf numFmtId="0" fontId="12" fillId="0" borderId="0"/>
    <xf numFmtId="0" fontId="14" fillId="0" borderId="0">
      <alignment vertical="center"/>
    </xf>
    <xf numFmtId="0" fontId="12" fillId="0" borderId="0"/>
    <xf numFmtId="43" fontId="12" fillId="0" borderId="0" applyFont="0" applyFill="0" applyBorder="0" applyAlignment="0" applyProtection="0">
      <alignment vertical="center"/>
    </xf>
    <xf numFmtId="0" fontId="15" fillId="0" borderId="0"/>
    <xf numFmtId="43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0">
      <alignment vertical="center"/>
    </xf>
    <xf numFmtId="9" fontId="12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0" fontId="12" fillId="0" borderId="0" xfId="4"/>
    <xf numFmtId="38" fontId="9" fillId="0" borderId="5" xfId="0" applyNumberFormat="1" applyFont="1" applyBorder="1" applyAlignment="1" applyProtection="1">
      <alignment vertical="center"/>
      <protection locked="0"/>
    </xf>
    <xf numFmtId="38" fontId="11" fillId="0" borderId="5" xfId="0" applyNumberFormat="1" applyFont="1" applyBorder="1" applyAlignment="1" applyProtection="1">
      <alignment vertical="center"/>
      <protection locked="0"/>
    </xf>
    <xf numFmtId="0" fontId="9" fillId="0" borderId="7" xfId="0" applyFont="1" applyBorder="1" applyAlignment="1" applyProtection="1">
      <alignment vertical="center"/>
      <protection locked="0"/>
    </xf>
    <xf numFmtId="0" fontId="9" fillId="0" borderId="5" xfId="0" applyFont="1" applyBorder="1" applyAlignment="1" applyProtection="1">
      <alignment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9" fillId="0" borderId="5" xfId="0" applyFont="1" applyBorder="1" applyAlignment="1" applyProtection="1">
      <alignment vertical="center" wrapText="1"/>
      <protection locked="0"/>
    </xf>
    <xf numFmtId="0" fontId="0" fillId="0" borderId="0" xfId="0">
      <alignment vertical="center"/>
    </xf>
    <xf numFmtId="176" fontId="9" fillId="0" borderId="5" xfId="0" applyNumberFormat="1" applyFont="1" applyBorder="1" applyAlignment="1" applyProtection="1">
      <alignment vertical="center"/>
      <protection locked="0"/>
    </xf>
    <xf numFmtId="176" fontId="11" fillId="0" borderId="5" xfId="0" applyNumberFormat="1" applyFont="1" applyBorder="1" applyAlignment="1" applyProtection="1">
      <alignment vertical="center"/>
      <protection locked="0"/>
    </xf>
    <xf numFmtId="0" fontId="12" fillId="0" borderId="0" xfId="4"/>
    <xf numFmtId="176" fontId="9" fillId="5" borderId="5" xfId="4" applyNumberFormat="1" applyFont="1" applyFill="1" applyBorder="1" applyAlignment="1" applyProtection="1">
      <alignment horizontal="center" vertical="center"/>
    </xf>
    <xf numFmtId="10" fontId="9" fillId="5" borderId="5" xfId="4" applyNumberFormat="1" applyFont="1" applyFill="1" applyBorder="1" applyAlignment="1" applyProtection="1">
      <alignment horizontal="center" vertical="center"/>
    </xf>
    <xf numFmtId="49" fontId="9" fillId="0" borderId="5" xfId="4" applyNumberFormat="1" applyFont="1" applyBorder="1" applyAlignment="1" applyProtection="1">
      <alignment vertical="center"/>
    </xf>
    <xf numFmtId="176" fontId="9" fillId="0" borderId="5" xfId="4" applyNumberFormat="1" applyFont="1" applyBorder="1" applyAlignment="1" applyProtection="1">
      <alignment vertical="center"/>
    </xf>
    <xf numFmtId="10" fontId="9" fillId="0" borderId="5" xfId="4" applyNumberFormat="1" applyFont="1" applyBorder="1" applyAlignment="1" applyProtection="1">
      <alignment vertical="center"/>
    </xf>
    <xf numFmtId="0" fontId="9" fillId="0" borderId="5" xfId="4" applyFont="1" applyFill="1" applyBorder="1" applyAlignment="1" applyProtection="1">
      <alignment vertical="center"/>
    </xf>
    <xf numFmtId="49" fontId="9" fillId="3" borderId="5" xfId="4" applyNumberFormat="1" applyFont="1" applyFill="1" applyBorder="1" applyAlignment="1" applyProtection="1">
      <alignment vertical="center"/>
    </xf>
    <xf numFmtId="0" fontId="9" fillId="3" borderId="5" xfId="4" applyFont="1" applyFill="1" applyBorder="1" applyAlignment="1" applyProtection="1">
      <alignment vertical="center"/>
    </xf>
    <xf numFmtId="176" fontId="9" fillId="3" borderId="5" xfId="5" applyNumberFormat="1" applyFont="1" applyFill="1" applyBorder="1" applyAlignment="1" applyProtection="1">
      <alignment vertical="center"/>
    </xf>
    <xf numFmtId="0" fontId="10" fillId="3" borderId="5" xfId="4" applyFont="1" applyFill="1" applyBorder="1" applyAlignment="1" applyProtection="1">
      <alignment vertical="center"/>
    </xf>
    <xf numFmtId="0" fontId="9" fillId="0" borderId="0" xfId="4" applyFont="1" applyAlignment="1" applyProtection="1">
      <alignment vertical="center"/>
    </xf>
    <xf numFmtId="0" fontId="9" fillId="4" borderId="5" xfId="4" applyFont="1" applyFill="1" applyBorder="1" applyAlignment="1" applyProtection="1">
      <alignment horizontal="center" vertical="center"/>
    </xf>
    <xf numFmtId="176" fontId="9" fillId="6" borderId="5" xfId="5" applyNumberFormat="1" applyFont="1" applyFill="1" applyBorder="1" applyAlignment="1" applyProtection="1">
      <alignment vertical="center"/>
    </xf>
    <xf numFmtId="10" fontId="9" fillId="3" borderId="5" xfId="12" applyNumberFormat="1" applyFont="1" applyFill="1" applyBorder="1" applyAlignment="1" applyProtection="1">
      <alignment vertical="center"/>
    </xf>
    <xf numFmtId="0" fontId="10" fillId="4" borderId="5" xfId="4" applyFont="1" applyFill="1" applyBorder="1" applyAlignment="1" applyProtection="1">
      <alignment horizontal="center" vertical="center"/>
    </xf>
    <xf numFmtId="17" fontId="9" fillId="4" borderId="5" xfId="4" applyNumberFormat="1" applyFont="1" applyFill="1" applyBorder="1" applyAlignment="1" applyProtection="1">
      <alignment horizontal="center" vertical="center"/>
      <protection locked="0"/>
    </xf>
    <xf numFmtId="0" fontId="10" fillId="4" borderId="5" xfId="4" applyFont="1" applyFill="1" applyBorder="1" applyAlignment="1" applyProtection="1">
      <alignment horizontal="center" vertical="center"/>
      <protection locked="0"/>
    </xf>
    <xf numFmtId="176" fontId="9" fillId="0" borderId="5" xfId="5" applyNumberFormat="1" applyFont="1" applyBorder="1" applyAlignment="1" applyProtection="1">
      <alignment vertical="center"/>
      <protection locked="0"/>
    </xf>
    <xf numFmtId="0" fontId="18" fillId="0" borderId="0" xfId="4" applyFont="1" applyBorder="1" applyAlignment="1" applyProtection="1">
      <alignment vertical="center"/>
      <protection locked="0"/>
    </xf>
    <xf numFmtId="49" fontId="8" fillId="0" borderId="0" xfId="4" applyNumberFormat="1" applyFont="1" applyAlignment="1" applyProtection="1">
      <alignment vertical="center"/>
    </xf>
    <xf numFmtId="17" fontId="9" fillId="4" borderId="5" xfId="4" applyNumberFormat="1" applyFont="1" applyFill="1" applyBorder="1" applyAlignment="1" applyProtection="1">
      <alignment horizontal="center" vertical="center"/>
    </xf>
    <xf numFmtId="49" fontId="7" fillId="0" borderId="0" xfId="4" applyNumberFormat="1" applyFont="1" applyAlignment="1" applyProtection="1">
      <alignment vertical="center"/>
    </xf>
    <xf numFmtId="49" fontId="13" fillId="0" borderId="0" xfId="4" applyNumberFormat="1" applyFont="1" applyAlignment="1" applyProtection="1">
      <alignment vertical="center"/>
    </xf>
    <xf numFmtId="0" fontId="7" fillId="0" borderId="11" xfId="4" applyFont="1" applyBorder="1" applyAlignment="1" applyProtection="1">
      <alignment vertical="center"/>
      <protection locked="0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Protection="1">
      <alignment vertical="center"/>
    </xf>
    <xf numFmtId="49" fontId="3" fillId="0" borderId="0" xfId="1" applyNumberFormat="1" applyFont="1" applyAlignment="1" applyProtection="1">
      <alignment horizontal="center"/>
    </xf>
    <xf numFmtId="0" fontId="2" fillId="0" borderId="2" xfId="1" applyBorder="1" applyAlignment="1" applyProtection="1">
      <alignment horizontal="center" vertical="center"/>
    </xf>
    <xf numFmtId="0" fontId="4" fillId="0" borderId="3" xfId="1" applyFont="1" applyBorder="1" applyAlignment="1" applyProtection="1">
      <alignment horizontal="center" vertical="center"/>
    </xf>
    <xf numFmtId="177" fontId="2" fillId="0" borderId="3" xfId="1" applyNumberFormat="1" applyBorder="1" applyAlignment="1" applyProtection="1">
      <alignment horizontal="center" vertical="center"/>
    </xf>
    <xf numFmtId="176" fontId="2" fillId="2" borderId="3" xfId="1" applyNumberFormat="1" applyFill="1" applyBorder="1" applyAlignment="1" applyProtection="1">
      <alignment horizontal="center" vertical="center"/>
    </xf>
    <xf numFmtId="176" fontId="2" fillId="0" borderId="3" xfId="1" applyNumberFormat="1" applyBorder="1" applyAlignment="1" applyProtection="1">
      <alignment horizontal="center" vertical="center"/>
    </xf>
    <xf numFmtId="49" fontId="5" fillId="0" borderId="4" xfId="1" applyNumberFormat="1" applyFont="1" applyBorder="1" applyAlignment="1" applyProtection="1">
      <alignment vertical="center"/>
    </xf>
    <xf numFmtId="49" fontId="5" fillId="0" borderId="5" xfId="1" applyNumberFormat="1" applyFont="1" applyBorder="1" applyAlignment="1" applyProtection="1">
      <alignment vertical="top"/>
    </xf>
    <xf numFmtId="178" fontId="2" fillId="0" borderId="0" xfId="1" applyNumberFormat="1" applyAlignment="1" applyProtection="1"/>
    <xf numFmtId="176" fontId="2" fillId="0" borderId="0" xfId="1" applyNumberFormat="1" applyAlignment="1" applyProtection="1"/>
    <xf numFmtId="0" fontId="2" fillId="0" borderId="0" xfId="1" applyProtection="1">
      <alignment vertical="center"/>
    </xf>
    <xf numFmtId="178" fontId="6" fillId="0" borderId="0" xfId="1" applyNumberFormat="1" applyFont="1" applyAlignment="1" applyProtection="1"/>
    <xf numFmtId="176" fontId="6" fillId="0" borderId="0" xfId="1" applyNumberFormat="1" applyFont="1" applyAlignment="1" applyProtection="1"/>
    <xf numFmtId="176" fontId="2" fillId="0" borderId="0" xfId="1" applyNumberFormat="1" applyFont="1" applyAlignment="1" applyProtection="1"/>
    <xf numFmtId="178" fontId="0" fillId="0" borderId="0" xfId="0" applyNumberFormat="1" applyProtection="1">
      <alignment vertical="center"/>
    </xf>
    <xf numFmtId="49" fontId="5" fillId="0" borderId="0" xfId="1" applyNumberFormat="1" applyFont="1" applyFill="1" applyBorder="1" applyAlignment="1" applyProtection="1">
      <alignment vertical="center"/>
    </xf>
    <xf numFmtId="49" fontId="5" fillId="0" borderId="5" xfId="1" applyNumberFormat="1" applyFont="1" applyFill="1" applyBorder="1" applyAlignment="1" applyProtection="1">
      <alignment vertical="top"/>
    </xf>
    <xf numFmtId="178" fontId="2" fillId="0" borderId="0" xfId="1" applyNumberFormat="1" applyFill="1" applyAlignment="1" applyProtection="1"/>
    <xf numFmtId="176" fontId="2" fillId="0" borderId="0" xfId="1" applyNumberFormat="1" applyFill="1" applyAlignment="1" applyProtection="1"/>
    <xf numFmtId="178" fontId="5" fillId="0" borderId="4" xfId="1" applyNumberFormat="1" applyFont="1" applyBorder="1" applyAlignment="1" applyProtection="1">
      <alignment vertical="center"/>
    </xf>
    <xf numFmtId="0" fontId="9" fillId="3" borderId="0" xfId="4" applyFont="1" applyFill="1" applyAlignment="1" applyProtection="1">
      <alignment horizontal="left" vertical="center"/>
    </xf>
    <xf numFmtId="0" fontId="9" fillId="0" borderId="0" xfId="4" applyFont="1" applyAlignment="1" applyProtection="1">
      <alignment horizontal="left" vertical="center"/>
    </xf>
    <xf numFmtId="176" fontId="9" fillId="0" borderId="0" xfId="4" applyNumberFormat="1" applyFont="1" applyAlignment="1" applyProtection="1">
      <alignment vertical="center"/>
    </xf>
    <xf numFmtId="0" fontId="12" fillId="0" borderId="0" xfId="4" applyProtection="1"/>
    <xf numFmtId="0" fontId="4" fillId="3" borderId="0" xfId="4" applyFont="1" applyFill="1" applyAlignment="1" applyProtection="1">
      <alignment horizontal="left" vertical="center"/>
    </xf>
    <xf numFmtId="0" fontId="4" fillId="0" borderId="0" xfId="4" applyFont="1" applyAlignment="1" applyProtection="1">
      <alignment horizontal="left" vertical="center" wrapText="1"/>
    </xf>
    <xf numFmtId="176" fontId="0" fillId="0" borderId="0" xfId="0" applyNumberFormat="1" applyProtection="1">
      <alignment vertical="center"/>
    </xf>
    <xf numFmtId="0" fontId="4" fillId="0" borderId="0" xfId="4" applyFont="1" applyAlignment="1" applyProtection="1">
      <alignment horizontal="left" vertical="center"/>
    </xf>
    <xf numFmtId="0" fontId="19" fillId="0" borderId="4" xfId="4" applyFont="1" applyBorder="1" applyAlignment="1" applyProtection="1">
      <alignment horizontal="left" vertical="center"/>
    </xf>
    <xf numFmtId="0" fontId="19" fillId="0" borderId="6" xfId="4" applyFont="1" applyBorder="1" applyAlignment="1" applyProtection="1">
      <alignment horizontal="left" vertical="center"/>
    </xf>
    <xf numFmtId="0" fontId="17" fillId="0" borderId="4" xfId="4" applyFont="1" applyBorder="1" applyAlignment="1" applyProtection="1">
      <alignment horizontal="left" vertical="center"/>
    </xf>
    <xf numFmtId="0" fontId="9" fillId="0" borderId="8" xfId="0" applyFont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vertical="center"/>
      <protection locked="0"/>
    </xf>
    <xf numFmtId="0" fontId="9" fillId="0" borderId="10" xfId="0" applyFont="1" applyBorder="1" applyAlignment="1" applyProtection="1">
      <alignment vertical="center"/>
      <protection locked="0"/>
    </xf>
    <xf numFmtId="177" fontId="3" fillId="0" borderId="1" xfId="1" applyNumberFormat="1" applyFont="1" applyBorder="1" applyAlignment="1" applyProtection="1">
      <alignment horizontal="center"/>
    </xf>
    <xf numFmtId="176" fontId="3" fillId="0" borderId="1" xfId="1" applyNumberFormat="1" applyFont="1" applyBorder="1" applyAlignment="1" applyProtection="1">
      <alignment horizontal="center"/>
    </xf>
  </cellXfs>
  <cellStyles count="13">
    <cellStyle name="一般" xfId="0" builtinId="0"/>
    <cellStyle name="一般 2" xfId="1"/>
    <cellStyle name="一般 2 2" xfId="4"/>
    <cellStyle name="一般 2 2 2" xfId="9"/>
    <cellStyle name="一般 2 3" xfId="3"/>
    <cellStyle name="一般 2 4" xfId="6"/>
    <cellStyle name="一般 3" xfId="2"/>
    <cellStyle name="一般 3 2" xfId="10"/>
    <cellStyle name="一般 5" xfId="11"/>
    <cellStyle name="千分位 2" xfId="7"/>
    <cellStyle name="千分位 3" xfId="5"/>
    <cellStyle name="百分比 2" xfId="8"/>
    <cellStyle name="百分比 3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uck" refreshedDate="43033.400327083335" createdVersion="3" refreshedVersion="3" minRefreshableVersion="3" recordCount="1">
  <cacheSource type="external" connectionId="1"/>
  <cacheFields count="26">
    <cacheField name="year" numFmtId="0">
      <sharedItems containsSemiMixedTypes="0" containsString="0" containsNumber="1" containsInteger="1" minValue="2018" maxValue="2018" count="1">
        <n v="2018"/>
      </sharedItems>
    </cacheField>
    <cacheField name="dept_no" numFmtId="0">
      <sharedItems count="7">
        <s v="J3010"/>
        <s v="T9100" u="1"/>
        <s v="J3020" u="1"/>
        <s v="T3020" u="1"/>
        <s v="T3010" u="1"/>
        <s v="J9100" u="1"/>
        <s v="T3000" u="1"/>
      </sharedItems>
    </cacheField>
    <cacheField name="1月營收" numFmtId="0">
      <sharedItems containsSemiMixedTypes="0" containsString="0" containsNumber="1" containsInteger="1" minValue="0" maxValue="584475" count="3">
        <n v="0"/>
        <n v="2000" u="1"/>
        <n v="584475" u="1"/>
      </sharedItems>
    </cacheField>
    <cacheField name="1月毛利" numFmtId="0">
      <sharedItems containsSemiMixedTypes="0" containsString="0" containsNumber="1" minValue="0" maxValue="3339.6" count="3">
        <n v="0"/>
        <n v="351.2" u="1"/>
        <n v="3339.6" u="1"/>
      </sharedItems>
    </cacheField>
    <cacheField name="2月營收" numFmtId="0">
      <sharedItems containsSemiMixedTypes="0" containsString="0" containsNumber="1" containsInteger="1" minValue="0" maxValue="0" count="1">
        <n v="0"/>
      </sharedItems>
    </cacheField>
    <cacheField name="2月毛利" numFmtId="0">
      <sharedItems containsSemiMixedTypes="0" containsString="0" containsNumber="1" containsInteger="1" minValue="0" maxValue="0" count="1">
        <n v="0"/>
      </sharedItems>
    </cacheField>
    <cacheField name="3月營收" numFmtId="0">
      <sharedItems containsSemiMixedTypes="0" containsString="0" containsNumber="1" containsInteger="1" minValue="0" maxValue="0" count="1">
        <n v="0"/>
      </sharedItems>
    </cacheField>
    <cacheField name="3月毛利" numFmtId="0">
      <sharedItems containsSemiMixedTypes="0" containsString="0" containsNumber="1" containsInteger="1" minValue="0" maxValue="0" count="1">
        <n v="0"/>
      </sharedItems>
    </cacheField>
    <cacheField name="4月營收" numFmtId="0">
      <sharedItems containsSemiMixedTypes="0" containsString="0" containsNumber="1" containsInteger="1" minValue="0" maxValue="0" count="1">
        <n v="0"/>
      </sharedItems>
    </cacheField>
    <cacheField name="4月毛利" numFmtId="0">
      <sharedItems containsSemiMixedTypes="0" containsString="0" containsNumber="1" containsInteger="1" minValue="0" maxValue="0" count="1">
        <n v="0"/>
      </sharedItems>
    </cacheField>
    <cacheField name="5月營收" numFmtId="0">
      <sharedItems containsSemiMixedTypes="0" containsString="0" containsNumber="1" containsInteger="1" minValue="0" maxValue="0" count="1">
        <n v="0"/>
      </sharedItems>
    </cacheField>
    <cacheField name="5月毛利" numFmtId="0">
      <sharedItems containsSemiMixedTypes="0" containsString="0" containsNumber="1" containsInteger="1" minValue="0" maxValue="0" count="1">
        <n v="0"/>
      </sharedItems>
    </cacheField>
    <cacheField name="6月營收" numFmtId="0">
      <sharedItems containsSemiMixedTypes="0" containsString="0" containsNumber="1" containsInteger="1" minValue="0" maxValue="0" count="1">
        <n v="0"/>
      </sharedItems>
    </cacheField>
    <cacheField name="6月毛利" numFmtId="0">
      <sharedItems containsSemiMixedTypes="0" containsString="0" containsNumber="1" containsInteger="1" minValue="0" maxValue="0" count="1">
        <n v="0"/>
      </sharedItems>
    </cacheField>
    <cacheField name="7月營收" numFmtId="0">
      <sharedItems containsSemiMixedTypes="0" containsString="0" containsNumber="1" containsInteger="1" minValue="0" maxValue="0" count="1">
        <n v="0"/>
      </sharedItems>
    </cacheField>
    <cacheField name="7月毛利" numFmtId="0">
      <sharedItems containsSemiMixedTypes="0" containsString="0" containsNumber="1" containsInteger="1" minValue="0" maxValue="0" count="1">
        <n v="0"/>
      </sharedItems>
    </cacheField>
    <cacheField name="8月營收" numFmtId="0">
      <sharedItems containsSemiMixedTypes="0" containsString="0" containsNumber="1" containsInteger="1" minValue="0" maxValue="0" count="1">
        <n v="0"/>
      </sharedItems>
    </cacheField>
    <cacheField name="8月毛利" numFmtId="0">
      <sharedItems containsSemiMixedTypes="0" containsString="0" containsNumber="1" containsInteger="1" minValue="0" maxValue="0" count="1">
        <n v="0"/>
      </sharedItems>
    </cacheField>
    <cacheField name="9月營收" numFmtId="0">
      <sharedItems containsSemiMixedTypes="0" containsString="0" containsNumber="1" containsInteger="1" minValue="0" maxValue="0" count="1">
        <n v="0"/>
      </sharedItems>
    </cacheField>
    <cacheField name="9月毛利" numFmtId="0">
      <sharedItems containsSemiMixedTypes="0" containsString="0" containsNumber="1" containsInteger="1" minValue="0" maxValue="0" count="1">
        <n v="0"/>
      </sharedItems>
    </cacheField>
    <cacheField name="10月營收" numFmtId="0">
      <sharedItems containsSemiMixedTypes="0" containsString="0" containsNumber="1" containsInteger="1" minValue="0" maxValue="0" count="1">
        <n v="0"/>
      </sharedItems>
    </cacheField>
    <cacheField name="10月毛利" numFmtId="0">
      <sharedItems containsSemiMixedTypes="0" containsString="0" containsNumber="1" containsInteger="1" minValue="0" maxValue="0" count="1">
        <n v="0"/>
      </sharedItems>
    </cacheField>
    <cacheField name="11月營收" numFmtId="0">
      <sharedItems containsSemiMixedTypes="0" containsString="0" containsNumber="1" containsInteger="1" minValue="0" maxValue="0" count="1">
        <n v="0"/>
      </sharedItems>
    </cacheField>
    <cacheField name="11月毛利" numFmtId="0">
      <sharedItems containsSemiMixedTypes="0" containsString="0" containsNumber="1" containsInteger="1" minValue="0" maxValue="0" count="1">
        <n v="0"/>
      </sharedItems>
    </cacheField>
    <cacheField name="12月營收" numFmtId="0">
      <sharedItems containsSemiMixedTypes="0" containsString="0" containsNumber="1" containsInteger="1" minValue="0" maxValue="0" count="1">
        <n v="0"/>
      </sharedItems>
    </cacheField>
    <cacheField name="12月毛利" numFmtId="0">
      <sharedItems containsSemiMixedTypes="0" containsString="0" containsNumber="1" containsInteger="1" minValue="0" maxValue="0" count="1">
        <n v="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27" applyNumberFormats="0" applyBorderFormats="0" applyFontFormats="0" applyPatternFormats="0" applyAlignmentFormats="0" applyWidthHeightFormats="1" dataCaption="數值" updatedVersion="3" minRefreshableVersion="3" showCalcMbrs="0" showDrill="0" useAutoFormatting="1" itemPrintTitles="1" createdVersion="3" indent="0" outline="1" outlineData="1" multipleFieldFilters="0" rowHeaderCaption="1月營收" fieldListSortAscending="1">
  <location ref="A4:X6" firstHeaderRow="1" firstDataRow="1" firstDataCol="24" rowPageCount="2" colPageCount="1"/>
  <pivotFields count="26">
    <pivotField axis="axisPage" showAll="0" defaultSubtotal="0">
      <items count="1">
        <item x="0"/>
      </items>
    </pivotField>
    <pivotField axis="axisPage" showAll="0" defaultSubtotal="0">
      <items count="7">
        <item x="0"/>
        <item m="1" x="2"/>
        <item m="1" x="5"/>
        <item m="1" x="6"/>
        <item m="1" x="4"/>
        <item m="1" x="3"/>
        <item m="1" x="1"/>
      </items>
    </pivotField>
    <pivotField axis="axisRow" outline="0" showAll="0" defaultSubtotal="0">
      <items count="3">
        <item x="0"/>
        <item m="1" x="1"/>
        <item m="1" x="2"/>
      </items>
    </pivotField>
    <pivotField axis="axisRow" outline="0" showAll="0" defaultSubtotal="0">
      <items count="3">
        <item x="0"/>
        <item m="1" x="1"/>
        <item m="1" x="2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  <pivotField axis="axisRow" outline="0" showAll="0" defaultSubtotal="0">
      <items count="1">
        <item x="0"/>
      </items>
    </pivotField>
  </pivotFields>
  <rowFields count="24"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  <field x="19"/>
    <field x="20"/>
    <field x="21"/>
    <field x="22"/>
    <field x="23"/>
    <field x="24"/>
    <field x="25"/>
  </rowFields>
  <rowItems count="2">
    <i>
      <x/>
      <x/>
      <x/>
      <x/>
      <x/>
      <x/>
      <x/>
      <x/>
      <x/>
      <x/>
      <x/>
      <x/>
      <x/>
      <x/>
      <x/>
      <x/>
      <x/>
      <x/>
      <x/>
      <x/>
      <x/>
      <x/>
      <x/>
      <x/>
    </i>
    <i t="grand">
      <x/>
    </i>
  </rowItems>
  <colItems count="1">
    <i/>
  </colItems>
  <pageFields count="2">
    <pageField fld="1" item="0" hier="-1"/>
    <pageField fld="0" item="0" hier="-1"/>
  </page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sqref="A1:O23"/>
    </sheetView>
  </sheetViews>
  <sheetFormatPr defaultRowHeight="16.5"/>
  <cols>
    <col min="3" max="3" width="10.5" bestFit="1" customWidth="1"/>
    <col min="4" max="4" width="9.5" customWidth="1"/>
    <col min="5" max="10" width="9.5" bestFit="1" customWidth="1"/>
    <col min="12" max="14" width="9.5" bestFit="1" customWidth="1"/>
    <col min="15" max="15" width="10.625" bestFit="1" customWidth="1"/>
  </cols>
  <sheetData>
    <row r="1" spans="1:15" ht="25.5">
      <c r="A1" s="45" t="s">
        <v>103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ht="21">
      <c r="A2" s="44" t="s">
        <v>39</v>
      </c>
      <c r="B2" s="46" t="s">
        <v>104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1">
      <c r="A3" s="42" t="s">
        <v>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1:15">
      <c r="A4" s="34" t="s">
        <v>41</v>
      </c>
      <c r="B4" s="34" t="s">
        <v>42</v>
      </c>
      <c r="C4" s="43" t="s">
        <v>43</v>
      </c>
      <c r="D4" s="43" t="s">
        <v>44</v>
      </c>
      <c r="E4" s="43" t="s">
        <v>45</v>
      </c>
      <c r="F4" s="43" t="s">
        <v>46</v>
      </c>
      <c r="G4" s="43" t="s">
        <v>47</v>
      </c>
      <c r="H4" s="43" t="s">
        <v>48</v>
      </c>
      <c r="I4" s="43" t="s">
        <v>49</v>
      </c>
      <c r="J4" s="38" t="s">
        <v>50</v>
      </c>
      <c r="K4" s="38" t="s">
        <v>51</v>
      </c>
      <c r="L4" s="38" t="s">
        <v>96</v>
      </c>
      <c r="M4" s="38" t="s">
        <v>95</v>
      </c>
      <c r="N4" s="38" t="s">
        <v>53</v>
      </c>
      <c r="O4" s="39" t="s">
        <v>54</v>
      </c>
    </row>
    <row r="5" spans="1:15">
      <c r="A5" s="25" t="s">
        <v>55</v>
      </c>
      <c r="B5" s="25" t="s">
        <v>56</v>
      </c>
      <c r="C5" s="40">
        <f ca="1">OFFSET('2017各部門業績'!D$146,ROW(1:1)-1,COLUMN(C:C)-3)</f>
        <v>1162452</v>
      </c>
      <c r="D5" s="40">
        <f ca="1">OFFSET('2017各部門業績'!E$146,ROW(1:1)-1,COLUMN(D:D)-3)</f>
        <v>1288654</v>
      </c>
      <c r="E5" s="40">
        <f ca="1">OFFSET('2017各部門業績'!F$146,ROW(1:1)-1,COLUMN(E:E)-3)</f>
        <v>2158546</v>
      </c>
      <c r="F5" s="40">
        <f ca="1">OFFSET('2017各部門業績'!G$146,ROW(1:1)-1,COLUMN(F:F)-3)</f>
        <v>2986360</v>
      </c>
      <c r="G5" s="40">
        <f ca="1">OFFSET('2017各部門業績'!H$146,ROW(1:1)-1,COLUMN(G:G)-3)</f>
        <v>2155835</v>
      </c>
      <c r="H5" s="40">
        <f ca="1">OFFSET('2017各部門業績'!I$146,ROW(1:1)-1,COLUMN(H:H)-3)</f>
        <v>730812</v>
      </c>
      <c r="I5" s="40">
        <f ca="1">OFFSET('2017各部門業績'!J$146,ROW(1:1)-1,COLUMN(I:I)-3)</f>
        <v>2613189</v>
      </c>
      <c r="J5" s="40">
        <f ca="1">OFFSET('2017各部門業績'!K$146,ROW(1:1)-1,COLUMN(J:J)-3)</f>
        <v>3471814</v>
      </c>
      <c r="K5" s="40">
        <f ca="1">OFFSET('2017各部門業績'!L$146,ROW(1:1)-1,COLUMN(K:K)-3)</f>
        <v>2067436</v>
      </c>
      <c r="L5" s="40">
        <f ca="1">OFFSET('2017各部門業績'!M$146,ROW(1:1)-1,COLUMN(L:L)-3)</f>
        <v>3150000</v>
      </c>
      <c r="M5" s="40">
        <f ca="1">OFFSET('2017各部門業績'!N$146,ROW(1:1)-1,COLUMN(M:M)-3)</f>
        <v>2400000</v>
      </c>
      <c r="N5" s="40">
        <f ca="1">OFFSET('2017各部門業績'!O$146,ROW(1:1)-1,COLUMN(N:N)-3)</f>
        <v>1705000</v>
      </c>
      <c r="O5" s="26">
        <f ca="1">SUM(C5:N5)</f>
        <v>25890098</v>
      </c>
    </row>
    <row r="6" spans="1:15">
      <c r="A6" s="25" t="s">
        <v>57</v>
      </c>
      <c r="B6" s="28" t="s">
        <v>58</v>
      </c>
      <c r="C6" s="40">
        <f ca="1">C5-C7</f>
        <v>926085</v>
      </c>
      <c r="D6" s="40">
        <f t="shared" ref="D6:N6" ca="1" si="0">D5-D7</f>
        <v>1074617</v>
      </c>
      <c r="E6" s="40">
        <f t="shared" ca="1" si="0"/>
        <v>1891376</v>
      </c>
      <c r="F6" s="40">
        <f t="shared" ca="1" si="0"/>
        <v>2278322</v>
      </c>
      <c r="G6" s="40">
        <f t="shared" ca="1" si="0"/>
        <v>1844295</v>
      </c>
      <c r="H6" s="40">
        <f t="shared" ca="1" si="0"/>
        <v>828785</v>
      </c>
      <c r="I6" s="40">
        <f t="shared" ca="1" si="0"/>
        <v>2164158</v>
      </c>
      <c r="J6" s="40">
        <f t="shared" ca="1" si="0"/>
        <v>2977176</v>
      </c>
      <c r="K6" s="40">
        <f t="shared" ca="1" si="0"/>
        <v>1784485</v>
      </c>
      <c r="L6" s="40">
        <f t="shared" ca="1" si="0"/>
        <v>2425500</v>
      </c>
      <c r="M6" s="40">
        <f t="shared" ca="1" si="0"/>
        <v>1920000</v>
      </c>
      <c r="N6" s="40">
        <f t="shared" ca="1" si="0"/>
        <v>1364000</v>
      </c>
      <c r="O6" s="26">
        <f t="shared" ref="O6:O7" ca="1" si="1">SUM(C6:N6)</f>
        <v>21478799</v>
      </c>
    </row>
    <row r="7" spans="1:15">
      <c r="A7" s="29"/>
      <c r="B7" s="30" t="s">
        <v>59</v>
      </c>
      <c r="C7" s="31">
        <f ca="1">OFFSET('2017各部門業績'!E$146,ROW(1:1)-1,COLUMN(C:C)-3)</f>
        <v>236367</v>
      </c>
      <c r="D7" s="31">
        <f ca="1">OFFSET('2017各部門業績'!F$146,ROW(1:1)-1,COLUMN(D:D)-3)</f>
        <v>214037</v>
      </c>
      <c r="E7" s="31">
        <f ca="1">OFFSET('2017各部門業績'!G$146,ROW(1:1)-1,COLUMN(E:E)-3)</f>
        <v>267170</v>
      </c>
      <c r="F7" s="31">
        <f ca="1">OFFSET('2017各部門業績'!H$146,ROW(1:1)-1,COLUMN(F:F)-3)</f>
        <v>708038</v>
      </c>
      <c r="G7" s="31">
        <f ca="1">OFFSET('2017各部門業績'!I$146,ROW(1:1)-1,COLUMN(G:G)-3)</f>
        <v>311540</v>
      </c>
      <c r="H7" s="31">
        <f ca="1">OFFSET('2017各部門業績'!J$146,ROW(1:1)-1,COLUMN(H:H)-3)</f>
        <v>-97973</v>
      </c>
      <c r="I7" s="31">
        <f ca="1">OFFSET('2017各部門業績'!K$146,ROW(1:1)-1,COLUMN(I:I)-3)</f>
        <v>449031</v>
      </c>
      <c r="J7" s="31">
        <f ca="1">OFFSET('2017各部門業績'!L$146,ROW(1:1)-1,COLUMN(J:J)-3)</f>
        <v>494638</v>
      </c>
      <c r="K7" s="31">
        <f ca="1">OFFSET('2017各部門業績'!M$146,ROW(1:1)-1,COLUMN(K:K)-3)</f>
        <v>282951</v>
      </c>
      <c r="L7" s="31">
        <f ca="1">OFFSET('2017各部門業績'!N$146,ROW(1:1)-1,COLUMN(L:L)-3)</f>
        <v>724500</v>
      </c>
      <c r="M7" s="31">
        <f ca="1">OFFSET('2017各部門業績'!O$146,ROW(1:1)-1,COLUMN(M:M)-3)</f>
        <v>480000</v>
      </c>
      <c r="N7" s="31">
        <f ca="1">OFFSET('2017各部門業績'!P$146,ROW(1:1)-1,COLUMN(N:N)-3)</f>
        <v>341000</v>
      </c>
      <c r="O7" s="26">
        <f t="shared" ca="1" si="1"/>
        <v>4411299</v>
      </c>
    </row>
    <row r="8" spans="1:15">
      <c r="A8" s="29"/>
      <c r="B8" s="32" t="s">
        <v>60</v>
      </c>
      <c r="C8" s="36">
        <f ca="1">C7/C5</f>
        <v>0.20333484737434321</v>
      </c>
      <c r="D8" s="36">
        <f t="shared" ref="D8:O8" ca="1" si="2">D7/D5</f>
        <v>0.16609345875619055</v>
      </c>
      <c r="E8" s="36">
        <f t="shared" ca="1" si="2"/>
        <v>0.12377313246972731</v>
      </c>
      <c r="F8" s="36">
        <f t="shared" ca="1" si="2"/>
        <v>0.23709063877094524</v>
      </c>
      <c r="G8" s="36">
        <f t="shared" ca="1" si="2"/>
        <v>0.14451013180507785</v>
      </c>
      <c r="H8" s="36">
        <f t="shared" ca="1" si="2"/>
        <v>-0.13406046972408772</v>
      </c>
      <c r="I8" s="36">
        <f t="shared" ca="1" si="2"/>
        <v>0.17183257697778462</v>
      </c>
      <c r="J8" s="36">
        <f t="shared" ca="1" si="2"/>
        <v>0.14247249420619884</v>
      </c>
      <c r="K8" s="36">
        <f t="shared" ca="1" si="2"/>
        <v>0.13686082664711266</v>
      </c>
      <c r="L8" s="36">
        <f t="shared" ca="1" si="2"/>
        <v>0.23</v>
      </c>
      <c r="M8" s="36">
        <f t="shared" ca="1" si="2"/>
        <v>0.2</v>
      </c>
      <c r="N8" s="36">
        <f t="shared" ca="1" si="2"/>
        <v>0.2</v>
      </c>
      <c r="O8" s="36">
        <f t="shared" ca="1" si="2"/>
        <v>0.17038556594107909</v>
      </c>
    </row>
    <row r="9" spans="1:1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21">
      <c r="A10" s="42" t="s">
        <v>61</v>
      </c>
      <c r="B10" s="33"/>
      <c r="C10" s="19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</row>
    <row r="11" spans="1:15">
      <c r="A11" s="34" t="s">
        <v>41</v>
      </c>
      <c r="B11" s="34" t="s">
        <v>42</v>
      </c>
      <c r="C11" s="43" t="s">
        <v>43</v>
      </c>
      <c r="D11" s="43" t="s">
        <v>44</v>
      </c>
      <c r="E11" s="43" t="s">
        <v>45</v>
      </c>
      <c r="F11" s="43" t="s">
        <v>46</v>
      </c>
      <c r="G11" s="43" t="s">
        <v>47</v>
      </c>
      <c r="H11" s="43" t="s">
        <v>48</v>
      </c>
      <c r="I11" s="43" t="s">
        <v>49</v>
      </c>
      <c r="J11" s="43" t="s">
        <v>50</v>
      </c>
      <c r="K11" s="43" t="s">
        <v>51</v>
      </c>
      <c r="L11" s="43" t="s">
        <v>52</v>
      </c>
      <c r="M11" s="43" t="s">
        <v>62</v>
      </c>
      <c r="N11" s="43" t="s">
        <v>63</v>
      </c>
      <c r="O11" s="37" t="s">
        <v>54</v>
      </c>
    </row>
    <row r="12" spans="1:15">
      <c r="A12" s="25" t="s">
        <v>55</v>
      </c>
      <c r="B12" s="25" t="s">
        <v>56</v>
      </c>
      <c r="C12" s="35">
        <f ca="1">OFFSET('2018預算值'!A$5,ROW(1:1)-1,COLUMN(C:C)-3)</f>
        <v>0</v>
      </c>
      <c r="D12" s="35">
        <f ca="1">OFFSET('2018預算值'!B$5,ROW(1:1)-1,COLUMN(D:D)-3)</f>
        <v>0</v>
      </c>
      <c r="E12" s="35">
        <f ca="1">OFFSET('2018預算值'!C$5,ROW(1:1)-1,COLUMN(E:E)-3)</f>
        <v>0</v>
      </c>
      <c r="F12" s="35">
        <f ca="1">OFFSET('2018預算值'!D$5,ROW(1:1)-1,COLUMN(F:F)-3)</f>
        <v>0</v>
      </c>
      <c r="G12" s="35">
        <f ca="1">OFFSET('2018預算值'!E$5,ROW(1:1)-1,COLUMN(G:G)-3)</f>
        <v>0</v>
      </c>
      <c r="H12" s="35">
        <f ca="1">OFFSET('2018預算值'!F$5,ROW(1:1)-1,COLUMN(H:H)-3)</f>
        <v>0</v>
      </c>
      <c r="I12" s="35">
        <f ca="1">OFFSET('2018預算值'!G$5,ROW(1:1)-1,COLUMN(I:I)-3)</f>
        <v>0</v>
      </c>
      <c r="J12" s="35">
        <f ca="1">OFFSET('2018預算值'!H$5,ROW(1:1)-1,COLUMN(J:J)-3)</f>
        <v>0</v>
      </c>
      <c r="K12" s="35">
        <f ca="1">OFFSET('2018預算值'!I$5,ROW(1:1)-1,COLUMN(K:K)-3)</f>
        <v>0</v>
      </c>
      <c r="L12" s="35">
        <f ca="1">OFFSET('2018預算值'!J$5,ROW(1:1)-1,COLUMN(L:L)-3)</f>
        <v>0</v>
      </c>
      <c r="M12" s="35">
        <f ca="1">OFFSET('2018預算值'!K$5,ROW(1:1)-1,COLUMN(M:M)-3)</f>
        <v>0</v>
      </c>
      <c r="N12" s="35">
        <f ca="1">OFFSET('2018預算值'!L$5,ROW(1:1)-1,COLUMN(N:N)-3)</f>
        <v>0</v>
      </c>
      <c r="O12" s="35">
        <f ca="1">SUM(C12:N12)</f>
        <v>0</v>
      </c>
    </row>
    <row r="13" spans="1:15">
      <c r="A13" s="25" t="s">
        <v>57</v>
      </c>
      <c r="B13" s="28" t="s">
        <v>58</v>
      </c>
      <c r="C13" s="35">
        <f ca="1">C12-C14</f>
        <v>0</v>
      </c>
      <c r="D13" s="35">
        <f t="shared" ref="D13:N13" ca="1" si="3">D12-D14</f>
        <v>0</v>
      </c>
      <c r="E13" s="35">
        <f t="shared" ca="1" si="3"/>
        <v>0</v>
      </c>
      <c r="F13" s="35">
        <f t="shared" ca="1" si="3"/>
        <v>0</v>
      </c>
      <c r="G13" s="35">
        <f t="shared" ca="1" si="3"/>
        <v>0</v>
      </c>
      <c r="H13" s="35">
        <f t="shared" ca="1" si="3"/>
        <v>0</v>
      </c>
      <c r="I13" s="35">
        <f t="shared" ca="1" si="3"/>
        <v>0</v>
      </c>
      <c r="J13" s="35">
        <f t="shared" ca="1" si="3"/>
        <v>0</v>
      </c>
      <c r="K13" s="35">
        <f t="shared" ca="1" si="3"/>
        <v>0</v>
      </c>
      <c r="L13" s="35">
        <f t="shared" ca="1" si="3"/>
        <v>0</v>
      </c>
      <c r="M13" s="35">
        <f t="shared" ca="1" si="3"/>
        <v>0</v>
      </c>
      <c r="N13" s="35">
        <f t="shared" ca="1" si="3"/>
        <v>0</v>
      </c>
      <c r="O13" s="35">
        <f t="shared" ref="O13:O14" ca="1" si="4">SUM(C13:N13)</f>
        <v>0</v>
      </c>
    </row>
    <row r="14" spans="1:15">
      <c r="A14" s="29"/>
      <c r="B14" s="30" t="s">
        <v>59</v>
      </c>
      <c r="C14" s="31">
        <f ca="1">OFFSET('2018預算值'!B$5,ROW(1:1)-1,COLUMN(C:C)-3)</f>
        <v>0</v>
      </c>
      <c r="D14" s="31">
        <f ca="1">OFFSET('2018預算值'!C$5,ROW(1:1)-1,COLUMN(D:D)-3)</f>
        <v>0</v>
      </c>
      <c r="E14" s="31">
        <f ca="1">OFFSET('2018預算值'!D$5,ROW(1:1)-1,COLUMN(E:E)-3)</f>
        <v>0</v>
      </c>
      <c r="F14" s="31">
        <f ca="1">OFFSET('2018預算值'!E$5,ROW(1:1)-1,COLUMN(F:F)-3)</f>
        <v>0</v>
      </c>
      <c r="G14" s="31">
        <f ca="1">OFFSET('2018預算值'!F$5,ROW(1:1)-1,COLUMN(G:G)-3)</f>
        <v>0</v>
      </c>
      <c r="H14" s="31">
        <f ca="1">OFFSET('2018預算值'!G$5,ROW(1:1)-1,COLUMN(H:H)-3)</f>
        <v>0</v>
      </c>
      <c r="I14" s="31">
        <f ca="1">OFFSET('2018預算值'!H$5,ROW(1:1)-1,COLUMN(I:I)-3)</f>
        <v>0</v>
      </c>
      <c r="J14" s="31">
        <f ca="1">OFFSET('2018預算值'!I$5,ROW(1:1)-1,COLUMN(J:J)-3)</f>
        <v>0</v>
      </c>
      <c r="K14" s="31">
        <f ca="1">OFFSET('2018預算值'!J$5,ROW(1:1)-1,COLUMN(K:K)-3)</f>
        <v>0</v>
      </c>
      <c r="L14" s="31">
        <f ca="1">OFFSET('2018預算值'!K$5,ROW(1:1)-1,COLUMN(L:L)-3)</f>
        <v>0</v>
      </c>
      <c r="M14" s="31">
        <f ca="1">OFFSET('2018預算值'!L$5,ROW(1:1)-1,COLUMN(M:M)-3)</f>
        <v>0</v>
      </c>
      <c r="N14" s="31">
        <f ca="1">OFFSET('2018預算值'!M$5,ROW(1:1)-1,COLUMN(N:N)-3)</f>
        <v>0</v>
      </c>
      <c r="O14" s="35">
        <f t="shared" ca="1" si="4"/>
        <v>0</v>
      </c>
    </row>
    <row r="15" spans="1:15">
      <c r="A15" s="29"/>
      <c r="B15" s="32" t="s">
        <v>60</v>
      </c>
      <c r="C15" s="36" t="e">
        <f ca="1">C14/C12</f>
        <v>#DIV/0!</v>
      </c>
      <c r="D15" s="36" t="e">
        <f t="shared" ref="D15:O15" ca="1" si="5">D14/D12</f>
        <v>#DIV/0!</v>
      </c>
      <c r="E15" s="36" t="e">
        <f t="shared" ca="1" si="5"/>
        <v>#DIV/0!</v>
      </c>
      <c r="F15" s="36" t="e">
        <f t="shared" ca="1" si="5"/>
        <v>#DIV/0!</v>
      </c>
      <c r="G15" s="36" t="e">
        <f t="shared" ca="1" si="5"/>
        <v>#DIV/0!</v>
      </c>
      <c r="H15" s="36" t="e">
        <f t="shared" ca="1" si="5"/>
        <v>#DIV/0!</v>
      </c>
      <c r="I15" s="36" t="e">
        <f t="shared" ca="1" si="5"/>
        <v>#DIV/0!</v>
      </c>
      <c r="J15" s="36" t="e">
        <f t="shared" ca="1" si="5"/>
        <v>#DIV/0!</v>
      </c>
      <c r="K15" s="36" t="e">
        <f t="shared" ca="1" si="5"/>
        <v>#DIV/0!</v>
      </c>
      <c r="L15" s="36" t="e">
        <f t="shared" ca="1" si="5"/>
        <v>#DIV/0!</v>
      </c>
      <c r="M15" s="36" t="e">
        <f t="shared" ca="1" si="5"/>
        <v>#DIV/0!</v>
      </c>
      <c r="N15" s="36" t="e">
        <f t="shared" ca="1" si="5"/>
        <v>#DIV/0!</v>
      </c>
      <c r="O15" s="36" t="e">
        <f t="shared" ca="1" si="5"/>
        <v>#DIV/0!</v>
      </c>
    </row>
    <row r="16" spans="1:15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</row>
    <row r="17" spans="1:15">
      <c r="A17" s="80" t="s">
        <v>64</v>
      </c>
      <c r="B17" s="23" t="s">
        <v>65</v>
      </c>
      <c r="C17" s="26">
        <f ca="1">C12-C5</f>
        <v>-1162452</v>
      </c>
      <c r="D17" s="26">
        <f t="shared" ref="D17:O17" ca="1" si="6">D12-D5</f>
        <v>-1288654</v>
      </c>
      <c r="E17" s="26">
        <f t="shared" ca="1" si="6"/>
        <v>-2158546</v>
      </c>
      <c r="F17" s="26">
        <f t="shared" ca="1" si="6"/>
        <v>-2986360</v>
      </c>
      <c r="G17" s="26">
        <f t="shared" ca="1" si="6"/>
        <v>-2155835</v>
      </c>
      <c r="H17" s="26">
        <f t="shared" ca="1" si="6"/>
        <v>-730812</v>
      </c>
      <c r="I17" s="26">
        <f t="shared" ca="1" si="6"/>
        <v>-2613189</v>
      </c>
      <c r="J17" s="26">
        <f t="shared" ca="1" si="6"/>
        <v>-3471814</v>
      </c>
      <c r="K17" s="26">
        <f t="shared" ca="1" si="6"/>
        <v>-2067436</v>
      </c>
      <c r="L17" s="26">
        <f t="shared" ca="1" si="6"/>
        <v>-3150000</v>
      </c>
      <c r="M17" s="26">
        <f t="shared" ca="1" si="6"/>
        <v>-2400000</v>
      </c>
      <c r="N17" s="26">
        <f t="shared" ca="1" si="6"/>
        <v>-1705000</v>
      </c>
      <c r="O17" s="26">
        <f t="shared" ca="1" si="6"/>
        <v>-25890098</v>
      </c>
    </row>
    <row r="18" spans="1:15">
      <c r="A18" s="79"/>
      <c r="B18" s="24" t="s">
        <v>66</v>
      </c>
      <c r="C18" s="27">
        <f ca="1">C17/C5</f>
        <v>-1</v>
      </c>
      <c r="D18" s="27">
        <f t="shared" ref="D18:O18" ca="1" si="7">D17/D5</f>
        <v>-1</v>
      </c>
      <c r="E18" s="27">
        <f t="shared" ca="1" si="7"/>
        <v>-1</v>
      </c>
      <c r="F18" s="27">
        <f t="shared" ca="1" si="7"/>
        <v>-1</v>
      </c>
      <c r="G18" s="27">
        <f t="shared" ca="1" si="7"/>
        <v>-1</v>
      </c>
      <c r="H18" s="27">
        <f t="shared" ca="1" si="7"/>
        <v>-1</v>
      </c>
      <c r="I18" s="27">
        <f t="shared" ca="1" si="7"/>
        <v>-1</v>
      </c>
      <c r="J18" s="27">
        <f t="shared" ca="1" si="7"/>
        <v>-1</v>
      </c>
      <c r="K18" s="27">
        <f t="shared" ca="1" si="7"/>
        <v>-1</v>
      </c>
      <c r="L18" s="27">
        <f t="shared" ca="1" si="7"/>
        <v>-1</v>
      </c>
      <c r="M18" s="27">
        <f t="shared" ca="1" si="7"/>
        <v>-1</v>
      </c>
      <c r="N18" s="27">
        <f t="shared" ca="1" si="7"/>
        <v>-1</v>
      </c>
      <c r="O18" s="27">
        <f t="shared" ca="1" si="7"/>
        <v>-1</v>
      </c>
    </row>
    <row r="19" spans="1:15">
      <c r="A19" s="78" t="s">
        <v>67</v>
      </c>
      <c r="B19" s="23" t="s">
        <v>65</v>
      </c>
      <c r="C19" s="26">
        <f ca="1">C14-C7</f>
        <v>-236367</v>
      </c>
      <c r="D19" s="26">
        <f t="shared" ref="D19:O19" ca="1" si="8">D14-D7</f>
        <v>-214037</v>
      </c>
      <c r="E19" s="26">
        <f t="shared" ca="1" si="8"/>
        <v>-267170</v>
      </c>
      <c r="F19" s="26">
        <f t="shared" ca="1" si="8"/>
        <v>-708038</v>
      </c>
      <c r="G19" s="26">
        <f t="shared" ca="1" si="8"/>
        <v>-311540</v>
      </c>
      <c r="H19" s="26">
        <f t="shared" ca="1" si="8"/>
        <v>97973</v>
      </c>
      <c r="I19" s="26">
        <f t="shared" ca="1" si="8"/>
        <v>-449031</v>
      </c>
      <c r="J19" s="26">
        <f t="shared" ca="1" si="8"/>
        <v>-494638</v>
      </c>
      <c r="K19" s="26">
        <f t="shared" ca="1" si="8"/>
        <v>-282951</v>
      </c>
      <c r="L19" s="26">
        <f t="shared" ca="1" si="8"/>
        <v>-724500</v>
      </c>
      <c r="M19" s="26">
        <f t="shared" ca="1" si="8"/>
        <v>-480000</v>
      </c>
      <c r="N19" s="26">
        <f t="shared" ca="1" si="8"/>
        <v>-341000</v>
      </c>
      <c r="O19" s="26">
        <f t="shared" ca="1" si="8"/>
        <v>-4411299</v>
      </c>
    </row>
    <row r="20" spans="1:15">
      <c r="A20" s="79"/>
      <c r="B20" s="24" t="s">
        <v>66</v>
      </c>
      <c r="C20" s="27">
        <f ca="1">C19/C7</f>
        <v>-1</v>
      </c>
      <c r="D20" s="27">
        <f t="shared" ref="D20:O20" ca="1" si="9">D19/D7</f>
        <v>-1</v>
      </c>
      <c r="E20" s="27">
        <f t="shared" ca="1" si="9"/>
        <v>-1</v>
      </c>
      <c r="F20" s="27">
        <f t="shared" ca="1" si="9"/>
        <v>-1</v>
      </c>
      <c r="G20" s="27">
        <f t="shared" ca="1" si="9"/>
        <v>-1</v>
      </c>
      <c r="H20" s="27">
        <f t="shared" ca="1" si="9"/>
        <v>-1</v>
      </c>
      <c r="I20" s="27">
        <f t="shared" ca="1" si="9"/>
        <v>-1</v>
      </c>
      <c r="J20" s="27">
        <f t="shared" ca="1" si="9"/>
        <v>-1</v>
      </c>
      <c r="K20" s="27">
        <f t="shared" ca="1" si="9"/>
        <v>-1</v>
      </c>
      <c r="L20" s="27">
        <f t="shared" ca="1" si="9"/>
        <v>-1</v>
      </c>
      <c r="M20" s="27">
        <f t="shared" ca="1" si="9"/>
        <v>-1</v>
      </c>
      <c r="N20" s="27">
        <f t="shared" ca="1" si="9"/>
        <v>-1</v>
      </c>
      <c r="O20" s="27">
        <f t="shared" ca="1" si="9"/>
        <v>-1</v>
      </c>
    </row>
    <row r="21" spans="1: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>
      <c r="A23" s="41" t="s">
        <v>97</v>
      </c>
      <c r="B23" s="41"/>
      <c r="C23" s="41"/>
      <c r="D23" s="41" t="s">
        <v>98</v>
      </c>
      <c r="E23" s="41"/>
      <c r="F23" s="41"/>
      <c r="G23" s="41" t="s">
        <v>99</v>
      </c>
      <c r="H23" s="41"/>
      <c r="I23" s="41"/>
      <c r="J23" s="41" t="s">
        <v>100</v>
      </c>
      <c r="K23" s="41"/>
      <c r="L23" s="41"/>
      <c r="M23" s="41" t="s">
        <v>101</v>
      </c>
      <c r="N23" s="41"/>
      <c r="O23" s="41"/>
    </row>
  </sheetData>
  <sheetProtection password="EAB1" sheet="1" objects="1" scenarios="1" selectLockedCells="1" selectUnlockedCells="1"/>
  <mergeCells count="2">
    <mergeCell ref="A19:A20"/>
    <mergeCell ref="A17:A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D208"/>
  <sheetViews>
    <sheetView workbookViewId="0">
      <pane xSplit="3" ySplit="4" topLeftCell="D140" activePane="bottomRight" state="frozen"/>
      <selection pane="topRight" activeCell="D1" sqref="D1"/>
      <selection pane="bottomLeft" activeCell="A5" sqref="A5"/>
      <selection pane="bottomRight" activeCell="F149" sqref="F149"/>
    </sheetView>
  </sheetViews>
  <sheetFormatPr defaultRowHeight="16.5"/>
  <cols>
    <col min="2" max="2" width="10.25" customWidth="1"/>
    <col min="3" max="3" width="13.75" bestFit="1" customWidth="1"/>
    <col min="4" max="4" width="12.25" bestFit="1" customWidth="1"/>
    <col min="5" max="5" width="10.875" bestFit="1" customWidth="1"/>
    <col min="6" max="6" width="11.125" bestFit="1" customWidth="1"/>
    <col min="7" max="7" width="10" bestFit="1" customWidth="1"/>
    <col min="8" max="8" width="11.25" bestFit="1" customWidth="1"/>
    <col min="9" max="9" width="10.125" bestFit="1" customWidth="1"/>
    <col min="10" max="10" width="11.25" bestFit="1" customWidth="1"/>
    <col min="11" max="11" width="10.125" bestFit="1" customWidth="1"/>
    <col min="12" max="12" width="11.25" bestFit="1" customWidth="1"/>
    <col min="13" max="13" width="10.875" bestFit="1" customWidth="1"/>
    <col min="14" max="14" width="11.25" bestFit="1" customWidth="1"/>
    <col min="15" max="15" width="10.125" bestFit="1" customWidth="1"/>
    <col min="16" max="16" width="11.25" bestFit="1" customWidth="1"/>
    <col min="17" max="17" width="10.125" bestFit="1" customWidth="1"/>
    <col min="18" max="18" width="11.25" bestFit="1" customWidth="1"/>
    <col min="19" max="19" width="10.125" bestFit="1" customWidth="1"/>
    <col min="20" max="20" width="11.25" bestFit="1" customWidth="1"/>
    <col min="21" max="21" width="10.125" bestFit="1" customWidth="1"/>
    <col min="22" max="22" width="11.25" bestFit="1" customWidth="1"/>
    <col min="23" max="23" width="10.125" bestFit="1" customWidth="1"/>
    <col min="24" max="24" width="11.25" bestFit="1" customWidth="1"/>
    <col min="25" max="25" width="10.125" bestFit="1" customWidth="1"/>
    <col min="26" max="26" width="11.25" bestFit="1" customWidth="1"/>
    <col min="27" max="27" width="10.125" bestFit="1" customWidth="1"/>
    <col min="28" max="28" width="12.25" bestFit="1" customWidth="1"/>
    <col min="29" max="29" width="11.125" bestFit="1" customWidth="1"/>
  </cols>
  <sheetData>
    <row r="2" spans="2:29">
      <c r="B2" s="49" t="s">
        <v>17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</row>
    <row r="3" spans="2:29" ht="26.25" thickBot="1">
      <c r="B3" s="50"/>
      <c r="C3" s="50"/>
      <c r="D3" s="84" t="s">
        <v>0</v>
      </c>
      <c r="E3" s="84"/>
      <c r="F3" s="84" t="s">
        <v>1</v>
      </c>
      <c r="G3" s="84"/>
      <c r="H3" s="84" t="s">
        <v>2</v>
      </c>
      <c r="I3" s="84"/>
      <c r="J3" s="84" t="s">
        <v>3</v>
      </c>
      <c r="K3" s="84"/>
      <c r="L3" s="84" t="s">
        <v>4</v>
      </c>
      <c r="M3" s="84"/>
      <c r="N3" s="85" t="s">
        <v>5</v>
      </c>
      <c r="O3" s="85"/>
      <c r="P3" s="85" t="s">
        <v>6</v>
      </c>
      <c r="Q3" s="85"/>
      <c r="R3" s="85" t="s">
        <v>7</v>
      </c>
      <c r="S3" s="85"/>
      <c r="T3" s="85" t="s">
        <v>8</v>
      </c>
      <c r="U3" s="85"/>
      <c r="V3" s="84" t="s">
        <v>9</v>
      </c>
      <c r="W3" s="85"/>
      <c r="X3" s="84" t="s">
        <v>10</v>
      </c>
      <c r="Y3" s="84"/>
      <c r="Z3" s="84" t="s">
        <v>11</v>
      </c>
      <c r="AA3" s="85"/>
      <c r="AB3" s="84" t="s">
        <v>12</v>
      </c>
      <c r="AC3" s="84"/>
    </row>
    <row r="4" spans="2:29">
      <c r="B4" s="51" t="s">
        <v>13</v>
      </c>
      <c r="C4" s="52" t="s">
        <v>14</v>
      </c>
      <c r="D4" s="53" t="s">
        <v>15</v>
      </c>
      <c r="E4" s="53" t="s">
        <v>16</v>
      </c>
      <c r="F4" s="54" t="s">
        <v>15</v>
      </c>
      <c r="G4" s="54" t="s">
        <v>16</v>
      </c>
      <c r="H4" s="55" t="s">
        <v>15</v>
      </c>
      <c r="I4" s="55" t="s">
        <v>16</v>
      </c>
      <c r="J4" s="54" t="s">
        <v>15</v>
      </c>
      <c r="K4" s="54" t="s">
        <v>16</v>
      </c>
      <c r="L4" s="55" t="s">
        <v>15</v>
      </c>
      <c r="M4" s="55" t="s">
        <v>16</v>
      </c>
      <c r="N4" s="54" t="s">
        <v>15</v>
      </c>
      <c r="O4" s="54" t="s">
        <v>16</v>
      </c>
      <c r="P4" s="55" t="s">
        <v>15</v>
      </c>
      <c r="Q4" s="55" t="s">
        <v>16</v>
      </c>
      <c r="R4" s="54" t="s">
        <v>15</v>
      </c>
      <c r="S4" s="54" t="s">
        <v>16</v>
      </c>
      <c r="T4" s="55" t="s">
        <v>15</v>
      </c>
      <c r="U4" s="55" t="s">
        <v>16</v>
      </c>
      <c r="V4" s="54" t="s">
        <v>15</v>
      </c>
      <c r="W4" s="54" t="s">
        <v>16</v>
      </c>
      <c r="X4" s="55" t="s">
        <v>15</v>
      </c>
      <c r="Y4" s="55" t="s">
        <v>16</v>
      </c>
      <c r="Z4" s="54" t="s">
        <v>15</v>
      </c>
      <c r="AA4" s="54" t="s">
        <v>16</v>
      </c>
      <c r="AB4" s="53" t="s">
        <v>15</v>
      </c>
      <c r="AC4" s="53" t="s">
        <v>16</v>
      </c>
    </row>
    <row r="5" spans="2:29">
      <c r="B5" s="56"/>
      <c r="C5" s="57"/>
      <c r="D5" s="58"/>
      <c r="E5" s="58"/>
      <c r="F5" s="58"/>
      <c r="G5" s="58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8"/>
      <c r="AC5" s="58"/>
    </row>
    <row r="6" spans="2:29">
      <c r="B6" s="56"/>
      <c r="C6" s="57"/>
      <c r="D6" s="58"/>
      <c r="E6" s="58"/>
      <c r="F6" s="58"/>
      <c r="G6" s="58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8"/>
      <c r="AC6" s="58"/>
    </row>
    <row r="7" spans="2:29">
      <c r="B7" s="56"/>
      <c r="C7" s="57"/>
      <c r="D7" s="58"/>
      <c r="E7" s="58"/>
      <c r="F7" s="58"/>
      <c r="G7" s="58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8"/>
      <c r="AC7" s="58"/>
    </row>
    <row r="8" spans="2:29">
      <c r="B8" s="56"/>
      <c r="C8" s="57"/>
      <c r="D8" s="58"/>
      <c r="E8" s="58"/>
      <c r="F8" s="58"/>
      <c r="G8" s="58"/>
      <c r="H8" s="60"/>
      <c r="I8" s="60"/>
      <c r="J8" s="60"/>
      <c r="K8" s="60"/>
      <c r="L8" s="60"/>
      <c r="M8" s="60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8"/>
      <c r="AC8" s="58"/>
    </row>
    <row r="9" spans="2:29">
      <c r="B9" s="56"/>
      <c r="C9" s="57"/>
      <c r="D9" s="58"/>
      <c r="E9" s="58"/>
      <c r="F9" s="58"/>
      <c r="G9" s="58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8"/>
      <c r="AC9" s="58"/>
    </row>
    <row r="10" spans="2:29">
      <c r="B10" s="56"/>
      <c r="C10" s="57"/>
      <c r="D10" s="58"/>
      <c r="E10" s="58"/>
      <c r="F10" s="58"/>
      <c r="G10" s="58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8"/>
      <c r="AC10" s="58"/>
    </row>
    <row r="11" spans="2:29">
      <c r="B11" s="56"/>
      <c r="C11" s="57"/>
      <c r="D11" s="58"/>
      <c r="E11" s="58"/>
      <c r="F11" s="58"/>
      <c r="G11" s="58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8"/>
      <c r="AC11" s="58"/>
    </row>
    <row r="12" spans="2:29">
      <c r="B12" s="56"/>
      <c r="C12" s="57"/>
      <c r="D12" s="58"/>
      <c r="E12" s="58"/>
      <c r="F12" s="58"/>
      <c r="G12" s="58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8"/>
      <c r="AC12" s="58"/>
    </row>
    <row r="13" spans="2:29">
      <c r="B13" s="56"/>
      <c r="C13" s="57"/>
      <c r="D13" s="58"/>
      <c r="E13" s="58"/>
      <c r="F13" s="58"/>
      <c r="G13" s="58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8"/>
      <c r="AC13" s="58"/>
    </row>
    <row r="14" spans="2:29">
      <c r="B14" s="56"/>
      <c r="C14" s="57"/>
      <c r="D14" s="58"/>
      <c r="E14" s="58"/>
      <c r="F14" s="58"/>
      <c r="G14" s="58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8"/>
      <c r="AC14" s="58"/>
    </row>
    <row r="15" spans="2:29">
      <c r="B15" s="56"/>
      <c r="C15" s="57"/>
      <c r="D15" s="58"/>
      <c r="E15" s="58"/>
      <c r="F15" s="58"/>
      <c r="G15" s="58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8"/>
      <c r="AC15" s="58"/>
    </row>
    <row r="16" spans="2:29">
      <c r="B16" s="56"/>
      <c r="C16" s="57"/>
      <c r="D16" s="58"/>
      <c r="E16" s="58"/>
      <c r="F16" s="58"/>
      <c r="G16" s="58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8"/>
      <c r="AC16" s="58"/>
    </row>
    <row r="17" spans="2:29">
      <c r="B17" s="56"/>
      <c r="C17" s="57"/>
      <c r="D17" s="58"/>
      <c r="E17" s="58"/>
      <c r="F17" s="58"/>
      <c r="G17" s="58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8"/>
      <c r="AC17" s="58"/>
    </row>
    <row r="18" spans="2:29">
      <c r="B18" s="56"/>
      <c r="C18" s="57"/>
      <c r="D18" s="58"/>
      <c r="E18" s="58"/>
      <c r="F18" s="58"/>
      <c r="G18" s="58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8"/>
      <c r="AC18" s="58"/>
    </row>
    <row r="19" spans="2:29">
      <c r="B19" s="56"/>
      <c r="C19" s="57"/>
      <c r="D19" s="58"/>
      <c r="E19" s="58"/>
      <c r="F19" s="58"/>
      <c r="G19" s="58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8"/>
      <c r="AC19" s="58"/>
    </row>
    <row r="20" spans="2:29">
      <c r="B20" s="56"/>
      <c r="C20" s="57"/>
      <c r="D20" s="58"/>
      <c r="E20" s="58"/>
      <c r="F20" s="58"/>
      <c r="G20" s="58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8"/>
      <c r="AC20" s="58"/>
    </row>
    <row r="21" spans="2:29">
      <c r="B21" s="56"/>
      <c r="C21" s="57"/>
      <c r="D21" s="58"/>
      <c r="E21" s="58"/>
      <c r="F21" s="58"/>
      <c r="G21" s="58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8"/>
      <c r="AC21" s="58"/>
    </row>
    <row r="22" spans="2:29">
      <c r="B22" s="56"/>
      <c r="C22" s="57"/>
      <c r="D22" s="58"/>
      <c r="E22" s="58"/>
      <c r="F22" s="58"/>
      <c r="G22" s="58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8"/>
      <c r="AC22" s="58"/>
    </row>
    <row r="23" spans="2:29">
      <c r="B23" s="56"/>
      <c r="C23" s="57"/>
      <c r="D23" s="58"/>
      <c r="E23" s="58"/>
      <c r="F23" s="58"/>
      <c r="G23" s="58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8"/>
      <c r="AC23" s="58"/>
    </row>
    <row r="24" spans="2:29">
      <c r="B24" s="56"/>
      <c r="C24" s="57"/>
      <c r="D24" s="58"/>
      <c r="E24" s="58"/>
      <c r="F24" s="58"/>
      <c r="G24" s="58"/>
      <c r="H24" s="60"/>
      <c r="I24" s="60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8"/>
      <c r="AC24" s="58"/>
    </row>
    <row r="25" spans="2:29">
      <c r="B25" s="56"/>
      <c r="C25" s="57"/>
      <c r="D25" s="58"/>
      <c r="E25" s="58"/>
      <c r="F25" s="58"/>
      <c r="G25" s="58"/>
      <c r="H25" s="60"/>
      <c r="I25" s="60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8"/>
      <c r="AC25" s="58"/>
    </row>
    <row r="26" spans="2:29">
      <c r="B26" s="56"/>
      <c r="C26" s="57"/>
      <c r="D26" s="58"/>
      <c r="E26" s="58"/>
      <c r="F26" s="58"/>
      <c r="G26" s="58"/>
      <c r="H26" s="60"/>
      <c r="I26" s="60"/>
      <c r="J26" s="60"/>
      <c r="K26" s="60"/>
      <c r="L26" s="60"/>
      <c r="M26" s="60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8"/>
      <c r="AC26" s="58"/>
    </row>
    <row r="27" spans="2:29">
      <c r="B27" s="56"/>
      <c r="C27" s="57"/>
      <c r="D27" s="58"/>
      <c r="E27" s="58"/>
      <c r="F27" s="58"/>
      <c r="G27" s="58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8"/>
      <c r="AC27" s="58"/>
    </row>
    <row r="28" spans="2:29">
      <c r="B28" s="56"/>
      <c r="C28" s="57"/>
      <c r="D28" s="58"/>
      <c r="E28" s="58"/>
      <c r="F28" s="58"/>
      <c r="G28" s="58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8"/>
      <c r="AC28" s="58"/>
    </row>
    <row r="29" spans="2:29">
      <c r="B29" s="56"/>
      <c r="C29" s="57"/>
      <c r="D29" s="58"/>
      <c r="E29" s="58"/>
      <c r="F29" s="58"/>
      <c r="G29" s="58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8"/>
      <c r="AC29" s="58"/>
    </row>
    <row r="30" spans="2:29">
      <c r="B30" s="56"/>
      <c r="C30" s="57"/>
      <c r="D30" s="58"/>
      <c r="E30" s="58"/>
      <c r="F30" s="58"/>
      <c r="G30" s="5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8"/>
      <c r="AC30" s="58"/>
    </row>
    <row r="31" spans="2:29">
      <c r="B31" s="56"/>
      <c r="C31" s="57"/>
      <c r="D31" s="58"/>
      <c r="E31" s="58"/>
      <c r="F31" s="58"/>
      <c r="G31" s="58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8"/>
      <c r="AC31" s="58"/>
    </row>
    <row r="32" spans="2:29">
      <c r="B32" s="56"/>
      <c r="C32" s="57"/>
      <c r="D32" s="58"/>
      <c r="E32" s="58"/>
      <c r="F32" s="58"/>
      <c r="G32" s="58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8"/>
      <c r="AC32" s="58"/>
    </row>
    <row r="33" spans="2:29">
      <c r="B33" s="56"/>
      <c r="C33" s="57"/>
      <c r="D33" s="58"/>
      <c r="E33" s="58"/>
      <c r="F33" s="58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8"/>
      <c r="AC33" s="58"/>
    </row>
    <row r="34" spans="2:29">
      <c r="B34" s="56"/>
      <c r="C34" s="57"/>
      <c r="D34" s="58"/>
      <c r="E34" s="58"/>
      <c r="F34" s="58"/>
      <c r="G34" s="58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8"/>
      <c r="AC34" s="58"/>
    </row>
    <row r="35" spans="2:29">
      <c r="B35" s="56"/>
      <c r="C35" s="57"/>
      <c r="D35" s="58"/>
      <c r="E35" s="58"/>
      <c r="F35" s="58"/>
      <c r="G35" s="58"/>
      <c r="H35" s="60"/>
      <c r="I35" s="60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8"/>
      <c r="AC35" s="58"/>
    </row>
    <row r="36" spans="2:29">
      <c r="B36" s="56"/>
      <c r="C36" s="57"/>
      <c r="D36" s="58"/>
      <c r="E36" s="58"/>
      <c r="F36" s="58"/>
      <c r="G36" s="58"/>
      <c r="H36" s="60"/>
      <c r="I36" s="60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8"/>
      <c r="AC36" s="58"/>
    </row>
    <row r="37" spans="2:29">
      <c r="B37" s="56"/>
      <c r="C37" s="57"/>
      <c r="D37" s="58"/>
      <c r="E37" s="58"/>
      <c r="F37" s="58"/>
      <c r="G37" s="58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8"/>
      <c r="AC37" s="58"/>
    </row>
    <row r="38" spans="2:29">
      <c r="B38" s="56"/>
      <c r="C38" s="57"/>
      <c r="D38" s="58"/>
      <c r="E38" s="58"/>
      <c r="F38" s="58"/>
      <c r="G38" s="58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8"/>
      <c r="AC38" s="58"/>
    </row>
    <row r="39" spans="2:29">
      <c r="B39" s="56"/>
      <c r="C39" s="57"/>
      <c r="D39" s="58"/>
      <c r="E39" s="58"/>
      <c r="F39" s="58"/>
      <c r="G39" s="58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8"/>
      <c r="AC39" s="58"/>
    </row>
    <row r="40" spans="2:29">
      <c r="B40" s="56"/>
      <c r="C40" s="57"/>
      <c r="D40" s="58"/>
      <c r="E40" s="58"/>
      <c r="F40" s="58"/>
      <c r="G40" s="58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8"/>
      <c r="AC40" s="58"/>
    </row>
    <row r="41" spans="2:29">
      <c r="B41" s="56"/>
      <c r="C41" s="57"/>
      <c r="D41" s="58"/>
      <c r="E41" s="58"/>
      <c r="F41" s="58"/>
      <c r="G41" s="58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8"/>
      <c r="AC41" s="58"/>
    </row>
    <row r="42" spans="2:29">
      <c r="B42" s="56"/>
      <c r="C42" s="57"/>
      <c r="D42" s="58"/>
      <c r="E42" s="58"/>
      <c r="F42" s="58"/>
      <c r="G42" s="58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8"/>
      <c r="AC42" s="58"/>
    </row>
    <row r="43" spans="2:29">
      <c r="B43" s="56"/>
      <c r="C43" s="57"/>
      <c r="D43" s="58"/>
      <c r="E43" s="58"/>
      <c r="F43" s="58"/>
      <c r="G43" s="58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8"/>
      <c r="AC43" s="58"/>
    </row>
    <row r="44" spans="2:29">
      <c r="B44" s="56"/>
      <c r="C44" s="57"/>
      <c r="D44" s="58"/>
      <c r="E44" s="58"/>
      <c r="F44" s="58"/>
      <c r="G44" s="58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8"/>
      <c r="AC44" s="58"/>
    </row>
    <row r="45" spans="2:29">
      <c r="B45" s="56"/>
      <c r="C45" s="57"/>
      <c r="D45" s="58"/>
      <c r="E45" s="58"/>
      <c r="F45" s="58"/>
      <c r="G45" s="58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8"/>
      <c r="AC45" s="58"/>
    </row>
    <row r="46" spans="2:29">
      <c r="B46" s="56"/>
      <c r="C46" s="57"/>
      <c r="D46" s="58"/>
      <c r="E46" s="58"/>
      <c r="F46" s="58"/>
      <c r="G46" s="58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8"/>
      <c r="AC46" s="58"/>
    </row>
    <row r="47" spans="2:29">
      <c r="B47" s="56"/>
      <c r="C47" s="57"/>
      <c r="D47" s="58"/>
      <c r="E47" s="58"/>
      <c r="F47" s="58"/>
      <c r="G47" s="58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8"/>
      <c r="AC47" s="58"/>
    </row>
    <row r="48" spans="2:29">
      <c r="B48" s="56"/>
      <c r="C48" s="57"/>
      <c r="D48" s="58"/>
      <c r="E48" s="58"/>
      <c r="F48" s="58"/>
      <c r="G48" s="58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8"/>
      <c r="AC48" s="58"/>
    </row>
    <row r="49" spans="2:29">
      <c r="B49" s="56"/>
      <c r="C49" s="57"/>
      <c r="D49" s="58"/>
      <c r="E49" s="58"/>
      <c r="F49" s="58"/>
      <c r="G49" s="58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8"/>
      <c r="AC49" s="58"/>
    </row>
    <row r="50" spans="2:29">
      <c r="B50" s="56"/>
      <c r="C50" s="57"/>
      <c r="D50" s="58"/>
      <c r="E50" s="58"/>
      <c r="F50" s="58"/>
      <c r="G50" s="58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8"/>
      <c r="AC50" s="58"/>
    </row>
    <row r="51" spans="2:29">
      <c r="B51" s="56"/>
      <c r="C51" s="57"/>
      <c r="D51" s="58"/>
      <c r="E51" s="58"/>
      <c r="F51" s="58"/>
      <c r="G51" s="58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8"/>
      <c r="AC51" s="58"/>
    </row>
    <row r="52" spans="2:29">
      <c r="B52" s="57"/>
      <c r="C52" s="57"/>
      <c r="D52" s="58"/>
      <c r="E52" s="58"/>
      <c r="F52" s="58"/>
      <c r="G52" s="58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8"/>
      <c r="AC52" s="58"/>
    </row>
    <row r="53" spans="2:29">
      <c r="B53" s="56"/>
      <c r="C53" s="57"/>
      <c r="D53" s="58"/>
      <c r="E53" s="58"/>
      <c r="F53" s="58"/>
      <c r="G53" s="58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8"/>
      <c r="AC53" s="58"/>
    </row>
    <row r="54" spans="2:29">
      <c r="B54" s="56"/>
      <c r="C54" s="57"/>
      <c r="D54" s="58"/>
      <c r="E54" s="58"/>
      <c r="F54" s="58"/>
      <c r="G54" s="58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8"/>
      <c r="AC54" s="58"/>
    </row>
    <row r="55" spans="2:29">
      <c r="B55" s="56"/>
      <c r="C55" s="57"/>
      <c r="D55" s="58"/>
      <c r="E55" s="58"/>
      <c r="F55" s="58"/>
      <c r="G55" s="58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8"/>
      <c r="AC55" s="58"/>
    </row>
    <row r="56" spans="2:29">
      <c r="B56" s="56"/>
      <c r="C56" s="57"/>
      <c r="D56" s="58"/>
      <c r="E56" s="58"/>
      <c r="F56" s="58"/>
      <c r="G56" s="58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8"/>
      <c r="AC56" s="58"/>
    </row>
    <row r="57" spans="2:29">
      <c r="B57" s="56"/>
      <c r="C57" s="57"/>
      <c r="D57" s="58"/>
      <c r="E57" s="58"/>
      <c r="F57" s="58"/>
      <c r="G57" s="58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8"/>
      <c r="AC57" s="58"/>
    </row>
    <row r="58" spans="2:29">
      <c r="B58" s="56"/>
      <c r="C58" s="57"/>
      <c r="D58" s="58"/>
      <c r="E58" s="58"/>
      <c r="F58" s="58"/>
      <c r="G58" s="58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8"/>
      <c r="AC58" s="58"/>
    </row>
    <row r="59" spans="2:29">
      <c r="B59" s="56"/>
      <c r="C59" s="57"/>
      <c r="D59" s="58"/>
      <c r="E59" s="58"/>
      <c r="F59" s="58"/>
      <c r="G59" s="58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8"/>
      <c r="AC59" s="58"/>
    </row>
    <row r="60" spans="2:29">
      <c r="B60" s="56"/>
      <c r="C60" s="57"/>
      <c r="D60" s="58"/>
      <c r="E60" s="58"/>
      <c r="F60" s="58"/>
      <c r="G60" s="58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8"/>
      <c r="AC60" s="58"/>
    </row>
    <row r="61" spans="2:29">
      <c r="B61" s="56"/>
      <c r="C61" s="57"/>
      <c r="D61" s="58"/>
      <c r="E61" s="58"/>
      <c r="F61" s="58"/>
      <c r="G61" s="58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8"/>
      <c r="AC61" s="58"/>
    </row>
    <row r="62" spans="2:29">
      <c r="B62" s="56"/>
      <c r="C62" s="57"/>
      <c r="D62" s="58"/>
      <c r="E62" s="58"/>
      <c r="F62" s="58"/>
      <c r="G62" s="58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8"/>
      <c r="AC62" s="58"/>
    </row>
    <row r="63" spans="2:29">
      <c r="B63" s="56"/>
      <c r="C63" s="57"/>
      <c r="D63" s="58"/>
      <c r="E63" s="58"/>
      <c r="F63" s="58"/>
      <c r="G63" s="58"/>
      <c r="H63" s="60"/>
      <c r="I63" s="60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8"/>
      <c r="AC63" s="58"/>
    </row>
    <row r="64" spans="2:29">
      <c r="B64" s="56"/>
      <c r="C64" s="57"/>
      <c r="D64" s="58"/>
      <c r="E64" s="58"/>
      <c r="F64" s="58"/>
      <c r="G64" s="58"/>
      <c r="H64" s="60"/>
      <c r="I64" s="60"/>
      <c r="J64" s="60"/>
      <c r="K64" s="60"/>
      <c r="L64" s="60"/>
      <c r="M64" s="60"/>
      <c r="N64" s="60"/>
      <c r="O64" s="60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8"/>
      <c r="AC64" s="58"/>
    </row>
    <row r="65" spans="2:29">
      <c r="B65" s="56"/>
      <c r="C65" s="57"/>
      <c r="D65" s="58"/>
      <c r="E65" s="58"/>
      <c r="F65" s="58"/>
      <c r="G65" s="58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8"/>
      <c r="AC65" s="58"/>
    </row>
    <row r="66" spans="2:29">
      <c r="B66" s="56"/>
      <c r="C66" s="57"/>
      <c r="D66" s="61"/>
      <c r="E66" s="61"/>
      <c r="F66" s="61"/>
      <c r="G66" s="61"/>
      <c r="H66" s="62"/>
      <c r="I66" s="62"/>
      <c r="J66" s="63"/>
      <c r="K66" s="63"/>
      <c r="L66" s="63"/>
      <c r="M66" s="63"/>
      <c r="N66" s="63"/>
      <c r="O66" s="59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58"/>
      <c r="AC66" s="58"/>
    </row>
    <row r="67" spans="2:29">
      <c r="B67" s="56"/>
      <c r="C67" s="57"/>
      <c r="D67" s="61"/>
      <c r="E67" s="61"/>
      <c r="F67" s="61"/>
      <c r="G67" s="61"/>
      <c r="H67" s="62"/>
      <c r="I67" s="62"/>
      <c r="J67" s="63"/>
      <c r="K67" s="63"/>
      <c r="L67" s="63"/>
      <c r="M67" s="63"/>
      <c r="N67" s="63"/>
      <c r="O67" s="59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58"/>
      <c r="AC67" s="58"/>
    </row>
    <row r="68" spans="2:29">
      <c r="B68" s="56"/>
      <c r="C68" s="57"/>
      <c r="D68" s="61"/>
      <c r="E68" s="61"/>
      <c r="F68" s="61"/>
      <c r="G68" s="61"/>
      <c r="H68" s="62"/>
      <c r="I68" s="62"/>
      <c r="J68" s="63"/>
      <c r="K68" s="63"/>
      <c r="L68" s="63"/>
      <c r="M68" s="63"/>
      <c r="N68" s="63"/>
      <c r="O68" s="59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58"/>
      <c r="AC68" s="58"/>
    </row>
    <row r="69" spans="2:29">
      <c r="B69" s="56"/>
      <c r="C69" s="57"/>
      <c r="D69" s="61"/>
      <c r="E69" s="61"/>
      <c r="F69" s="61"/>
      <c r="G69" s="61"/>
      <c r="H69" s="62"/>
      <c r="I69" s="62"/>
      <c r="J69" s="63"/>
      <c r="K69" s="63"/>
      <c r="L69" s="63"/>
      <c r="M69" s="63"/>
      <c r="N69" s="63"/>
      <c r="O69" s="59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58"/>
      <c r="AC69" s="58"/>
    </row>
    <row r="70" spans="2:29">
      <c r="B70" s="56"/>
      <c r="C70" s="57"/>
      <c r="D70" s="61"/>
      <c r="E70" s="61"/>
      <c r="F70" s="61"/>
      <c r="G70" s="61"/>
      <c r="H70" s="62"/>
      <c r="I70" s="62"/>
      <c r="J70" s="63"/>
      <c r="K70" s="63"/>
      <c r="L70" s="63"/>
      <c r="M70" s="63"/>
      <c r="N70" s="63"/>
      <c r="O70" s="59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58"/>
      <c r="AC70" s="58"/>
    </row>
    <row r="71" spans="2:29">
      <c r="B71" s="56"/>
      <c r="C71" s="57"/>
      <c r="D71" s="61"/>
      <c r="E71" s="61"/>
      <c r="F71" s="61"/>
      <c r="G71" s="61"/>
      <c r="H71" s="62"/>
      <c r="I71" s="62"/>
      <c r="J71" s="63"/>
      <c r="K71" s="63"/>
      <c r="L71" s="63"/>
      <c r="M71" s="63"/>
      <c r="N71" s="63"/>
      <c r="O71" s="59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58"/>
      <c r="AC71" s="58"/>
    </row>
    <row r="72" spans="2:29">
      <c r="B72" s="56"/>
      <c r="C72" s="57"/>
      <c r="D72" s="61"/>
      <c r="E72" s="61"/>
      <c r="F72" s="61"/>
      <c r="G72" s="61"/>
      <c r="H72" s="62"/>
      <c r="I72" s="62"/>
      <c r="J72" s="63"/>
      <c r="K72" s="63"/>
      <c r="L72" s="63"/>
      <c r="M72" s="63"/>
      <c r="N72" s="63"/>
      <c r="O72" s="59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58"/>
      <c r="AC72" s="58"/>
    </row>
    <row r="73" spans="2:29">
      <c r="B73" s="56"/>
      <c r="C73" s="57"/>
      <c r="D73" s="61"/>
      <c r="E73" s="61"/>
      <c r="F73" s="61"/>
      <c r="G73" s="61"/>
      <c r="H73" s="62"/>
      <c r="I73" s="62"/>
      <c r="J73" s="63"/>
      <c r="K73" s="63"/>
      <c r="L73" s="63"/>
      <c r="M73" s="63"/>
      <c r="N73" s="63"/>
      <c r="O73" s="59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58"/>
      <c r="AC73" s="58"/>
    </row>
    <row r="74" spans="2:29">
      <c r="B74" s="56"/>
      <c r="C74" s="57"/>
      <c r="D74" s="61"/>
      <c r="E74" s="61"/>
      <c r="F74" s="61"/>
      <c r="G74" s="61"/>
      <c r="H74" s="62"/>
      <c r="I74" s="62"/>
      <c r="J74" s="63"/>
      <c r="K74" s="63"/>
      <c r="L74" s="63"/>
      <c r="M74" s="63"/>
      <c r="N74" s="63"/>
      <c r="O74" s="59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58"/>
      <c r="AC74" s="58"/>
    </row>
    <row r="75" spans="2:29">
      <c r="B75" s="56"/>
      <c r="C75" s="57"/>
      <c r="D75" s="61"/>
      <c r="E75" s="61"/>
      <c r="F75" s="61"/>
      <c r="G75" s="61"/>
      <c r="H75" s="62"/>
      <c r="I75" s="62"/>
      <c r="J75" s="63"/>
      <c r="K75" s="63"/>
      <c r="L75" s="63"/>
      <c r="M75" s="63"/>
      <c r="N75" s="63"/>
      <c r="O75" s="59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58"/>
      <c r="AC75" s="58"/>
    </row>
    <row r="76" spans="2:29">
      <c r="B76" s="56"/>
      <c r="C76" s="57"/>
      <c r="D76" s="61"/>
      <c r="E76" s="61"/>
      <c r="F76" s="61"/>
      <c r="G76" s="61"/>
      <c r="H76" s="62"/>
      <c r="I76" s="62"/>
      <c r="J76" s="63"/>
      <c r="K76" s="63"/>
      <c r="L76" s="63"/>
      <c r="M76" s="63"/>
      <c r="N76" s="63"/>
      <c r="O76" s="59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58"/>
      <c r="AC76" s="58"/>
    </row>
    <row r="77" spans="2:29">
      <c r="B77" s="56"/>
      <c r="C77" s="57"/>
      <c r="D77" s="61"/>
      <c r="E77" s="61"/>
      <c r="F77" s="61"/>
      <c r="G77" s="61"/>
      <c r="H77" s="62"/>
      <c r="I77" s="62"/>
      <c r="J77" s="63"/>
      <c r="K77" s="63"/>
      <c r="L77" s="63"/>
      <c r="M77" s="63"/>
      <c r="N77" s="63"/>
      <c r="O77" s="59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58"/>
      <c r="AC77" s="58"/>
    </row>
    <row r="78" spans="2:29">
      <c r="B78" s="56"/>
      <c r="C78" s="57"/>
      <c r="D78" s="61"/>
      <c r="E78" s="61"/>
      <c r="F78" s="61"/>
      <c r="G78" s="61"/>
      <c r="H78" s="62"/>
      <c r="I78" s="62"/>
      <c r="J78" s="63"/>
      <c r="K78" s="63"/>
      <c r="L78" s="63"/>
      <c r="M78" s="63"/>
      <c r="N78" s="63"/>
      <c r="O78" s="59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58"/>
      <c r="AC78" s="58"/>
    </row>
    <row r="79" spans="2:29">
      <c r="B79" s="56"/>
      <c r="C79" s="57"/>
      <c r="D79" s="61"/>
      <c r="E79" s="61"/>
      <c r="F79" s="61"/>
      <c r="G79" s="61"/>
      <c r="H79" s="62"/>
      <c r="I79" s="62"/>
      <c r="J79" s="63"/>
      <c r="K79" s="63"/>
      <c r="L79" s="63"/>
      <c r="M79" s="63"/>
      <c r="N79" s="63"/>
      <c r="O79" s="59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58"/>
      <c r="AC79" s="58"/>
    </row>
    <row r="80" spans="2:29">
      <c r="B80" s="56"/>
      <c r="C80" s="57"/>
      <c r="D80" s="61"/>
      <c r="E80" s="61"/>
      <c r="F80" s="61"/>
      <c r="G80" s="61"/>
      <c r="H80" s="62"/>
      <c r="I80" s="62"/>
      <c r="J80" s="63"/>
      <c r="K80" s="63"/>
      <c r="L80" s="63"/>
      <c r="M80" s="63"/>
      <c r="N80" s="63"/>
      <c r="O80" s="60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58"/>
      <c r="AC80" s="58"/>
    </row>
    <row r="81" spans="2:29">
      <c r="B81" s="56"/>
      <c r="C81" s="57"/>
      <c r="D81" s="61"/>
      <c r="E81" s="61"/>
      <c r="F81" s="61"/>
      <c r="G81" s="61"/>
      <c r="H81" s="62"/>
      <c r="I81" s="62"/>
      <c r="J81" s="63"/>
      <c r="K81" s="63"/>
      <c r="L81" s="63"/>
      <c r="M81" s="63"/>
      <c r="N81" s="63"/>
      <c r="O81" s="60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58"/>
      <c r="AC81" s="58"/>
    </row>
    <row r="82" spans="2:29">
      <c r="B82" s="49"/>
      <c r="C82" s="49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58"/>
      <c r="AC82" s="58"/>
    </row>
    <row r="83" spans="2:29">
      <c r="B83" s="65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58"/>
      <c r="AC83" s="58"/>
    </row>
    <row r="84" spans="2:29">
      <c r="B84" s="56"/>
      <c r="C84" s="57"/>
      <c r="D84" s="58"/>
      <c r="E84" s="58"/>
      <c r="F84" s="58"/>
      <c r="G84" s="58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8"/>
      <c r="AC84" s="58"/>
    </row>
    <row r="85" spans="2:29">
      <c r="B85" s="56"/>
      <c r="C85" s="57"/>
      <c r="D85" s="58"/>
      <c r="E85" s="58"/>
      <c r="F85" s="58"/>
      <c r="G85" s="58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  <c r="AB85" s="58"/>
      <c r="AC85" s="58"/>
    </row>
    <row r="86" spans="2:29">
      <c r="B86" s="56"/>
      <c r="C86" s="57"/>
      <c r="D86" s="58"/>
      <c r="E86" s="58"/>
      <c r="F86" s="58"/>
      <c r="G86" s="58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8"/>
      <c r="AC86" s="58"/>
    </row>
    <row r="87" spans="2:29">
      <c r="B87" s="56"/>
      <c r="C87" s="57"/>
      <c r="D87" s="58"/>
      <c r="E87" s="58"/>
      <c r="F87" s="58"/>
      <c r="G87" s="58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8"/>
      <c r="AC87" s="58"/>
    </row>
    <row r="88" spans="2:29">
      <c r="B88" s="56"/>
      <c r="C88" s="57"/>
      <c r="D88" s="58"/>
      <c r="E88" s="58"/>
      <c r="F88" s="58"/>
      <c r="G88" s="58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8"/>
      <c r="AC88" s="58"/>
    </row>
    <row r="89" spans="2:29">
      <c r="B89" s="56"/>
      <c r="C89" s="57"/>
      <c r="D89" s="58"/>
      <c r="E89" s="58"/>
      <c r="F89" s="58"/>
      <c r="G89" s="58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  <c r="AB89" s="58"/>
      <c r="AC89" s="58"/>
    </row>
    <row r="90" spans="2:29">
      <c r="B90" s="56"/>
      <c r="C90" s="57"/>
      <c r="D90" s="58"/>
      <c r="E90" s="58"/>
      <c r="F90" s="58"/>
      <c r="G90" s="58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8"/>
      <c r="AC90" s="58"/>
    </row>
    <row r="91" spans="2:29">
      <c r="B91" s="56"/>
      <c r="C91" s="57"/>
      <c r="D91" s="58"/>
      <c r="E91" s="58"/>
      <c r="F91" s="58"/>
      <c r="G91" s="58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  <c r="AB91" s="58"/>
      <c r="AC91" s="58"/>
    </row>
    <row r="92" spans="2:29">
      <c r="B92" s="56"/>
      <c r="C92" s="57"/>
      <c r="D92" s="58"/>
      <c r="E92" s="58"/>
      <c r="F92" s="58"/>
      <c r="G92" s="58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  <c r="AB92" s="58"/>
      <c r="AC92" s="58"/>
    </row>
    <row r="93" spans="2:29">
      <c r="B93" s="56"/>
      <c r="C93" s="66"/>
      <c r="D93" s="67"/>
      <c r="E93" s="67"/>
      <c r="F93" s="67"/>
      <c r="G93" s="67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58"/>
      <c r="AC93" s="58"/>
    </row>
    <row r="94" spans="2:29">
      <c r="B94" s="56"/>
      <c r="C94" s="57"/>
      <c r="D94" s="58"/>
      <c r="E94" s="58"/>
      <c r="F94" s="58"/>
      <c r="G94" s="58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  <c r="AB94" s="58"/>
      <c r="AC94" s="58"/>
    </row>
    <row r="95" spans="2:29">
      <c r="B95" s="56"/>
      <c r="C95" s="57"/>
      <c r="D95" s="58"/>
      <c r="E95" s="58"/>
      <c r="F95" s="58"/>
      <c r="G95" s="58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  <c r="AB95" s="58"/>
      <c r="AC95" s="58"/>
    </row>
    <row r="96" spans="2:29">
      <c r="B96" s="69"/>
      <c r="C96" s="57"/>
      <c r="D96" s="58"/>
      <c r="E96" s="58"/>
      <c r="F96" s="58"/>
      <c r="G96" s="58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8"/>
      <c r="AC96" s="58"/>
    </row>
    <row r="97" spans="2:29">
      <c r="B97" s="69"/>
      <c r="C97" s="57"/>
      <c r="D97" s="58"/>
      <c r="E97" s="58"/>
      <c r="F97" s="58"/>
      <c r="G97" s="58"/>
      <c r="H97" s="60"/>
      <c r="I97" s="60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58"/>
      <c r="AC97" s="58"/>
    </row>
    <row r="98" spans="2:29">
      <c r="B98" s="56"/>
      <c r="C98" s="57"/>
      <c r="D98" s="58"/>
      <c r="E98" s="58"/>
      <c r="F98" s="58"/>
      <c r="G98" s="58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8"/>
      <c r="AC98" s="58"/>
    </row>
    <row r="99" spans="2:29">
      <c r="B99" s="56"/>
      <c r="C99" s="57"/>
      <c r="D99" s="58"/>
      <c r="E99" s="58"/>
      <c r="F99" s="58"/>
      <c r="G99" s="58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8"/>
      <c r="AC99" s="58"/>
    </row>
    <row r="100" spans="2:29">
      <c r="B100" s="56"/>
      <c r="C100" s="57"/>
      <c r="D100" s="58"/>
      <c r="E100" s="58"/>
      <c r="F100" s="58"/>
      <c r="G100" s="58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8"/>
      <c r="AC100" s="58"/>
    </row>
    <row r="101" spans="2:29">
      <c r="B101" s="56"/>
      <c r="C101" s="57"/>
      <c r="D101" s="58"/>
      <c r="E101" s="58"/>
      <c r="F101" s="58"/>
      <c r="G101" s="58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8"/>
      <c r="AC101" s="58"/>
    </row>
    <row r="102" spans="2:29">
      <c r="B102" s="56"/>
      <c r="C102" s="57"/>
      <c r="D102" s="58"/>
      <c r="E102" s="58"/>
      <c r="F102" s="58"/>
      <c r="G102" s="58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8"/>
      <c r="AC102" s="58"/>
    </row>
    <row r="103" spans="2:29">
      <c r="B103" s="56"/>
      <c r="C103" s="57"/>
      <c r="D103" s="58"/>
      <c r="E103" s="58"/>
      <c r="F103" s="58"/>
      <c r="G103" s="58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8"/>
      <c r="AC103" s="58"/>
    </row>
    <row r="104" spans="2:29">
      <c r="B104" s="56"/>
      <c r="C104" s="57"/>
      <c r="D104" s="58"/>
      <c r="E104" s="58"/>
      <c r="F104" s="58"/>
      <c r="G104" s="58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  <c r="AB104" s="58"/>
      <c r="AC104" s="58"/>
    </row>
    <row r="105" spans="2:29">
      <c r="B105" s="56"/>
      <c r="C105" s="57"/>
      <c r="D105" s="58"/>
      <c r="E105" s="58"/>
      <c r="F105" s="58"/>
      <c r="G105" s="58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  <c r="AB105" s="58"/>
      <c r="AC105" s="58"/>
    </row>
    <row r="106" spans="2:29">
      <c r="B106" s="56"/>
      <c r="C106" s="57"/>
      <c r="D106" s="58"/>
      <c r="E106" s="58"/>
      <c r="F106" s="58"/>
      <c r="G106" s="58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  <c r="AB106" s="58"/>
      <c r="AC106" s="58"/>
    </row>
    <row r="107" spans="2:29">
      <c r="B107" s="56"/>
      <c r="C107" s="57"/>
      <c r="D107" s="58"/>
      <c r="E107" s="58"/>
      <c r="F107" s="58"/>
      <c r="G107" s="58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8"/>
      <c r="AC107" s="58"/>
    </row>
    <row r="108" spans="2:29">
      <c r="B108" s="56"/>
      <c r="C108" s="57"/>
      <c r="D108" s="58"/>
      <c r="E108" s="58"/>
      <c r="F108" s="58"/>
      <c r="G108" s="58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  <c r="AB108" s="58"/>
      <c r="AC108" s="58"/>
    </row>
    <row r="109" spans="2:29">
      <c r="B109" s="56"/>
      <c r="C109" s="57"/>
      <c r="D109" s="58"/>
      <c r="E109" s="58"/>
      <c r="F109" s="58"/>
      <c r="G109" s="58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8"/>
      <c r="AC109" s="58"/>
    </row>
    <row r="110" spans="2:29">
      <c r="B110" s="56"/>
      <c r="C110" s="57"/>
      <c r="D110" s="58"/>
      <c r="E110" s="58"/>
      <c r="F110" s="58"/>
      <c r="G110" s="58"/>
      <c r="H110" s="60"/>
      <c r="I110" s="60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8"/>
      <c r="AC110" s="58"/>
    </row>
    <row r="111" spans="2:29">
      <c r="B111" s="56"/>
      <c r="C111" s="57"/>
      <c r="D111" s="58"/>
      <c r="E111" s="58"/>
      <c r="F111" s="58"/>
      <c r="G111" s="58"/>
      <c r="H111" s="60"/>
      <c r="I111" s="60"/>
      <c r="J111" s="60"/>
      <c r="K111" s="60"/>
      <c r="L111" s="60"/>
      <c r="M111" s="60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  <c r="AB111" s="58"/>
      <c r="AC111" s="58"/>
    </row>
    <row r="112" spans="2:29">
      <c r="B112" s="56"/>
      <c r="C112" s="57"/>
      <c r="D112" s="58"/>
      <c r="E112" s="58"/>
      <c r="F112" s="58"/>
      <c r="G112" s="58"/>
      <c r="H112" s="60"/>
      <c r="I112" s="60"/>
      <c r="J112" s="60"/>
      <c r="K112" s="60"/>
      <c r="L112" s="60"/>
      <c r="M112" s="60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  <c r="AB112" s="58"/>
      <c r="AC112" s="58"/>
    </row>
    <row r="113" spans="2:30">
      <c r="B113" s="56"/>
      <c r="C113" s="57"/>
      <c r="D113" s="58"/>
      <c r="E113" s="58"/>
      <c r="F113" s="58"/>
      <c r="G113" s="58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59"/>
      <c r="X113" s="59"/>
      <c r="Y113" s="59"/>
      <c r="Z113" s="59"/>
      <c r="AA113" s="59"/>
      <c r="AB113" s="58"/>
      <c r="AC113" s="58"/>
    </row>
    <row r="114" spans="2:30">
      <c r="B114" s="56"/>
      <c r="C114" s="57"/>
      <c r="D114" s="58"/>
      <c r="E114" s="58"/>
      <c r="F114" s="58"/>
      <c r="G114" s="58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8"/>
      <c r="AC114" s="58"/>
    </row>
    <row r="115" spans="2:30">
      <c r="B115" s="56"/>
      <c r="C115" s="57"/>
      <c r="D115" s="58"/>
      <c r="E115" s="58"/>
      <c r="F115" s="58"/>
      <c r="G115" s="58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60"/>
      <c r="Z115" s="59"/>
      <c r="AA115" s="59"/>
      <c r="AB115" s="58"/>
      <c r="AC115" s="58"/>
    </row>
    <row r="116" spans="2:30">
      <c r="B116" s="56"/>
      <c r="C116" s="57"/>
      <c r="D116" s="58"/>
      <c r="E116" s="58"/>
      <c r="F116" s="58"/>
      <c r="G116" s="58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  <c r="AB116" s="58"/>
      <c r="AC116" s="58"/>
    </row>
    <row r="117" spans="2:30">
      <c r="B117" s="56"/>
      <c r="C117" s="57"/>
      <c r="D117" s="58"/>
      <c r="E117" s="58"/>
      <c r="F117" s="58"/>
      <c r="G117" s="58"/>
      <c r="H117" s="60"/>
      <c r="I117" s="60"/>
      <c r="J117" s="60"/>
      <c r="K117" s="60"/>
      <c r="L117" s="60"/>
      <c r="M117" s="60"/>
      <c r="N117" s="60"/>
      <c r="O117" s="60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  <c r="AB117" s="58"/>
      <c r="AC117" s="58"/>
    </row>
    <row r="118" spans="2:30">
      <c r="B118" s="56"/>
      <c r="C118" s="57"/>
      <c r="D118" s="61"/>
      <c r="E118" s="61"/>
      <c r="F118" s="61"/>
      <c r="G118" s="61"/>
      <c r="H118" s="62"/>
      <c r="I118" s="62"/>
      <c r="J118" s="63"/>
      <c r="K118" s="63"/>
      <c r="L118" s="63"/>
      <c r="M118" s="63"/>
      <c r="N118" s="63"/>
      <c r="O118" s="59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58"/>
      <c r="AC118" s="58"/>
    </row>
    <row r="119" spans="2:30">
      <c r="B119" s="56"/>
      <c r="C119" s="57"/>
      <c r="D119" s="61"/>
      <c r="E119" s="61"/>
      <c r="F119" s="61"/>
      <c r="G119" s="61"/>
      <c r="H119" s="62"/>
      <c r="I119" s="62"/>
      <c r="J119" s="63"/>
      <c r="K119" s="63"/>
      <c r="L119" s="63"/>
      <c r="M119" s="63"/>
      <c r="N119" s="63"/>
      <c r="O119" s="59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58"/>
      <c r="AC119" s="58"/>
    </row>
    <row r="120" spans="2:30">
      <c r="B120" s="56"/>
      <c r="C120" s="57"/>
      <c r="D120" s="61"/>
      <c r="E120" s="61"/>
      <c r="F120" s="61"/>
      <c r="G120" s="61"/>
      <c r="H120" s="62"/>
      <c r="I120" s="62"/>
      <c r="J120" s="63"/>
      <c r="K120" s="63"/>
      <c r="L120" s="63"/>
      <c r="M120" s="63"/>
      <c r="N120" s="63"/>
      <c r="O120" s="59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58"/>
      <c r="AC120" s="58"/>
    </row>
    <row r="121" spans="2:30">
      <c r="B121" s="56"/>
      <c r="C121" s="57"/>
      <c r="D121" s="61"/>
      <c r="E121" s="61"/>
      <c r="F121" s="61"/>
      <c r="G121" s="61"/>
      <c r="H121" s="62"/>
      <c r="I121" s="62"/>
      <c r="J121" s="63"/>
      <c r="K121" s="63"/>
      <c r="L121" s="63"/>
      <c r="M121" s="63"/>
      <c r="N121" s="63"/>
      <c r="O121" s="59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58"/>
      <c r="AC121" s="58"/>
    </row>
    <row r="122" spans="2:30">
      <c r="B122" s="56"/>
      <c r="C122" s="57"/>
      <c r="D122" s="61"/>
      <c r="E122" s="61"/>
      <c r="F122" s="61"/>
      <c r="G122" s="61"/>
      <c r="H122" s="62"/>
      <c r="I122" s="62"/>
      <c r="J122" s="63"/>
      <c r="K122" s="63"/>
      <c r="L122" s="63"/>
      <c r="M122" s="63"/>
      <c r="N122" s="63"/>
      <c r="O122" s="60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58"/>
      <c r="AC122" s="58"/>
    </row>
    <row r="123" spans="2:30">
      <c r="B123" s="56"/>
      <c r="C123" s="57"/>
      <c r="D123" s="61"/>
      <c r="E123" s="61"/>
      <c r="F123" s="61"/>
      <c r="G123" s="61"/>
      <c r="H123" s="62"/>
      <c r="I123" s="62"/>
      <c r="J123" s="63"/>
      <c r="K123" s="63"/>
      <c r="L123" s="63"/>
      <c r="M123" s="63"/>
      <c r="N123" s="63"/>
      <c r="O123" s="60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58"/>
      <c r="AC123" s="58"/>
    </row>
    <row r="124" spans="2:30">
      <c r="B124" s="56"/>
      <c r="C124" s="57"/>
      <c r="D124" s="61"/>
      <c r="E124" s="61"/>
      <c r="F124" s="61"/>
      <c r="G124" s="61"/>
      <c r="H124" s="62"/>
      <c r="I124" s="62"/>
      <c r="J124" s="63"/>
      <c r="K124" s="63"/>
      <c r="L124" s="63"/>
      <c r="M124" s="63"/>
      <c r="N124" s="63"/>
      <c r="O124" s="60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58"/>
      <c r="AC124" s="58"/>
    </row>
    <row r="125" spans="2:30">
      <c r="B125" s="49"/>
      <c r="C125" s="49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58"/>
      <c r="AC125" s="58"/>
    </row>
    <row r="126" spans="2:30">
      <c r="B126" s="65" t="s">
        <v>31</v>
      </c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58">
        <f t="shared" ref="AB126:AC133" si="0">SUM(D126,F126,H126,J126,L126,N126,P126,R126,T126,V126,X126,Z126)</f>
        <v>0</v>
      </c>
      <c r="AC126" s="58">
        <f t="shared" si="0"/>
        <v>0</v>
      </c>
    </row>
    <row r="127" spans="2:30">
      <c r="B127" s="70" t="s">
        <v>30</v>
      </c>
      <c r="C127" s="71" t="s">
        <v>18</v>
      </c>
      <c r="D127" s="72"/>
      <c r="E127" s="72"/>
      <c r="F127" s="72"/>
      <c r="G127" s="72"/>
      <c r="H127" s="72">
        <v>30541</v>
      </c>
      <c r="I127" s="72">
        <v>5241</v>
      </c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3"/>
      <c r="W127" s="73"/>
      <c r="X127" s="73"/>
      <c r="Y127" s="73"/>
      <c r="Z127" s="73"/>
      <c r="AA127" s="73"/>
      <c r="AB127" s="58">
        <f t="shared" si="0"/>
        <v>30541</v>
      </c>
      <c r="AC127" s="58">
        <f t="shared" si="0"/>
        <v>5241</v>
      </c>
      <c r="AD127" s="1"/>
    </row>
    <row r="128" spans="2:30">
      <c r="B128" s="49"/>
      <c r="C128" s="71" t="s">
        <v>19</v>
      </c>
      <c r="D128" s="72">
        <v>-39055</v>
      </c>
      <c r="E128" s="72">
        <v>-473</v>
      </c>
      <c r="F128" s="72">
        <v>28675</v>
      </c>
      <c r="G128" s="72">
        <v>555</v>
      </c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3"/>
      <c r="W128" s="73"/>
      <c r="X128" s="73"/>
      <c r="Y128" s="73"/>
      <c r="Z128" s="73"/>
      <c r="AA128" s="73"/>
      <c r="AB128" s="58">
        <f t="shared" si="0"/>
        <v>-10380</v>
      </c>
      <c r="AC128" s="58">
        <f t="shared" si="0"/>
        <v>82</v>
      </c>
      <c r="AD128" s="1"/>
    </row>
    <row r="129" spans="2:30">
      <c r="B129" s="49"/>
      <c r="C129" s="71" t="s">
        <v>20</v>
      </c>
      <c r="D129" s="72"/>
      <c r="E129" s="72"/>
      <c r="F129" s="72">
        <v>30764</v>
      </c>
      <c r="G129" s="72">
        <v>6344</v>
      </c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3"/>
      <c r="W129" s="73"/>
      <c r="X129" s="73"/>
      <c r="Y129" s="73"/>
      <c r="Z129" s="73"/>
      <c r="AA129" s="73"/>
      <c r="AB129" s="58">
        <f t="shared" si="0"/>
        <v>30764</v>
      </c>
      <c r="AC129" s="58">
        <f t="shared" si="0"/>
        <v>6344</v>
      </c>
      <c r="AD129" s="1"/>
    </row>
    <row r="130" spans="2:30">
      <c r="B130" s="49"/>
      <c r="C130" s="71" t="s">
        <v>21</v>
      </c>
      <c r="D130" s="72">
        <v>540</v>
      </c>
      <c r="E130" s="72">
        <v>540</v>
      </c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3"/>
      <c r="W130" s="73"/>
      <c r="X130" s="73"/>
      <c r="Y130" s="73"/>
      <c r="Z130" s="73"/>
      <c r="AA130" s="73"/>
      <c r="AB130" s="58">
        <f t="shared" si="0"/>
        <v>540</v>
      </c>
      <c r="AC130" s="58">
        <f t="shared" si="0"/>
        <v>540</v>
      </c>
      <c r="AD130" s="1"/>
    </row>
    <row r="131" spans="2:30">
      <c r="B131" s="49"/>
      <c r="C131" s="71" t="s">
        <v>22</v>
      </c>
      <c r="D131" s="72">
        <v>3222</v>
      </c>
      <c r="E131" s="72">
        <v>3222</v>
      </c>
      <c r="F131" s="72">
        <v>9747</v>
      </c>
      <c r="G131" s="72">
        <v>4447</v>
      </c>
      <c r="H131" s="72"/>
      <c r="I131" s="72"/>
      <c r="J131" s="72">
        <v>3965</v>
      </c>
      <c r="K131" s="72">
        <v>3415</v>
      </c>
      <c r="L131" s="72">
        <v>6035</v>
      </c>
      <c r="M131" s="72">
        <v>1235</v>
      </c>
      <c r="N131" s="72"/>
      <c r="O131" s="72"/>
      <c r="P131" s="72"/>
      <c r="Q131" s="72"/>
      <c r="R131" s="72">
        <v>3429</v>
      </c>
      <c r="S131" s="72">
        <v>909</v>
      </c>
      <c r="T131" s="72"/>
      <c r="U131" s="72"/>
      <c r="V131" s="73"/>
      <c r="W131" s="73"/>
      <c r="X131" s="73"/>
      <c r="Y131" s="73"/>
      <c r="Z131" s="73"/>
      <c r="AA131" s="73"/>
      <c r="AB131" s="58">
        <f t="shared" si="0"/>
        <v>26398</v>
      </c>
      <c r="AC131" s="58">
        <f t="shared" si="0"/>
        <v>13228</v>
      </c>
      <c r="AD131" s="1"/>
    </row>
    <row r="132" spans="2:30">
      <c r="B132" s="49"/>
      <c r="C132" s="71" t="s">
        <v>23</v>
      </c>
      <c r="D132" s="72">
        <v>324820</v>
      </c>
      <c r="E132" s="72">
        <v>100950</v>
      </c>
      <c r="F132" s="72">
        <v>-40054</v>
      </c>
      <c r="G132" s="72">
        <v>-11934</v>
      </c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3"/>
      <c r="W132" s="73"/>
      <c r="X132" s="73"/>
      <c r="Y132" s="73"/>
      <c r="Z132" s="73"/>
      <c r="AA132" s="73"/>
      <c r="AB132" s="58">
        <f t="shared" si="0"/>
        <v>284766</v>
      </c>
      <c r="AC132" s="58">
        <f t="shared" si="0"/>
        <v>89016</v>
      </c>
      <c r="AD132" s="1"/>
    </row>
    <row r="133" spans="2:30">
      <c r="B133" s="49"/>
      <c r="C133" s="71" t="s">
        <v>24</v>
      </c>
      <c r="D133" s="72">
        <v>2800</v>
      </c>
      <c r="E133" s="72">
        <v>2800</v>
      </c>
      <c r="F133" s="72"/>
      <c r="G133" s="72"/>
      <c r="H133" s="72"/>
      <c r="I133" s="72"/>
      <c r="J133" s="72"/>
      <c r="K133" s="72"/>
      <c r="L133" s="72"/>
      <c r="M133" s="72"/>
      <c r="N133" s="72">
        <v>483</v>
      </c>
      <c r="O133" s="72">
        <v>483</v>
      </c>
      <c r="P133" s="72"/>
      <c r="Q133" s="72"/>
      <c r="R133" s="72"/>
      <c r="S133" s="72"/>
      <c r="T133" s="72"/>
      <c r="U133" s="72"/>
      <c r="V133" s="73"/>
      <c r="W133" s="73"/>
      <c r="X133" s="73"/>
      <c r="Y133" s="73"/>
      <c r="Z133" s="73"/>
      <c r="AA133" s="73"/>
      <c r="AB133" s="58">
        <f t="shared" si="0"/>
        <v>3283</v>
      </c>
      <c r="AC133" s="58">
        <f t="shared" si="0"/>
        <v>3283</v>
      </c>
      <c r="AD133" s="1"/>
    </row>
    <row r="134" spans="2:30">
      <c r="B134" s="49"/>
      <c r="C134" s="71" t="s">
        <v>25</v>
      </c>
      <c r="D134" s="72">
        <v>752760</v>
      </c>
      <c r="E134" s="72">
        <v>122280</v>
      </c>
      <c r="F134" s="72">
        <v>1259522</v>
      </c>
      <c r="G134" s="72">
        <v>214625</v>
      </c>
      <c r="H134" s="72">
        <v>1100525</v>
      </c>
      <c r="I134" s="72">
        <v>185619</v>
      </c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3"/>
      <c r="W134" s="73"/>
      <c r="X134" s="73"/>
      <c r="Y134" s="73"/>
      <c r="Z134" s="73"/>
      <c r="AA134" s="73"/>
      <c r="AB134" s="58">
        <f t="shared" ref="AB134:AC146" si="1">SUM(D134,F134,H134,J134,L134,N134,P134,R134,T134,V134,X134,Z134)</f>
        <v>3112807</v>
      </c>
      <c r="AC134" s="58">
        <f t="shared" si="1"/>
        <v>522524</v>
      </c>
      <c r="AD134" s="1"/>
    </row>
    <row r="135" spans="2:30">
      <c r="B135" s="49"/>
      <c r="C135" s="71" t="s">
        <v>26</v>
      </c>
      <c r="D135" s="72">
        <v>117365</v>
      </c>
      <c r="E135" s="72">
        <v>7048</v>
      </c>
      <c r="F135" s="72"/>
      <c r="G135" s="72"/>
      <c r="H135" s="72">
        <v>1027480</v>
      </c>
      <c r="I135" s="72">
        <v>76310</v>
      </c>
      <c r="J135" s="72"/>
      <c r="K135" s="72"/>
      <c r="L135" s="72"/>
      <c r="M135" s="72"/>
      <c r="N135" s="72"/>
      <c r="O135" s="72"/>
      <c r="P135" s="72"/>
      <c r="Q135" s="72"/>
      <c r="R135" s="72">
        <v>857307</v>
      </c>
      <c r="S135" s="72">
        <v>31850</v>
      </c>
      <c r="T135" s="72"/>
      <c r="U135" s="72"/>
      <c r="V135" s="73"/>
      <c r="W135" s="73"/>
      <c r="X135" s="73"/>
      <c r="Y135" s="73"/>
      <c r="Z135" s="73"/>
      <c r="AA135" s="73"/>
      <c r="AB135" s="58">
        <f t="shared" si="1"/>
        <v>2002152</v>
      </c>
      <c r="AC135" s="58">
        <f t="shared" si="1"/>
        <v>115208</v>
      </c>
      <c r="AD135" s="1"/>
    </row>
    <row r="136" spans="2:30">
      <c r="B136" s="49"/>
      <c r="C136" s="71" t="s">
        <v>27</v>
      </c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>
        <v>1500</v>
      </c>
      <c r="Q136" s="72">
        <v>-2418</v>
      </c>
      <c r="R136" s="72"/>
      <c r="S136" s="72"/>
      <c r="T136" s="72"/>
      <c r="U136" s="72"/>
      <c r="V136" s="73"/>
      <c r="W136" s="73"/>
      <c r="X136" s="73"/>
      <c r="Y136" s="73"/>
      <c r="Z136" s="73"/>
      <c r="AA136" s="73"/>
      <c r="AB136" s="58">
        <f t="shared" si="1"/>
        <v>1500</v>
      </c>
      <c r="AC136" s="58">
        <f t="shared" si="1"/>
        <v>-2418</v>
      </c>
      <c r="AD136" s="1"/>
    </row>
    <row r="137" spans="2:30">
      <c r="B137" s="49"/>
      <c r="C137" s="71" t="s">
        <v>28</v>
      </c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>
        <v>0</v>
      </c>
      <c r="S137" s="72">
        <v>0</v>
      </c>
      <c r="T137" s="72">
        <v>0</v>
      </c>
      <c r="U137" s="72">
        <v>0</v>
      </c>
      <c r="V137" s="73"/>
      <c r="W137" s="73"/>
      <c r="X137" s="73"/>
      <c r="Y137" s="73"/>
      <c r="Z137" s="73"/>
      <c r="AA137" s="73"/>
      <c r="AB137" s="58">
        <f t="shared" si="1"/>
        <v>0</v>
      </c>
      <c r="AC137" s="58">
        <f t="shared" si="1"/>
        <v>0</v>
      </c>
      <c r="AD137" s="1"/>
    </row>
    <row r="138" spans="2:30">
      <c r="B138" s="49"/>
      <c r="C138" s="71" t="s">
        <v>29</v>
      </c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>
        <v>4500</v>
      </c>
      <c r="U138" s="72">
        <v>1500</v>
      </c>
      <c r="V138" s="73"/>
      <c r="W138" s="73"/>
      <c r="X138" s="73"/>
      <c r="Y138" s="73"/>
      <c r="Z138" s="73"/>
      <c r="AA138" s="73"/>
      <c r="AB138" s="58">
        <f t="shared" si="1"/>
        <v>4500</v>
      </c>
      <c r="AC138" s="58">
        <f t="shared" si="1"/>
        <v>1500</v>
      </c>
      <c r="AD138" s="1"/>
    </row>
    <row r="139" spans="2:30">
      <c r="B139" s="70" t="s">
        <v>32</v>
      </c>
      <c r="C139" s="71" t="s">
        <v>20</v>
      </c>
      <c r="D139" s="72"/>
      <c r="E139" s="72"/>
      <c r="F139" s="72"/>
      <c r="G139" s="72"/>
      <c r="H139" s="72"/>
      <c r="I139" s="72"/>
      <c r="J139" s="72">
        <v>28668</v>
      </c>
      <c r="K139" s="72">
        <v>10116</v>
      </c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3"/>
      <c r="W139" s="73"/>
      <c r="X139" s="73"/>
      <c r="Y139" s="73"/>
      <c r="Z139" s="73"/>
      <c r="AA139" s="73"/>
      <c r="AB139" s="58">
        <f t="shared" si="1"/>
        <v>28668</v>
      </c>
      <c r="AC139" s="58">
        <f t="shared" si="1"/>
        <v>10116</v>
      </c>
      <c r="AD139" s="3"/>
    </row>
    <row r="140" spans="2:30" ht="28.5">
      <c r="B140" s="74" t="s">
        <v>37</v>
      </c>
      <c r="C140" s="75" t="s">
        <v>38</v>
      </c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13">
        <v>3150000</v>
      </c>
      <c r="W140" s="14">
        <v>724500</v>
      </c>
      <c r="X140" s="13">
        <v>2400000</v>
      </c>
      <c r="Y140" s="14">
        <v>480000</v>
      </c>
      <c r="Z140" s="13">
        <v>1705000</v>
      </c>
      <c r="AA140" s="14">
        <v>341000</v>
      </c>
      <c r="AB140" s="58">
        <f t="shared" si="1"/>
        <v>7255000</v>
      </c>
      <c r="AC140" s="58">
        <f t="shared" si="1"/>
        <v>1545500</v>
      </c>
      <c r="AD140" s="12"/>
    </row>
    <row r="141" spans="2:30">
      <c r="B141" s="70" t="s">
        <v>33</v>
      </c>
      <c r="C141" s="71" t="s">
        <v>34</v>
      </c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>
        <v>9197</v>
      </c>
      <c r="S141" s="72">
        <v>2917</v>
      </c>
      <c r="T141" s="72"/>
      <c r="U141" s="72"/>
      <c r="V141" s="73"/>
      <c r="W141" s="73"/>
      <c r="X141" s="73"/>
      <c r="Y141" s="73"/>
      <c r="Z141" s="73"/>
      <c r="AA141" s="73"/>
      <c r="AB141" s="58">
        <f t="shared" si="1"/>
        <v>9197</v>
      </c>
      <c r="AC141" s="58">
        <f t="shared" si="1"/>
        <v>2917</v>
      </c>
      <c r="AD141" s="2"/>
    </row>
    <row r="142" spans="2:30">
      <c r="B142" s="49"/>
      <c r="C142" s="71" t="s">
        <v>23</v>
      </c>
      <c r="D142" s="72"/>
      <c r="E142" s="72"/>
      <c r="F142" s="72"/>
      <c r="G142" s="72"/>
      <c r="H142" s="72"/>
      <c r="I142" s="72"/>
      <c r="J142" s="72"/>
      <c r="K142" s="72"/>
      <c r="L142" s="72">
        <v>-4207</v>
      </c>
      <c r="M142" s="72">
        <v>-4207</v>
      </c>
      <c r="N142" s="72"/>
      <c r="O142" s="72"/>
      <c r="P142" s="72"/>
      <c r="Q142" s="72"/>
      <c r="R142" s="72"/>
      <c r="S142" s="72"/>
      <c r="T142" s="72"/>
      <c r="U142" s="72"/>
      <c r="V142" s="73"/>
      <c r="W142" s="73"/>
      <c r="X142" s="73"/>
      <c r="Y142" s="73"/>
      <c r="Z142" s="73"/>
      <c r="AA142" s="73"/>
      <c r="AB142" s="58">
        <f t="shared" si="1"/>
        <v>-4207</v>
      </c>
      <c r="AC142" s="58">
        <f t="shared" si="1"/>
        <v>-4207</v>
      </c>
      <c r="AD142" s="2"/>
    </row>
    <row r="143" spans="2:30">
      <c r="B143" s="49"/>
      <c r="C143" s="71" t="s">
        <v>25</v>
      </c>
      <c r="D143" s="72"/>
      <c r="E143" s="72"/>
      <c r="F143" s="72"/>
      <c r="G143" s="72"/>
      <c r="H143" s="72"/>
      <c r="I143" s="72"/>
      <c r="J143" s="72">
        <v>1457543</v>
      </c>
      <c r="K143" s="72">
        <v>270985</v>
      </c>
      <c r="L143" s="72">
        <v>1457159</v>
      </c>
      <c r="M143" s="72">
        <v>267248</v>
      </c>
      <c r="N143" s="72">
        <v>636280</v>
      </c>
      <c r="O143" s="72">
        <v>134775</v>
      </c>
      <c r="P143" s="72">
        <v>2597440</v>
      </c>
      <c r="Q143" s="72">
        <v>450364</v>
      </c>
      <c r="R143" s="72">
        <v>2601881</v>
      </c>
      <c r="S143" s="72">
        <v>458962</v>
      </c>
      <c r="T143" s="72">
        <v>1429073</v>
      </c>
      <c r="U143" s="72">
        <v>239694</v>
      </c>
      <c r="V143" s="73"/>
      <c r="W143" s="73"/>
      <c r="X143" s="73"/>
      <c r="Y143" s="73"/>
      <c r="Z143" s="73"/>
      <c r="AA143" s="73"/>
      <c r="AB143" s="58">
        <f t="shared" si="1"/>
        <v>10179376</v>
      </c>
      <c r="AC143" s="58">
        <f t="shared" si="1"/>
        <v>1822028</v>
      </c>
      <c r="AD143" s="2"/>
    </row>
    <row r="144" spans="2:30">
      <c r="B144" s="49"/>
      <c r="C144" s="71" t="s">
        <v>35</v>
      </c>
      <c r="D144" s="72"/>
      <c r="E144" s="72"/>
      <c r="F144" s="72"/>
      <c r="G144" s="72"/>
      <c r="H144" s="72"/>
      <c r="I144" s="72"/>
      <c r="J144" s="72">
        <v>288827</v>
      </c>
      <c r="K144" s="72">
        <v>86464</v>
      </c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3"/>
      <c r="W144" s="73"/>
      <c r="X144" s="73"/>
      <c r="Y144" s="73"/>
      <c r="Z144" s="73"/>
      <c r="AA144" s="73"/>
      <c r="AB144" s="58">
        <f t="shared" si="1"/>
        <v>288827</v>
      </c>
      <c r="AC144" s="58">
        <f t="shared" si="1"/>
        <v>86464</v>
      </c>
      <c r="AD144" s="2"/>
    </row>
    <row r="145" spans="2:30">
      <c r="B145" s="70" t="s">
        <v>36</v>
      </c>
      <c r="C145" s="71" t="s">
        <v>26</v>
      </c>
      <c r="D145" s="72"/>
      <c r="E145" s="72"/>
      <c r="F145" s="72"/>
      <c r="G145" s="72"/>
      <c r="H145" s="72"/>
      <c r="I145" s="72"/>
      <c r="J145" s="72">
        <v>1207357</v>
      </c>
      <c r="K145" s="72">
        <v>337058</v>
      </c>
      <c r="L145" s="72">
        <v>696848</v>
      </c>
      <c r="M145" s="72">
        <v>47264</v>
      </c>
      <c r="N145" s="72">
        <v>94049</v>
      </c>
      <c r="O145" s="72">
        <v>-233231</v>
      </c>
      <c r="P145" s="72">
        <v>14249</v>
      </c>
      <c r="Q145" s="72">
        <v>1085</v>
      </c>
      <c r="R145" s="72"/>
      <c r="S145" s="72"/>
      <c r="T145" s="72">
        <v>633863</v>
      </c>
      <c r="U145" s="72">
        <v>41757</v>
      </c>
      <c r="V145" s="73"/>
      <c r="W145" s="73"/>
      <c r="X145" s="73"/>
      <c r="Y145" s="73"/>
      <c r="Z145" s="73"/>
      <c r="AA145" s="73"/>
      <c r="AB145" s="58">
        <f t="shared" si="1"/>
        <v>2646366</v>
      </c>
      <c r="AC145" s="58">
        <f t="shared" si="1"/>
        <v>193933</v>
      </c>
      <c r="AD145" s="4"/>
    </row>
    <row r="146" spans="2:30">
      <c r="B146" s="49"/>
      <c r="C146" s="49"/>
      <c r="D146" s="76">
        <f>SUM(D127:D145)</f>
        <v>1162452</v>
      </c>
      <c r="E146" s="76">
        <f t="shared" ref="E146:AA146" si="2">SUM(E127:E145)</f>
        <v>236367</v>
      </c>
      <c r="F146" s="76">
        <f t="shared" si="2"/>
        <v>1288654</v>
      </c>
      <c r="G146" s="76">
        <f t="shared" si="2"/>
        <v>214037</v>
      </c>
      <c r="H146" s="76">
        <f t="shared" si="2"/>
        <v>2158546</v>
      </c>
      <c r="I146" s="76">
        <f t="shared" si="2"/>
        <v>267170</v>
      </c>
      <c r="J146" s="76">
        <f t="shared" si="2"/>
        <v>2986360</v>
      </c>
      <c r="K146" s="76">
        <f t="shared" si="2"/>
        <v>708038</v>
      </c>
      <c r="L146" s="76">
        <f t="shared" si="2"/>
        <v>2155835</v>
      </c>
      <c r="M146" s="76">
        <f t="shared" si="2"/>
        <v>311540</v>
      </c>
      <c r="N146" s="76">
        <f t="shared" si="2"/>
        <v>730812</v>
      </c>
      <c r="O146" s="76">
        <f t="shared" si="2"/>
        <v>-97973</v>
      </c>
      <c r="P146" s="76">
        <f t="shared" si="2"/>
        <v>2613189</v>
      </c>
      <c r="Q146" s="76">
        <f t="shared" si="2"/>
        <v>449031</v>
      </c>
      <c r="R146" s="76">
        <f t="shared" si="2"/>
        <v>3471814</v>
      </c>
      <c r="S146" s="76">
        <f t="shared" si="2"/>
        <v>494638</v>
      </c>
      <c r="T146" s="76">
        <f t="shared" si="2"/>
        <v>2067436</v>
      </c>
      <c r="U146" s="76">
        <f t="shared" si="2"/>
        <v>282951</v>
      </c>
      <c r="V146" s="76">
        <f t="shared" si="2"/>
        <v>3150000</v>
      </c>
      <c r="W146" s="76">
        <f t="shared" si="2"/>
        <v>724500</v>
      </c>
      <c r="X146" s="76">
        <f t="shared" si="2"/>
        <v>2400000</v>
      </c>
      <c r="Y146" s="76">
        <f t="shared" si="2"/>
        <v>480000</v>
      </c>
      <c r="Z146" s="76">
        <f t="shared" si="2"/>
        <v>1705000</v>
      </c>
      <c r="AA146" s="76">
        <f t="shared" si="2"/>
        <v>341000</v>
      </c>
      <c r="AB146" s="58">
        <f t="shared" si="1"/>
        <v>25890098</v>
      </c>
      <c r="AC146" s="58">
        <f t="shared" si="1"/>
        <v>4411299</v>
      </c>
    </row>
    <row r="147" spans="2:30"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58"/>
      <c r="AC147" s="58"/>
    </row>
    <row r="148" spans="2:30">
      <c r="B148" s="70"/>
      <c r="C148" s="71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3"/>
      <c r="W148" s="73"/>
      <c r="X148" s="73"/>
      <c r="Y148" s="73"/>
      <c r="Z148" s="73"/>
      <c r="AA148" s="73"/>
      <c r="AB148" s="58"/>
      <c r="AC148" s="58"/>
      <c r="AD148" s="5"/>
    </row>
    <row r="149" spans="2:30">
      <c r="B149" s="49"/>
      <c r="C149" s="71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3"/>
      <c r="W149" s="73"/>
      <c r="X149" s="73"/>
      <c r="Y149" s="73"/>
      <c r="Z149" s="73"/>
      <c r="AA149" s="73"/>
      <c r="AB149" s="58"/>
      <c r="AC149" s="58"/>
      <c r="AD149" s="5"/>
    </row>
    <row r="150" spans="2:30">
      <c r="B150" s="49"/>
      <c r="C150" s="71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3"/>
      <c r="W150" s="73"/>
      <c r="X150" s="73"/>
      <c r="Y150" s="73"/>
      <c r="Z150" s="73"/>
      <c r="AA150" s="73"/>
      <c r="AB150" s="58"/>
      <c r="AC150" s="58"/>
      <c r="AD150" s="5"/>
    </row>
    <row r="151" spans="2:30">
      <c r="B151" s="49"/>
      <c r="C151" s="71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3"/>
      <c r="W151" s="73"/>
      <c r="X151" s="73"/>
      <c r="Y151" s="73"/>
      <c r="Z151" s="73"/>
      <c r="AA151" s="73"/>
      <c r="AB151" s="58"/>
      <c r="AC151" s="58"/>
      <c r="AD151" s="5"/>
    </row>
    <row r="152" spans="2:30">
      <c r="B152" s="49"/>
      <c r="C152" s="71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3"/>
      <c r="W152" s="73"/>
      <c r="X152" s="73"/>
      <c r="Y152" s="73"/>
      <c r="Z152" s="73"/>
      <c r="AA152" s="73"/>
      <c r="AB152" s="58"/>
      <c r="AC152" s="58"/>
      <c r="AD152" s="5"/>
    </row>
    <row r="153" spans="2:30">
      <c r="B153" s="49"/>
      <c r="C153" s="71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3"/>
      <c r="W153" s="73"/>
      <c r="X153" s="73"/>
      <c r="Y153" s="73"/>
      <c r="Z153" s="73"/>
      <c r="AA153" s="73"/>
      <c r="AB153" s="58"/>
      <c r="AC153" s="58"/>
      <c r="AD153" s="5"/>
    </row>
    <row r="154" spans="2:30">
      <c r="B154" s="49"/>
      <c r="C154" s="71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3"/>
      <c r="W154" s="73"/>
      <c r="X154" s="73"/>
      <c r="Y154" s="73"/>
      <c r="Z154" s="73"/>
      <c r="AA154" s="73"/>
      <c r="AB154" s="58"/>
      <c r="AC154" s="58"/>
      <c r="AD154" s="5"/>
    </row>
    <row r="155" spans="2:30">
      <c r="B155" s="49"/>
      <c r="C155" s="71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3"/>
      <c r="W155" s="73"/>
      <c r="X155" s="73"/>
      <c r="Y155" s="73"/>
      <c r="Z155" s="73"/>
      <c r="AA155" s="73"/>
      <c r="AB155" s="58"/>
      <c r="AC155" s="58"/>
      <c r="AD155" s="5"/>
    </row>
    <row r="156" spans="2:30">
      <c r="B156" s="49"/>
      <c r="C156" s="71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3"/>
      <c r="W156" s="73"/>
      <c r="X156" s="73"/>
      <c r="Y156" s="73"/>
      <c r="Z156" s="73"/>
      <c r="AA156" s="73"/>
      <c r="AB156" s="58"/>
      <c r="AC156" s="58"/>
      <c r="AD156" s="5"/>
    </row>
    <row r="157" spans="2:30">
      <c r="B157" s="49"/>
      <c r="C157" s="71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3"/>
      <c r="W157" s="73"/>
      <c r="X157" s="73"/>
      <c r="Y157" s="73"/>
      <c r="Z157" s="73"/>
      <c r="AA157" s="73"/>
      <c r="AB157" s="58"/>
      <c r="AC157" s="58"/>
      <c r="AD157" s="5"/>
    </row>
    <row r="158" spans="2:30">
      <c r="B158" s="49"/>
      <c r="C158" s="71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3"/>
      <c r="W158" s="73"/>
      <c r="X158" s="73"/>
      <c r="Y158" s="73"/>
      <c r="Z158" s="73"/>
      <c r="AA158" s="73"/>
      <c r="AB158" s="58"/>
      <c r="AC158" s="58"/>
      <c r="AD158" s="5"/>
    </row>
    <row r="159" spans="2:30">
      <c r="B159" s="49"/>
      <c r="C159" s="71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3"/>
      <c r="W159" s="73"/>
      <c r="X159" s="73"/>
      <c r="Y159" s="73"/>
      <c r="Z159" s="73"/>
      <c r="AA159" s="73"/>
      <c r="AB159" s="58"/>
      <c r="AC159" s="58"/>
      <c r="AD159" s="5"/>
    </row>
    <row r="160" spans="2:30">
      <c r="B160" s="49"/>
      <c r="C160" s="71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3"/>
      <c r="W160" s="73"/>
      <c r="X160" s="73"/>
      <c r="Y160" s="73"/>
      <c r="Z160" s="73"/>
      <c r="AA160" s="73"/>
      <c r="AB160" s="58"/>
      <c r="AC160" s="58"/>
      <c r="AD160" s="5"/>
    </row>
    <row r="161" spans="2:30">
      <c r="B161" s="49"/>
      <c r="C161" s="71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3"/>
      <c r="W161" s="73"/>
      <c r="X161" s="73"/>
      <c r="Y161" s="73"/>
      <c r="Z161" s="73"/>
      <c r="AA161" s="73"/>
      <c r="AB161" s="58"/>
      <c r="AC161" s="58"/>
      <c r="AD161" s="5"/>
    </row>
    <row r="162" spans="2:30">
      <c r="B162" s="49"/>
      <c r="C162" s="71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3"/>
      <c r="W162" s="73"/>
      <c r="X162" s="73"/>
      <c r="Y162" s="73"/>
      <c r="Z162" s="73"/>
      <c r="AA162" s="73"/>
      <c r="AB162" s="58"/>
      <c r="AC162" s="58"/>
      <c r="AD162" s="5"/>
    </row>
    <row r="163" spans="2:30">
      <c r="B163" s="70"/>
      <c r="C163" s="71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3"/>
      <c r="W163" s="73"/>
      <c r="X163" s="73"/>
      <c r="Y163" s="73"/>
      <c r="Z163" s="73"/>
      <c r="AA163" s="73"/>
      <c r="AB163" s="58"/>
      <c r="AC163" s="58"/>
      <c r="AD163" s="6"/>
    </row>
    <row r="164" spans="2:30">
      <c r="B164" s="49"/>
      <c r="C164" s="71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3"/>
      <c r="W164" s="73"/>
      <c r="X164" s="73"/>
      <c r="Y164" s="73"/>
      <c r="Z164" s="73"/>
      <c r="AA164" s="73"/>
      <c r="AB164" s="58"/>
      <c r="AC164" s="58"/>
      <c r="AD164" s="6"/>
    </row>
    <row r="165" spans="2:30">
      <c r="B165" s="49"/>
      <c r="C165" s="71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3"/>
      <c r="W165" s="73"/>
      <c r="X165" s="73"/>
      <c r="Y165" s="73"/>
      <c r="Z165" s="73"/>
      <c r="AA165" s="73"/>
      <c r="AB165" s="58"/>
      <c r="AC165" s="58"/>
      <c r="AD165" s="6"/>
    </row>
    <row r="166" spans="2:30">
      <c r="B166" s="49"/>
      <c r="C166" s="71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3"/>
      <c r="W166" s="73"/>
      <c r="X166" s="73"/>
      <c r="Y166" s="73"/>
      <c r="Z166" s="73"/>
      <c r="AA166" s="73"/>
      <c r="AB166" s="58"/>
      <c r="AC166" s="58"/>
      <c r="AD166" s="6"/>
    </row>
    <row r="167" spans="2:30">
      <c r="B167" s="70"/>
      <c r="C167" s="71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3"/>
      <c r="W167" s="73"/>
      <c r="X167" s="73"/>
      <c r="Y167" s="73"/>
      <c r="Z167" s="73"/>
      <c r="AA167" s="73"/>
      <c r="AB167" s="58"/>
      <c r="AC167" s="58"/>
      <c r="AD167" s="7"/>
    </row>
    <row r="168" spans="2:30">
      <c r="B168" s="49"/>
      <c r="C168" s="71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3"/>
      <c r="W168" s="73"/>
      <c r="X168" s="73"/>
      <c r="Y168" s="73"/>
      <c r="Z168" s="73"/>
      <c r="AA168" s="73"/>
      <c r="AB168" s="58"/>
      <c r="AC168" s="58"/>
      <c r="AD168" s="7"/>
    </row>
    <row r="169" spans="2:30">
      <c r="B169" s="49"/>
      <c r="C169" s="71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3"/>
      <c r="W169" s="73"/>
      <c r="X169" s="73"/>
      <c r="Y169" s="73"/>
      <c r="Z169" s="73"/>
      <c r="AA169" s="73"/>
      <c r="AB169" s="58"/>
      <c r="AC169" s="58"/>
      <c r="AD169" s="7"/>
    </row>
    <row r="170" spans="2:30">
      <c r="B170" s="49"/>
      <c r="C170" s="71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3"/>
      <c r="W170" s="73"/>
      <c r="X170" s="73"/>
      <c r="Y170" s="73"/>
      <c r="Z170" s="73"/>
      <c r="AA170" s="73"/>
      <c r="AB170" s="58"/>
      <c r="AC170" s="58"/>
      <c r="AD170" s="7"/>
    </row>
    <row r="171" spans="2:30">
      <c r="B171" s="49"/>
      <c r="C171" s="71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3"/>
      <c r="W171" s="73"/>
      <c r="X171" s="73"/>
      <c r="Y171" s="73"/>
      <c r="Z171" s="73"/>
      <c r="AA171" s="73"/>
      <c r="AB171" s="58"/>
      <c r="AC171" s="58"/>
      <c r="AD171" s="7"/>
    </row>
    <row r="172" spans="2:30">
      <c r="B172" s="49"/>
      <c r="C172" s="71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3"/>
      <c r="W172" s="73"/>
      <c r="X172" s="73"/>
      <c r="Y172" s="73"/>
      <c r="Z172" s="73"/>
      <c r="AA172" s="73"/>
      <c r="AB172" s="58"/>
      <c r="AC172" s="58"/>
      <c r="AD172" s="7"/>
    </row>
    <row r="173" spans="2:30">
      <c r="B173" s="49"/>
      <c r="C173" s="71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3"/>
      <c r="W173" s="73"/>
      <c r="X173" s="73"/>
      <c r="Y173" s="73"/>
      <c r="Z173" s="73"/>
      <c r="AA173" s="73"/>
      <c r="AB173" s="58"/>
      <c r="AC173" s="58"/>
      <c r="AD173" s="7"/>
    </row>
    <row r="174" spans="2:30">
      <c r="B174" s="49"/>
      <c r="C174" s="71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3"/>
      <c r="W174" s="73"/>
      <c r="X174" s="73"/>
      <c r="Y174" s="73"/>
      <c r="Z174" s="73"/>
      <c r="AA174" s="73"/>
      <c r="AB174" s="58"/>
      <c r="AC174" s="58"/>
      <c r="AD174" s="7"/>
    </row>
    <row r="175" spans="2:30">
      <c r="B175" s="49"/>
      <c r="C175" s="71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3"/>
      <c r="W175" s="73"/>
      <c r="X175" s="73"/>
      <c r="Y175" s="73"/>
      <c r="Z175" s="73"/>
      <c r="AA175" s="73"/>
      <c r="AB175" s="58"/>
      <c r="AC175" s="58"/>
      <c r="AD175" s="7"/>
    </row>
    <row r="176" spans="2:30">
      <c r="B176" s="49"/>
      <c r="C176" s="71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3"/>
      <c r="W176" s="73"/>
      <c r="X176" s="73"/>
      <c r="Y176" s="73"/>
      <c r="Z176" s="73"/>
      <c r="AA176" s="73"/>
      <c r="AB176" s="58"/>
      <c r="AC176" s="58"/>
      <c r="AD176" s="7"/>
    </row>
    <row r="177" spans="2:30">
      <c r="B177" s="49"/>
      <c r="C177" s="71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3"/>
      <c r="W177" s="73"/>
      <c r="X177" s="73"/>
      <c r="Y177" s="73"/>
      <c r="Z177" s="73"/>
      <c r="AA177" s="73"/>
      <c r="AB177" s="58"/>
      <c r="AC177" s="58"/>
      <c r="AD177" s="7"/>
    </row>
    <row r="178" spans="2:30">
      <c r="B178" s="49"/>
      <c r="C178" s="71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3"/>
      <c r="W178" s="73"/>
      <c r="X178" s="73"/>
      <c r="Y178" s="73"/>
      <c r="Z178" s="73"/>
      <c r="AA178" s="73"/>
      <c r="AB178" s="58"/>
      <c r="AC178" s="58"/>
      <c r="AD178" s="7"/>
    </row>
    <row r="179" spans="2:30">
      <c r="B179" s="70"/>
      <c r="C179" s="71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3"/>
      <c r="W179" s="73"/>
      <c r="X179" s="73"/>
      <c r="Y179" s="73"/>
      <c r="Z179" s="73"/>
      <c r="AA179" s="73"/>
      <c r="AB179" s="58"/>
      <c r="AC179" s="58"/>
      <c r="AD179" s="8"/>
    </row>
    <row r="180" spans="2:30">
      <c r="B180" s="49"/>
      <c r="C180" s="71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3"/>
      <c r="W180" s="73"/>
      <c r="X180" s="73"/>
      <c r="Y180" s="73"/>
      <c r="Z180" s="73"/>
      <c r="AA180" s="73"/>
      <c r="AB180" s="58"/>
      <c r="AC180" s="58"/>
      <c r="AD180" s="8"/>
    </row>
    <row r="181" spans="2:30">
      <c r="B181" s="70"/>
      <c r="C181" s="71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3"/>
      <c r="W181" s="73"/>
      <c r="X181" s="73"/>
      <c r="Y181" s="73"/>
      <c r="Z181" s="73"/>
      <c r="AA181" s="73"/>
      <c r="AB181" s="58"/>
      <c r="AC181" s="58"/>
      <c r="AD181" s="9"/>
    </row>
    <row r="182" spans="2:30">
      <c r="B182" s="49"/>
      <c r="C182" s="71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3"/>
      <c r="W182" s="73"/>
      <c r="X182" s="73"/>
      <c r="Y182" s="73"/>
      <c r="Z182" s="73"/>
      <c r="AA182" s="73"/>
      <c r="AB182" s="58"/>
      <c r="AC182" s="58"/>
      <c r="AD182" s="9"/>
    </row>
    <row r="183" spans="2:30">
      <c r="B183" s="49"/>
      <c r="C183" s="71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3"/>
      <c r="W183" s="73"/>
      <c r="X183" s="73"/>
      <c r="Y183" s="73"/>
      <c r="Z183" s="73"/>
      <c r="AA183" s="73"/>
      <c r="AB183" s="58"/>
      <c r="AC183" s="58"/>
      <c r="AD183" s="9"/>
    </row>
    <row r="184" spans="2:30">
      <c r="B184" s="49"/>
      <c r="C184" s="71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3"/>
      <c r="W184" s="73"/>
      <c r="X184" s="73"/>
      <c r="Y184" s="73"/>
      <c r="Z184" s="73"/>
      <c r="AA184" s="73"/>
      <c r="AB184" s="58"/>
      <c r="AC184" s="58"/>
      <c r="AD184" s="9"/>
    </row>
    <row r="185" spans="2:30">
      <c r="B185" s="49"/>
      <c r="C185" s="71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3"/>
      <c r="W185" s="73"/>
      <c r="X185" s="73"/>
      <c r="Y185" s="73"/>
      <c r="Z185" s="73"/>
      <c r="AA185" s="73"/>
      <c r="AB185" s="58"/>
      <c r="AC185" s="58"/>
      <c r="AD185" s="9"/>
    </row>
    <row r="186" spans="2:30">
      <c r="B186" s="49"/>
      <c r="C186" s="71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3"/>
      <c r="W186" s="73"/>
      <c r="X186" s="73"/>
      <c r="Y186" s="73"/>
      <c r="Z186" s="73"/>
      <c r="AA186" s="73"/>
      <c r="AB186" s="58"/>
      <c r="AC186" s="58"/>
      <c r="AD186" s="9"/>
    </row>
    <row r="187" spans="2:30">
      <c r="B187" s="70"/>
      <c r="C187" s="71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3"/>
      <c r="W187" s="73"/>
      <c r="X187" s="73"/>
      <c r="Y187" s="73"/>
      <c r="Z187" s="73"/>
      <c r="AA187" s="73"/>
      <c r="AB187" s="58"/>
      <c r="AC187" s="58"/>
      <c r="AD187" s="11"/>
    </row>
    <row r="188" spans="2:30">
      <c r="B188" s="15"/>
      <c r="C188" s="16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20"/>
      <c r="W188" s="21"/>
      <c r="X188" s="20"/>
      <c r="Y188" s="21"/>
      <c r="Z188" s="20"/>
      <c r="AA188" s="21"/>
      <c r="AB188" s="58"/>
      <c r="AC188" s="58"/>
      <c r="AD188" s="10"/>
    </row>
    <row r="189" spans="2:30">
      <c r="B189" s="15"/>
      <c r="C189" s="18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20"/>
      <c r="W189" s="21"/>
      <c r="X189" s="20"/>
      <c r="Y189" s="21"/>
      <c r="Z189" s="20"/>
      <c r="AA189" s="21"/>
      <c r="AB189" s="58"/>
      <c r="AC189" s="58"/>
      <c r="AD189" s="10"/>
    </row>
    <row r="190" spans="2:30">
      <c r="B190" s="81"/>
      <c r="C190" s="16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20"/>
      <c r="W190" s="21"/>
      <c r="X190" s="20"/>
      <c r="Y190" s="21"/>
      <c r="Z190" s="20"/>
      <c r="AA190" s="21"/>
      <c r="AB190" s="58"/>
      <c r="AC190" s="58"/>
      <c r="AD190" s="12"/>
    </row>
    <row r="191" spans="2:30">
      <c r="B191" s="82"/>
      <c r="C191" s="16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20"/>
      <c r="W191" s="21"/>
      <c r="X191" s="20"/>
      <c r="Y191" s="21"/>
      <c r="Z191" s="20"/>
      <c r="AA191" s="21"/>
      <c r="AB191" s="58"/>
      <c r="AC191" s="58"/>
      <c r="AD191" s="12"/>
    </row>
    <row r="192" spans="2:30">
      <c r="B192" s="83"/>
      <c r="C192" s="16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20"/>
      <c r="W192" s="21"/>
      <c r="X192" s="20"/>
      <c r="Y192" s="21"/>
      <c r="Z192" s="20"/>
      <c r="AA192" s="21"/>
      <c r="AB192" s="58"/>
      <c r="AC192" s="58"/>
    </row>
    <row r="193" spans="2:29">
      <c r="B193" s="15"/>
      <c r="C193" s="16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20"/>
      <c r="W193" s="21"/>
      <c r="X193" s="20"/>
      <c r="Y193" s="21"/>
      <c r="Z193" s="20"/>
      <c r="AA193" s="21"/>
      <c r="AB193" s="58"/>
      <c r="AC193" s="58"/>
    </row>
    <row r="194" spans="2:29">
      <c r="B194" s="81"/>
      <c r="C194" s="16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20"/>
      <c r="W194" s="21"/>
      <c r="X194" s="20"/>
      <c r="Y194" s="21"/>
      <c r="Z194" s="20"/>
      <c r="AA194" s="21"/>
      <c r="AB194" s="58"/>
      <c r="AC194" s="58"/>
    </row>
    <row r="195" spans="2:29">
      <c r="B195" s="83"/>
      <c r="C195" s="16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20"/>
      <c r="W195" s="21"/>
      <c r="X195" s="20"/>
      <c r="Y195" s="21"/>
      <c r="Z195" s="20"/>
      <c r="AA195" s="21"/>
      <c r="AB195" s="58"/>
      <c r="AC195" s="58"/>
    </row>
    <row r="196" spans="2:29">
      <c r="B196" s="81"/>
      <c r="C196" s="16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20"/>
      <c r="W196" s="21"/>
      <c r="X196" s="20"/>
      <c r="Y196" s="21"/>
      <c r="Z196" s="20"/>
      <c r="AA196" s="21"/>
      <c r="AB196" s="58"/>
      <c r="AC196" s="58"/>
    </row>
    <row r="197" spans="2:29">
      <c r="B197" s="82"/>
      <c r="C197" s="16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20"/>
      <c r="W197" s="21"/>
      <c r="X197" s="20"/>
      <c r="Y197" s="21"/>
      <c r="Z197" s="20"/>
      <c r="AA197" s="21"/>
      <c r="AB197" s="58"/>
      <c r="AC197" s="58"/>
    </row>
    <row r="198" spans="2:29">
      <c r="B198" s="82"/>
      <c r="C198" s="16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20"/>
      <c r="W198" s="21"/>
      <c r="X198" s="20"/>
      <c r="Y198" s="21"/>
      <c r="Z198" s="20"/>
      <c r="AA198" s="21"/>
      <c r="AB198" s="58"/>
      <c r="AC198" s="58"/>
    </row>
    <row r="199" spans="2:29">
      <c r="B199" s="82"/>
      <c r="C199" s="16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20"/>
      <c r="W199" s="21"/>
      <c r="X199" s="20"/>
      <c r="Y199" s="21"/>
      <c r="Z199" s="20"/>
      <c r="AA199" s="21"/>
      <c r="AB199" s="58"/>
      <c r="AC199" s="58"/>
    </row>
    <row r="200" spans="2:29">
      <c r="B200" s="82"/>
      <c r="C200" s="16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20"/>
      <c r="W200" s="21"/>
      <c r="X200" s="20"/>
      <c r="Y200" s="21"/>
      <c r="Z200" s="20"/>
      <c r="AA200" s="21"/>
      <c r="AB200" s="58"/>
      <c r="AC200" s="58"/>
    </row>
    <row r="201" spans="2:29">
      <c r="B201" s="82"/>
      <c r="C201" s="16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20"/>
      <c r="W201" s="21"/>
      <c r="X201" s="20"/>
      <c r="Y201" s="21"/>
      <c r="Z201" s="20"/>
      <c r="AA201" s="21"/>
      <c r="AB201" s="58"/>
      <c r="AC201" s="58"/>
    </row>
    <row r="202" spans="2:29">
      <c r="B202" s="83"/>
      <c r="C202" s="17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20"/>
      <c r="W202" s="21"/>
      <c r="X202" s="20"/>
      <c r="Y202" s="21"/>
      <c r="Z202" s="20"/>
      <c r="AA202" s="21"/>
      <c r="AB202" s="58"/>
      <c r="AC202" s="58"/>
    </row>
    <row r="203" spans="2:29">
      <c r="B203" s="49"/>
      <c r="C203" s="49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58"/>
      <c r="AC203" s="58"/>
    </row>
    <row r="204" spans="2:29"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  <c r="AA204" s="49"/>
      <c r="AB204" s="58"/>
      <c r="AC204" s="58"/>
    </row>
    <row r="205" spans="2:29">
      <c r="B205" s="77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3"/>
      <c r="V205" s="73"/>
      <c r="W205" s="73"/>
      <c r="X205" s="73"/>
      <c r="Y205" s="73"/>
      <c r="Z205" s="73"/>
      <c r="AA205" s="73"/>
      <c r="AB205" s="58"/>
      <c r="AC205" s="58"/>
    </row>
    <row r="206" spans="2:29">
      <c r="B206" s="49"/>
      <c r="C206" s="71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3"/>
      <c r="W206" s="73"/>
      <c r="X206" s="73"/>
      <c r="Y206" s="73"/>
      <c r="Z206" s="73"/>
      <c r="AA206" s="73"/>
      <c r="AB206" s="58"/>
      <c r="AC206" s="58"/>
    </row>
    <row r="207" spans="2:29">
      <c r="B207" s="49"/>
      <c r="C207" s="71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3"/>
      <c r="W207" s="73"/>
      <c r="X207" s="73"/>
      <c r="Y207" s="73"/>
      <c r="Z207" s="73"/>
      <c r="AA207" s="73"/>
      <c r="AB207" s="58"/>
      <c r="AC207" s="58"/>
    </row>
    <row r="208" spans="2:29">
      <c r="B208" s="49"/>
      <c r="C208" s="49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58"/>
      <c r="AC208" s="58"/>
    </row>
  </sheetData>
  <sheetProtection password="EAB1" sheet="1" objects="1" scenarios="1"/>
  <mergeCells count="16">
    <mergeCell ref="B196:B202"/>
    <mergeCell ref="B190:B192"/>
    <mergeCell ref="B194:B195"/>
    <mergeCell ref="AB3:A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B1" sqref="B1"/>
    </sheetView>
  </sheetViews>
  <sheetFormatPr defaultRowHeight="16.5"/>
  <cols>
    <col min="1" max="18" width="11.25" customWidth="1"/>
    <col min="19" max="19" width="12.375" customWidth="1"/>
    <col min="20" max="24" width="12.375" bestFit="1" customWidth="1"/>
  </cols>
  <sheetData>
    <row r="1" spans="1:24">
      <c r="A1" s="47" t="s">
        <v>68</v>
      </c>
      <c r="B1" s="19" t="s">
        <v>102</v>
      </c>
    </row>
    <row r="2" spans="1:24">
      <c r="A2" s="47" t="s">
        <v>69</v>
      </c>
      <c r="B2" s="48">
        <v>2018</v>
      </c>
    </row>
    <row r="4" spans="1:24">
      <c r="A4" s="47" t="s">
        <v>94</v>
      </c>
      <c r="B4" s="47" t="s">
        <v>71</v>
      </c>
      <c r="C4" s="47" t="s">
        <v>72</v>
      </c>
      <c r="D4" s="47" t="s">
        <v>73</v>
      </c>
      <c r="E4" s="47" t="s">
        <v>93</v>
      </c>
      <c r="F4" s="47" t="s">
        <v>74</v>
      </c>
      <c r="G4" s="47" t="s">
        <v>75</v>
      </c>
      <c r="H4" s="47" t="s">
        <v>76</v>
      </c>
      <c r="I4" s="47" t="s">
        <v>77</v>
      </c>
      <c r="J4" s="47" t="s">
        <v>79</v>
      </c>
      <c r="K4" s="47" t="s">
        <v>78</v>
      </c>
      <c r="L4" s="47" t="s">
        <v>80</v>
      </c>
      <c r="M4" s="47" t="s">
        <v>81</v>
      </c>
      <c r="N4" s="47" t="s">
        <v>82</v>
      </c>
      <c r="O4" s="47" t="s">
        <v>83</v>
      </c>
      <c r="P4" s="47" t="s">
        <v>84</v>
      </c>
      <c r="Q4" s="47" t="s">
        <v>85</v>
      </c>
      <c r="R4" s="47" t="s">
        <v>86</v>
      </c>
      <c r="S4" s="47" t="s">
        <v>87</v>
      </c>
      <c r="T4" s="47" t="s">
        <v>88</v>
      </c>
      <c r="U4" s="47" t="s">
        <v>89</v>
      </c>
      <c r="V4" s="47" t="s">
        <v>90</v>
      </c>
      <c r="W4" s="47" t="s">
        <v>91</v>
      </c>
      <c r="X4" s="47" t="s">
        <v>92</v>
      </c>
    </row>
    <row r="5" spans="1:24">
      <c r="A5" s="19">
        <v>0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</row>
    <row r="6" spans="1:24">
      <c r="A6" s="19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列印簽核</vt:lpstr>
      <vt:lpstr>2017各部門業績</vt:lpstr>
      <vt:lpstr>2018預算值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2017-10-23T08:21:27Z</dcterms:created>
  <dcterms:modified xsi:type="dcterms:W3CDTF">2017-10-25T01:37:34Z</dcterms:modified>
</cp:coreProperties>
</file>