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codeName="ThisWorkbook"/>
  <bookViews>
    <workbookView xWindow="0" yWindow="0" windowWidth="25200" windowHeight="12510"/>
  </bookViews>
  <sheets>
    <sheet name="1.布林邏輯" sheetId="3" r:id="rId1"/>
    <sheet name="2.Sumproduct" sheetId="10" r:id="rId2"/>
    <sheet name="3.結合布林與Sumproduct" sheetId="11" r:id="rId3"/>
    <sheet name="4.組合圖表" sheetId="13" r:id="rId4"/>
    <sheet name="5.複習指針圖" sheetId="14" r:id="rId5"/>
  </sheets>
  <definedNames>
    <definedName name="_xlnm._FilterDatabase" localSheetId="0" hidden="1">'1.布林邏輯'!$A$1:$D$6</definedName>
    <definedName name="_xlnm._FilterDatabase" localSheetId="1" hidden="1">'2.Sumproduct'!$A$1:$D$6</definedName>
  </definedNames>
  <calcPr calcId="162913"/>
  <fileRecoveryPr autoRecover="0"/>
</workbook>
</file>

<file path=xl/calcChain.xml><?xml version="1.0" encoding="utf-8"?>
<calcChain xmlns="http://schemas.openxmlformats.org/spreadsheetml/2006/main">
  <c r="F5" i="3" l="1"/>
  <c r="F6" i="3"/>
  <c r="F7" i="3"/>
  <c r="F8" i="3"/>
  <c r="F9" i="3"/>
  <c r="F10" i="3"/>
  <c r="F4" i="3"/>
  <c r="J5" i="3"/>
  <c r="J6" i="3"/>
  <c r="J7" i="3"/>
  <c r="J8" i="3"/>
  <c r="J9" i="3"/>
  <c r="J10" i="3"/>
  <c r="J4" i="3"/>
  <c r="I5" i="3"/>
  <c r="I6" i="3"/>
  <c r="I7" i="3"/>
  <c r="I8" i="3"/>
  <c r="I9" i="3"/>
  <c r="I10" i="3"/>
  <c r="I4" i="3"/>
  <c r="H5" i="3"/>
  <c r="H6" i="3"/>
  <c r="H7" i="3"/>
  <c r="H8" i="3"/>
  <c r="H9" i="3"/>
  <c r="H10" i="3"/>
  <c r="H4" i="3"/>
  <c r="H11" i="10"/>
  <c r="D11" i="10"/>
  <c r="C18" i="14"/>
  <c r="C19" i="14"/>
  <c r="B15" i="14"/>
  <c r="B16" i="14"/>
  <c r="B17" i="14" s="1"/>
  <c r="B14" i="14"/>
  <c r="F7" i="13" l="1"/>
  <c r="F8" i="13"/>
  <c r="F9" i="13"/>
  <c r="F10" i="13"/>
  <c r="F6" i="13"/>
  <c r="J12" i="11" l="1"/>
  <c r="F12" i="11"/>
</calcChain>
</file>

<file path=xl/sharedStrings.xml><?xml version="1.0" encoding="utf-8"?>
<sst xmlns="http://schemas.openxmlformats.org/spreadsheetml/2006/main" count="124" uniqueCount="92">
  <si>
    <t>姓名</t>
    <phoneticPr fontId="13" type="noConversion"/>
  </si>
  <si>
    <t>繳年費</t>
    <phoneticPr fontId="13" type="noConversion"/>
  </si>
  <si>
    <t>消費次數</t>
    <phoneticPr fontId="13" type="noConversion"/>
  </si>
  <si>
    <t>消費總金額</t>
    <phoneticPr fontId="13" type="noConversion"/>
  </si>
  <si>
    <t>小明</t>
    <phoneticPr fontId="13" type="noConversion"/>
  </si>
  <si>
    <t>有</t>
    <phoneticPr fontId="13" type="noConversion"/>
  </si>
  <si>
    <t>小華</t>
    <phoneticPr fontId="13" type="noConversion"/>
  </si>
  <si>
    <t>無</t>
    <phoneticPr fontId="13" type="noConversion"/>
  </si>
  <si>
    <t>阿娟</t>
    <phoneticPr fontId="13" type="noConversion"/>
  </si>
  <si>
    <t>大雄</t>
    <phoneticPr fontId="13" type="noConversion"/>
  </si>
  <si>
    <t>小如</t>
    <phoneticPr fontId="13" type="noConversion"/>
  </si>
  <si>
    <t>有</t>
    <phoneticPr fontId="13" type="noConversion"/>
  </si>
  <si>
    <t>小香</t>
    <phoneticPr fontId="13" type="noConversion"/>
  </si>
  <si>
    <t>大胖</t>
    <phoneticPr fontId="13" type="noConversion"/>
  </si>
  <si>
    <t>達到1000?</t>
    <phoneticPr fontId="8" type="noConversion"/>
  </si>
  <si>
    <t>項目</t>
    <phoneticPr fontId="13" type="noConversion"/>
  </si>
  <si>
    <t>數量</t>
    <phoneticPr fontId="13" type="noConversion"/>
  </si>
  <si>
    <t>單價</t>
    <phoneticPr fontId="13" type="noConversion"/>
  </si>
  <si>
    <t>T 恤</t>
    <phoneticPr fontId="13" type="noConversion"/>
  </si>
  <si>
    <t>外套</t>
    <phoneticPr fontId="13" type="noConversion"/>
  </si>
  <si>
    <t>長褲</t>
    <phoneticPr fontId="13" type="noConversion"/>
  </si>
  <si>
    <t>襯衫</t>
    <phoneticPr fontId="13" type="noConversion"/>
  </si>
  <si>
    <t>鞋子</t>
    <phoneticPr fontId="13" type="noConversion"/>
  </si>
  <si>
    <t>圍巾</t>
    <phoneticPr fontId="13" type="noConversion"/>
  </si>
  <si>
    <t>總金額：</t>
    <phoneticPr fontId="13" type="noConversion"/>
  </si>
  <si>
    <t>分數</t>
    <phoneticPr fontId="13" type="noConversion"/>
  </si>
  <si>
    <t>國文</t>
    <phoneticPr fontId="13" type="noConversion"/>
  </si>
  <si>
    <t>英文</t>
    <phoneticPr fontId="13" type="noConversion"/>
  </si>
  <si>
    <t>數學</t>
    <phoneticPr fontId="13" type="noConversion"/>
  </si>
  <si>
    <t>自然</t>
    <phoneticPr fontId="13" type="noConversion"/>
  </si>
  <si>
    <t>加權平均：</t>
    <phoneticPr fontId="13" type="noConversion"/>
  </si>
  <si>
    <t>社會</t>
    <phoneticPr fontId="8" type="noConversion"/>
  </si>
  <si>
    <t>音樂</t>
    <phoneticPr fontId="8" type="noConversion"/>
  </si>
  <si>
    <t>達到1000
且消費滿5次</t>
    <phoneticPr fontId="8" type="noConversion"/>
  </si>
  <si>
    <t>達到1000
或有繳年費</t>
    <phoneticPr fontId="8" type="noConversion"/>
  </si>
  <si>
    <t>姓名</t>
    <phoneticPr fontId="13" type="noConversion"/>
  </si>
  <si>
    <t>居住地</t>
    <phoneticPr fontId="13" type="noConversion"/>
  </si>
  <si>
    <t>消費次數</t>
    <phoneticPr fontId="13" type="noConversion"/>
  </si>
  <si>
    <t>消費總金額</t>
    <phoneticPr fontId="13" type="noConversion"/>
  </si>
  <si>
    <t>有</t>
    <phoneticPr fontId="13" type="noConversion"/>
  </si>
  <si>
    <t>北區</t>
    <phoneticPr fontId="13" type="noConversion"/>
  </si>
  <si>
    <t>小華</t>
    <phoneticPr fontId="13" type="noConversion"/>
  </si>
  <si>
    <t>南區</t>
    <phoneticPr fontId="13" type="noConversion"/>
  </si>
  <si>
    <t>阿娟</t>
    <phoneticPr fontId="13" type="noConversion"/>
  </si>
  <si>
    <t>無</t>
    <phoneticPr fontId="13" type="noConversion"/>
  </si>
  <si>
    <t>東區</t>
    <phoneticPr fontId="13" type="noConversion"/>
  </si>
  <si>
    <t>南區</t>
    <phoneticPr fontId="13" type="noConversion"/>
  </si>
  <si>
    <t>小如</t>
    <phoneticPr fontId="13" type="noConversion"/>
  </si>
  <si>
    <t>東區</t>
    <phoneticPr fontId="13" type="noConversion"/>
  </si>
  <si>
    <t>小香</t>
    <phoneticPr fontId="13" type="noConversion"/>
  </si>
  <si>
    <t>東區</t>
    <phoneticPr fontId="13" type="noConversion"/>
  </si>
  <si>
    <t>大胖</t>
    <phoneticPr fontId="13" type="noConversion"/>
  </si>
  <si>
    <t>北區</t>
    <phoneticPr fontId="13" type="noConversion"/>
  </si>
  <si>
    <t>學分</t>
    <phoneticPr fontId="13" type="noConversion"/>
  </si>
  <si>
    <t>不及格的學分數：</t>
    <phoneticPr fontId="13" type="noConversion"/>
  </si>
  <si>
    <t>體育</t>
    <phoneticPr fontId="8" type="noConversion"/>
  </si>
  <si>
    <t>身份別</t>
    <phoneticPr fontId="13" type="noConversion"/>
  </si>
  <si>
    <t>請把達1000且消費滿5次的人, 身份別設為VIP, 且用不同顏色標出來</t>
    <phoneticPr fontId="8" type="noConversion"/>
  </si>
  <si>
    <t>其它人的身份別設為"一般"</t>
    <phoneticPr fontId="8" type="noConversion"/>
  </si>
  <si>
    <t>有繳年費且居住在東區的消費金額加總:</t>
    <phoneticPr fontId="13" type="noConversion"/>
  </si>
  <si>
    <t>項目</t>
    <phoneticPr fontId="13" type="noConversion"/>
  </si>
  <si>
    <t>水彩</t>
    <phoneticPr fontId="13" type="noConversion"/>
  </si>
  <si>
    <t>調色盤</t>
    <phoneticPr fontId="13" type="noConversion"/>
  </si>
  <si>
    <t>畫筆</t>
    <phoneticPr fontId="13" type="noConversion"/>
  </si>
  <si>
    <t>單價</t>
    <phoneticPr fontId="13" type="noConversion"/>
  </si>
  <si>
    <t>班級</t>
    <phoneticPr fontId="13" type="noConversion"/>
  </si>
  <si>
    <t>訂購數量</t>
    <phoneticPr fontId="13" type="noConversion"/>
  </si>
  <si>
    <t>金額</t>
    <phoneticPr fontId="13" type="noConversion"/>
  </si>
  <si>
    <t>一 班</t>
    <phoneticPr fontId="13" type="noConversion"/>
  </si>
  <si>
    <t>二 班</t>
    <phoneticPr fontId="13" type="noConversion"/>
  </si>
  <si>
    <t>三 班</t>
    <phoneticPr fontId="13" type="noConversion"/>
  </si>
  <si>
    <t>四 班</t>
    <phoneticPr fontId="13" type="noConversion"/>
  </si>
  <si>
    <t>五 班</t>
    <phoneticPr fontId="13" type="noConversion"/>
  </si>
  <si>
    <t>客戶編號</t>
    <phoneticPr fontId="8" type="noConversion"/>
  </si>
  <si>
    <t>非常滿意</t>
    <phoneticPr fontId="8" type="noConversion"/>
  </si>
  <si>
    <t>滿意</t>
  </si>
  <si>
    <t>普通</t>
    <phoneticPr fontId="8" type="noConversion"/>
  </si>
  <si>
    <t>不滿意</t>
    <phoneticPr fontId="8" type="noConversion"/>
  </si>
  <si>
    <t>非常不滿意</t>
    <phoneticPr fontId="8" type="noConversion"/>
  </si>
  <si>
    <t>分數</t>
    <phoneticPr fontId="8" type="noConversion"/>
  </si>
  <si>
    <t>滿意</t>
    <phoneticPr fontId="8" type="noConversion"/>
  </si>
  <si>
    <t>平均</t>
    <phoneticPr fontId="8" type="noConversion"/>
  </si>
  <si>
    <t>百分比</t>
    <phoneticPr fontId="8" type="noConversion"/>
  </si>
  <si>
    <t>角度</t>
    <phoneticPr fontId="8" type="noConversion"/>
  </si>
  <si>
    <t>弧度</t>
    <phoneticPr fontId="8" type="noConversion"/>
  </si>
  <si>
    <t>X</t>
    <phoneticPr fontId="8" type="noConversion"/>
  </si>
  <si>
    <t>Y</t>
    <phoneticPr fontId="8" type="noConversion"/>
  </si>
  <si>
    <t>餐點滿意度</t>
    <phoneticPr fontId="8" type="noConversion"/>
  </si>
  <si>
    <t>環圈百分比</t>
    <phoneticPr fontId="8" type="noConversion"/>
  </si>
  <si>
    <t>順便畫個各科目分數的雷達圖</t>
    <phoneticPr fontId="13" type="noConversion"/>
  </si>
  <si>
    <t>科目</t>
    <phoneticPr fontId="13" type="noConversion"/>
  </si>
  <si>
    <t xml:space="preserve">         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</si>
</sst>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2" formatCode="_-&quot;$&quot;* #,##0_-;\-&quot;$&quot;* #,##0_-;_-&quot;$&quot;* &quot;-&quot;_-;_-@_-"/>
    <numFmt numFmtId="176" formatCode="&quot;$&quot;#,##0.00"/>
    <numFmt numFmtId="177" formatCode="&quot;$&quot;#,##0_);[Red]\(&quot;$&quot;#,##0\)"/>
    <numFmt numFmtId="178" formatCode="@_)"/>
    <numFmt numFmtId="179" formatCode="m/d;@"/>
    <numFmt numFmtId="180" formatCode="0_)"/>
    <numFmt numFmtId="181" formatCode="0.0%"/>
  </numFmts>
  <fonts count="20">
    <font>
      <sz val="10"/>
      <color theme="3"/>
      <name val="Euphemia"/>
      <family val="2"/>
      <scheme val="minor"/>
    </font>
    <font>
      <sz val="11"/>
      <color theme="1"/>
      <name val="Euphemia"/>
      <family val="2"/>
      <scheme val="minor"/>
    </font>
    <font>
      <sz val="36"/>
      <color theme="8"/>
      <name val="Franklin Gothic Medium"/>
      <family val="2"/>
      <scheme val="major"/>
    </font>
    <font>
      <sz val="10"/>
      <color theme="3"/>
      <name val="Franklin Gothic Medium"/>
      <family val="2"/>
      <scheme val="major"/>
    </font>
    <font>
      <b/>
      <sz val="10"/>
      <color theme="3"/>
      <name val="Euphemia"/>
      <family val="2"/>
      <scheme val="minor"/>
    </font>
    <font>
      <sz val="9"/>
      <color theme="8"/>
      <name val="Webdings"/>
      <family val="1"/>
      <charset val="2"/>
    </font>
    <font>
      <sz val="10"/>
      <color theme="3"/>
      <name val="Euphemia"/>
      <family val="2"/>
      <scheme val="minor"/>
    </font>
    <font>
      <sz val="10"/>
      <color theme="8" tint="0.89996032593768116"/>
      <name val="Euphemia"/>
      <family val="2"/>
      <scheme val="minor"/>
    </font>
    <font>
      <sz val="9"/>
      <name val="細明體"/>
      <family val="3"/>
      <charset val="136"/>
      <scheme val="minor"/>
    </font>
    <font>
      <b/>
      <sz val="11"/>
      <color theme="1"/>
      <name val="微軟正黑體"/>
      <family val="2"/>
      <charset val="136"/>
    </font>
    <font>
      <sz val="10"/>
      <color theme="1"/>
      <name val="Microsoft JhengHei UI"/>
      <family val="2"/>
      <charset val="136"/>
    </font>
    <font>
      <sz val="11"/>
      <color theme="1"/>
      <name val="微軟正黑體"/>
      <family val="2"/>
      <charset val="136"/>
    </font>
    <font>
      <b/>
      <sz val="10"/>
      <name val="微軟正黑體"/>
      <family val="2"/>
      <charset val="136"/>
    </font>
    <font>
      <sz val="9"/>
      <name val="微軟正黑體"/>
      <family val="2"/>
      <charset val="136"/>
    </font>
    <font>
      <sz val="10"/>
      <name val="微軟正黑體"/>
      <family val="2"/>
      <charset val="136"/>
    </font>
    <font>
      <b/>
      <sz val="10"/>
      <color theme="1"/>
      <name val="微軟正黑體"/>
      <family val="2"/>
      <charset val="136"/>
    </font>
    <font>
      <b/>
      <sz val="10"/>
      <color rgb="FFFF0000"/>
      <name val="微軟正黑體"/>
      <family val="2"/>
      <charset val="136"/>
    </font>
    <font>
      <b/>
      <sz val="10"/>
      <color rgb="FFFF0000"/>
      <name val="Microsoft JhengHei UI"/>
      <family val="2"/>
      <charset val="136"/>
    </font>
    <font>
      <sz val="10"/>
      <color theme="3"/>
      <name val="細明體"/>
      <family val="3"/>
      <charset val="136"/>
      <scheme val="minor"/>
    </font>
    <font>
      <b/>
      <sz val="10"/>
      <color theme="3"/>
      <name val="細明體"/>
      <family val="3"/>
      <charset val="136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theme="1" tint="0.499984740745262"/>
      </bottom>
      <diagonal/>
    </border>
    <border>
      <left/>
      <right/>
      <top/>
      <bottom style="thin">
        <color theme="0" tint="-0.14996795556505021"/>
      </bottom>
      <diagonal/>
    </border>
    <border>
      <left/>
      <right/>
      <top/>
      <bottom style="thin">
        <color theme="0" tint="-0.149998474074526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14996795556505021"/>
      </top>
      <bottom style="thin">
        <color theme="0" tint="-0.14993743705557422"/>
      </bottom>
      <diagonal/>
    </border>
    <border>
      <left/>
      <right/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249977111117893"/>
      </left>
      <right/>
      <top/>
      <bottom/>
      <diagonal/>
    </border>
    <border>
      <left/>
      <right style="thin">
        <color theme="0" tint="-0.249977111117893"/>
      </right>
      <top/>
      <bottom/>
      <diagonal/>
    </border>
    <border>
      <left/>
      <right style="thin">
        <color theme="0" tint="-0.14999847407452621"/>
      </right>
      <top/>
      <bottom style="medium">
        <color theme="1" tint="0.499984740745262"/>
      </bottom>
      <diagonal/>
    </border>
    <border>
      <left/>
      <right style="thin">
        <color theme="0" tint="-0.14999847407452621"/>
      </right>
      <top/>
      <bottom/>
      <diagonal/>
    </border>
    <border>
      <left/>
      <right style="thin">
        <color theme="0" tint="-0.14999847407452621"/>
      </right>
      <top/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 applyNumberFormat="0" applyFill="0" applyBorder="0" applyAlignment="0" applyProtection="0"/>
    <xf numFmtId="176" fontId="1" fillId="0" borderId="0" applyFont="0" applyFill="0" applyBorder="0" applyProtection="0">
      <alignment horizontal="right"/>
    </xf>
    <xf numFmtId="0" fontId="5" fillId="0" borderId="0" applyNumberFormat="0" applyFill="0" applyBorder="0" applyAlignment="0" applyProtection="0">
      <alignment horizontal="left"/>
    </xf>
    <xf numFmtId="0" fontId="2" fillId="0" borderId="0" applyNumberFormat="0" applyFill="0" applyBorder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Protection="0">
      <alignment horizontal="left"/>
    </xf>
    <xf numFmtId="0" fontId="6" fillId="3" borderId="0" applyNumberFormat="0" applyFont="0" applyBorder="0" applyAlignment="0" applyProtection="0"/>
    <xf numFmtId="0" fontId="7" fillId="2" borderId="0" applyNumberFormat="0" applyBorder="0" applyAlignment="0" applyProtection="0"/>
    <xf numFmtId="0" fontId="6" fillId="0" borderId="0" applyNumberFormat="0" applyFont="0" applyFill="0" applyBorder="0" applyProtection="0">
      <alignment horizontal="left" indent="1"/>
    </xf>
    <xf numFmtId="9" fontId="6" fillId="0" borderId="0" applyFon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</cellStyleXfs>
  <cellXfs count="88">
    <xf numFmtId="0" fontId="0" fillId="0" borderId="0" xfId="0"/>
    <xf numFmtId="0" fontId="10" fillId="0" borderId="0" xfId="6" applyFont="1" applyFill="1"/>
    <xf numFmtId="0" fontId="10" fillId="0" borderId="0" xfId="0" applyFont="1" applyFill="1"/>
    <xf numFmtId="0" fontId="11" fillId="0" borderId="0" xfId="5" applyFont="1" applyFill="1" applyBorder="1" applyAlignment="1">
      <alignment horizontal="left"/>
    </xf>
    <xf numFmtId="177" fontId="11" fillId="0" borderId="0" xfId="1" applyNumberFormat="1" applyFont="1" applyFill="1" applyBorder="1" applyAlignment="1">
      <alignment horizontal="right"/>
    </xf>
    <xf numFmtId="0" fontId="11" fillId="0" borderId="0" xfId="5" applyFont="1" applyFill="1" applyAlignment="1">
      <alignment horizontal="left"/>
    </xf>
    <xf numFmtId="0" fontId="9" fillId="0" borderId="0" xfId="5" applyFont="1" applyFill="1" applyAlignment="1">
      <alignment horizontal="left"/>
    </xf>
    <xf numFmtId="1" fontId="10" fillId="0" borderId="0" xfId="6" applyNumberFormat="1" applyFont="1" applyFill="1"/>
    <xf numFmtId="0" fontId="9" fillId="0" borderId="0" xfId="6" applyFont="1" applyFill="1" applyBorder="1" applyAlignment="1">
      <alignment horizontal="left"/>
    </xf>
    <xf numFmtId="0" fontId="9" fillId="0" borderId="0" xfId="6" applyFont="1" applyFill="1" applyBorder="1" applyAlignment="1">
      <alignment horizontal="center"/>
    </xf>
    <xf numFmtId="0" fontId="10" fillId="0" borderId="0" xfId="6" applyFont="1" applyFill="1" applyBorder="1"/>
    <xf numFmtId="0" fontId="12" fillId="0" borderId="1" xfId="0" applyFont="1" applyBorder="1" applyAlignment="1">
      <alignment horizontal="right"/>
    </xf>
    <xf numFmtId="0" fontId="12" fillId="0" borderId="1" xfId="0" applyFont="1" applyBorder="1" applyAlignment="1">
      <alignment horizontal="right" indent="1"/>
    </xf>
    <xf numFmtId="178" fontId="12" fillId="0" borderId="1" xfId="0" applyNumberFormat="1" applyFont="1" applyBorder="1" applyAlignment="1">
      <alignment horizontal="right" indent="1"/>
    </xf>
    <xf numFmtId="0" fontId="0" fillId="0" borderId="0" xfId="0" applyFont="1" applyBorder="1" applyAlignment="1">
      <alignment vertical="center"/>
    </xf>
    <xf numFmtId="0" fontId="14" fillId="0" borderId="2" xfId="0" applyFont="1" applyBorder="1" applyAlignment="1">
      <alignment horizontal="right"/>
    </xf>
    <xf numFmtId="0" fontId="14" fillId="0" borderId="2" xfId="0" applyNumberFormat="1" applyFont="1" applyBorder="1" applyAlignment="1">
      <alignment horizontal="right" indent="1"/>
    </xf>
    <xf numFmtId="177" fontId="14" fillId="0" borderId="2" xfId="9" applyNumberFormat="1" applyFont="1" applyFill="1" applyBorder="1" applyAlignment="1">
      <alignment horizontal="right" indent="1"/>
    </xf>
    <xf numFmtId="0" fontId="0" fillId="0" borderId="0" xfId="0" applyFont="1" applyBorder="1" applyAlignment="1"/>
    <xf numFmtId="0" fontId="14" fillId="0" borderId="3" xfId="9" applyNumberFormat="1" applyFont="1" applyFill="1" applyBorder="1" applyAlignment="1">
      <alignment horizontal="right"/>
    </xf>
    <xf numFmtId="0" fontId="14" fillId="0" borderId="4" xfId="0" applyFont="1" applyBorder="1" applyAlignment="1">
      <alignment horizontal="right"/>
    </xf>
    <xf numFmtId="0" fontId="14" fillId="0" borderId="4" xfId="0" applyNumberFormat="1" applyFont="1" applyBorder="1" applyAlignment="1">
      <alignment horizontal="right" indent="1"/>
    </xf>
    <xf numFmtId="177" fontId="14" fillId="0" borderId="4" xfId="9" applyNumberFormat="1" applyFont="1" applyFill="1" applyBorder="1" applyAlignment="1">
      <alignment horizontal="right" indent="1"/>
    </xf>
    <xf numFmtId="178" fontId="12" fillId="0" borderId="1" xfId="0" applyNumberFormat="1" applyFont="1" applyBorder="1" applyAlignment="1">
      <alignment horizontal="center"/>
    </xf>
    <xf numFmtId="178" fontId="12" fillId="0" borderId="0" xfId="0" applyNumberFormat="1" applyFont="1" applyBorder="1" applyAlignment="1">
      <alignment horizontal="right"/>
    </xf>
    <xf numFmtId="0" fontId="12" fillId="0" borderId="1" xfId="0" applyFont="1" applyBorder="1" applyAlignment="1">
      <alignment horizontal="left" indent="1"/>
    </xf>
    <xf numFmtId="177" fontId="14" fillId="0" borderId="0" xfId="9" applyNumberFormat="1" applyFont="1" applyFill="1" applyBorder="1" applyAlignment="1"/>
    <xf numFmtId="0" fontId="14" fillId="0" borderId="2" xfId="0" applyFont="1" applyBorder="1" applyAlignment="1">
      <alignment horizontal="left" indent="1"/>
    </xf>
    <xf numFmtId="0" fontId="14" fillId="0" borderId="4" xfId="0" applyFont="1" applyBorder="1" applyAlignment="1">
      <alignment horizontal="left" indent="1"/>
    </xf>
    <xf numFmtId="0" fontId="0" fillId="0" borderId="0" xfId="0" applyFont="1" applyBorder="1" applyAlignment="1">
      <alignment horizontal="left" indent="1"/>
    </xf>
    <xf numFmtId="0" fontId="0" fillId="0" borderId="0" xfId="0" applyFont="1" applyBorder="1" applyAlignment="1">
      <alignment horizontal="right" indent="1"/>
    </xf>
    <xf numFmtId="177" fontId="0" fillId="0" borderId="7" xfId="9" applyNumberFormat="1" applyFont="1" applyBorder="1" applyAlignment="1">
      <alignment horizontal="right" vertical="center" indent="1"/>
    </xf>
    <xf numFmtId="179" fontId="0" fillId="0" borderId="0" xfId="0" applyNumberFormat="1" applyFont="1" applyBorder="1" applyAlignment="1">
      <alignment vertical="center"/>
    </xf>
    <xf numFmtId="9" fontId="0" fillId="0" borderId="0" xfId="9" applyFont="1" applyBorder="1">
      <alignment vertical="center"/>
    </xf>
    <xf numFmtId="0" fontId="12" fillId="0" borderId="1" xfId="0" applyFont="1" applyBorder="1" applyAlignment="1">
      <alignment horizontal="left"/>
    </xf>
    <xf numFmtId="0" fontId="14" fillId="0" borderId="2" xfId="0" applyFont="1" applyBorder="1" applyAlignment="1"/>
    <xf numFmtId="0" fontId="14" fillId="0" borderId="2" xfId="0" applyNumberFormat="1" applyFont="1" applyBorder="1" applyAlignment="1"/>
    <xf numFmtId="0" fontId="14" fillId="0" borderId="4" xfId="0" applyNumberFormat="1" applyFont="1" applyBorder="1" applyAlignment="1"/>
    <xf numFmtId="0" fontId="14" fillId="0" borderId="4" xfId="0" applyFont="1" applyBorder="1" applyAlignment="1"/>
    <xf numFmtId="2" fontId="14" fillId="0" borderId="7" xfId="0" applyNumberFormat="1" applyFont="1" applyBorder="1" applyAlignment="1">
      <alignment vertical="center"/>
    </xf>
    <xf numFmtId="0" fontId="14" fillId="0" borderId="8" xfId="0" applyFont="1" applyBorder="1" applyAlignment="1"/>
    <xf numFmtId="0" fontId="14" fillId="0" borderId="8" xfId="0" applyNumberFormat="1" applyFont="1" applyBorder="1" applyAlignment="1"/>
    <xf numFmtId="0" fontId="10" fillId="0" borderId="9" xfId="0" applyFont="1" applyFill="1" applyBorder="1"/>
    <xf numFmtId="178" fontId="12" fillId="0" borderId="1" xfId="0" applyNumberFormat="1" applyFont="1" applyBorder="1" applyAlignment="1">
      <alignment horizontal="center" wrapText="1"/>
    </xf>
    <xf numFmtId="0" fontId="14" fillId="0" borderId="2" xfId="0" applyFont="1" applyBorder="1" applyAlignment="1">
      <alignment horizontal="right" indent="1"/>
    </xf>
    <xf numFmtId="0" fontId="14" fillId="0" borderId="4" xfId="0" applyFont="1" applyBorder="1" applyAlignment="1">
      <alignment horizontal="right" indent="1"/>
    </xf>
    <xf numFmtId="0" fontId="0" fillId="0" borderId="0" xfId="0" applyFont="1" applyBorder="1" applyAlignment="1">
      <alignment horizontal="right" vertical="center"/>
    </xf>
    <xf numFmtId="0" fontId="0" fillId="0" borderId="0" xfId="0" applyFont="1" applyBorder="1" applyAlignment="1">
      <alignment horizontal="right" vertical="center" indent="1"/>
    </xf>
    <xf numFmtId="0" fontId="0" fillId="0" borderId="0" xfId="0" applyFont="1" applyFill="1" applyBorder="1" applyAlignment="1">
      <alignment vertical="center"/>
    </xf>
    <xf numFmtId="1" fontId="14" fillId="0" borderId="7" xfId="0" applyNumberFormat="1" applyFont="1" applyBorder="1" applyAlignment="1">
      <alignment vertical="center"/>
    </xf>
    <xf numFmtId="0" fontId="17" fillId="4" borderId="0" xfId="6" applyFont="1" applyFill="1" applyAlignment="1">
      <alignment horizontal="center"/>
    </xf>
    <xf numFmtId="1" fontId="10" fillId="0" borderId="0" xfId="6" applyNumberFormat="1" applyFont="1" applyFill="1" applyAlignment="1">
      <alignment horizontal="center"/>
    </xf>
    <xf numFmtId="0" fontId="15" fillId="4" borderId="5" xfId="0" applyFont="1" applyFill="1" applyBorder="1" applyAlignment="1">
      <alignment horizontal="right" vertical="center"/>
    </xf>
    <xf numFmtId="0" fontId="15" fillId="4" borderId="6" xfId="0" applyFont="1" applyFill="1" applyBorder="1" applyAlignment="1">
      <alignment horizontal="right" vertical="center"/>
    </xf>
    <xf numFmtId="0" fontId="12" fillId="4" borderId="7" xfId="0" applyFont="1" applyFill="1" applyBorder="1" applyAlignment="1">
      <alignment horizontal="right" vertical="center"/>
    </xf>
    <xf numFmtId="0" fontId="16" fillId="4" borderId="7" xfId="0" applyFont="1" applyFill="1" applyBorder="1" applyAlignment="1">
      <alignment horizontal="right" vertical="center"/>
    </xf>
    <xf numFmtId="0" fontId="16" fillId="4" borderId="10" xfId="0" applyFont="1" applyFill="1" applyBorder="1" applyAlignment="1">
      <alignment horizontal="center" vertical="center"/>
    </xf>
    <xf numFmtId="0" fontId="16" fillId="4" borderId="0" xfId="0" applyFont="1" applyFill="1" applyBorder="1" applyAlignment="1">
      <alignment horizontal="center" vertical="center"/>
    </xf>
    <xf numFmtId="0" fontId="16" fillId="4" borderId="11" xfId="0" applyFont="1" applyFill="1" applyBorder="1" applyAlignment="1">
      <alignment horizontal="center" vertical="center"/>
    </xf>
    <xf numFmtId="0" fontId="12" fillId="4" borderId="12" xfId="0" applyFont="1" applyFill="1" applyBorder="1" applyAlignment="1">
      <alignment horizontal="right" indent="1"/>
    </xf>
    <xf numFmtId="0" fontId="12" fillId="4" borderId="1" xfId="0" applyFont="1" applyFill="1" applyBorder="1" applyAlignment="1">
      <alignment horizontal="right" indent="1"/>
    </xf>
    <xf numFmtId="178" fontId="12" fillId="4" borderId="1" xfId="0" applyNumberFormat="1" applyFont="1" applyFill="1" applyBorder="1" applyAlignment="1">
      <alignment horizontal="right" indent="1"/>
    </xf>
    <xf numFmtId="0" fontId="14" fillId="0" borderId="13" xfId="0" applyFont="1" applyFill="1" applyBorder="1" applyAlignment="1">
      <alignment horizontal="right" vertical="center" indent="1"/>
    </xf>
    <xf numFmtId="177" fontId="14" fillId="0" borderId="0" xfId="10" applyNumberFormat="1" applyFont="1" applyFill="1" applyBorder="1" applyAlignment="1">
      <alignment horizontal="right" vertical="center" indent="1"/>
    </xf>
    <xf numFmtId="0" fontId="14" fillId="0" borderId="0" xfId="0" applyFont="1" applyFill="1" applyBorder="1" applyAlignment="1">
      <alignment horizontal="right" vertical="center" indent="1"/>
    </xf>
    <xf numFmtId="177" fontId="14" fillId="0" borderId="0" xfId="10" applyNumberFormat="1" applyFont="1" applyFill="1" applyBorder="1" applyAlignment="1">
      <alignment vertical="center"/>
    </xf>
    <xf numFmtId="0" fontId="12" fillId="4" borderId="1" xfId="0" applyNumberFormat="1" applyFont="1" applyFill="1" applyBorder="1" applyAlignment="1">
      <alignment horizontal="center"/>
    </xf>
    <xf numFmtId="0" fontId="12" fillId="4" borderId="12" xfId="0" applyNumberFormat="1" applyFont="1" applyFill="1" applyBorder="1" applyAlignment="1">
      <alignment horizontal="center"/>
    </xf>
    <xf numFmtId="178" fontId="15" fillId="4" borderId="1" xfId="0" applyNumberFormat="1" applyFont="1" applyFill="1" applyBorder="1" applyAlignment="1">
      <alignment horizontal="right" indent="1"/>
    </xf>
    <xf numFmtId="0" fontId="0" fillId="0" borderId="14" xfId="0" applyFont="1" applyBorder="1" applyAlignment="1">
      <alignment horizontal="right" indent="1"/>
    </xf>
    <xf numFmtId="180" fontId="0" fillId="0" borderId="3" xfId="0" applyNumberFormat="1" applyFont="1" applyBorder="1" applyAlignment="1">
      <alignment horizontal="right" indent="1"/>
    </xf>
    <xf numFmtId="180" fontId="14" fillId="0" borderId="3" xfId="0" applyNumberFormat="1" applyFont="1" applyBorder="1" applyAlignment="1">
      <alignment horizontal="right" indent="1"/>
    </xf>
    <xf numFmtId="180" fontId="14" fillId="0" borderId="14" xfId="9" applyNumberFormat="1" applyFont="1" applyFill="1" applyBorder="1" applyAlignment="1">
      <alignment horizontal="right" indent="1"/>
    </xf>
    <xf numFmtId="177" fontId="0" fillId="0" borderId="3" xfId="0" applyNumberFormat="1" applyFont="1" applyBorder="1" applyAlignment="1">
      <alignment horizontal="right" indent="1"/>
    </xf>
    <xf numFmtId="180" fontId="14" fillId="0" borderId="15" xfId="0" applyNumberFormat="1" applyFont="1" applyBorder="1" applyAlignment="1">
      <alignment horizontal="right" indent="1"/>
    </xf>
    <xf numFmtId="180" fontId="14" fillId="0" borderId="16" xfId="9" applyNumberFormat="1" applyFont="1" applyFill="1" applyBorder="1" applyAlignment="1">
      <alignment horizontal="right" indent="1"/>
    </xf>
    <xf numFmtId="180" fontId="14" fillId="0" borderId="15" xfId="0" applyNumberFormat="1" applyFont="1" applyFill="1" applyBorder="1" applyAlignment="1">
      <alignment horizontal="right" indent="1"/>
    </xf>
    <xf numFmtId="0" fontId="15" fillId="0" borderId="0" xfId="0" applyFont="1" applyBorder="1" applyAlignment="1">
      <alignment vertical="center"/>
    </xf>
    <xf numFmtId="177" fontId="0" fillId="0" borderId="0" xfId="9" applyNumberFormat="1" applyFont="1" applyBorder="1" applyAlignment="1">
      <alignment vertical="center"/>
    </xf>
    <xf numFmtId="9" fontId="0" fillId="0" borderId="0" xfId="9" applyNumberFormat="1" applyFont="1" applyBorder="1">
      <alignment vertical="center"/>
    </xf>
    <xf numFmtId="0" fontId="18" fillId="0" borderId="0" xfId="0" applyFont="1"/>
    <xf numFmtId="0" fontId="19" fillId="4" borderId="17" xfId="0" applyFont="1" applyFill="1" applyBorder="1"/>
    <xf numFmtId="0" fontId="0" fillId="0" borderId="17" xfId="0" applyBorder="1"/>
    <xf numFmtId="0" fontId="18" fillId="0" borderId="17" xfId="0" applyFont="1" applyBorder="1"/>
    <xf numFmtId="0" fontId="19" fillId="4" borderId="17" xfId="0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0" fontId="19" fillId="0" borderId="17" xfId="0" applyFont="1" applyBorder="1"/>
    <xf numFmtId="181" fontId="0" fillId="0" borderId="0" xfId="9" applyNumberFormat="1" applyFont="1" applyAlignment="1"/>
  </cellXfs>
  <cellStyles count="11">
    <cellStyle name="Checked" xfId="2"/>
    <cellStyle name="Currency Custom" xfId="1"/>
    <cellStyle name="Indent" xfId="8"/>
    <cellStyle name="Item" xfId="5"/>
    <cellStyle name="Purple Background" xfId="7"/>
    <cellStyle name="Table Headers" xfId="4"/>
    <cellStyle name="White Background" xfId="6"/>
    <cellStyle name="一般" xfId="0" builtinId="0" customBuiltin="1"/>
    <cellStyle name="百分比" xfId="9" builtinId="5"/>
    <cellStyle name="貨幣 [0]" xfId="10" builtinId="7"/>
    <cellStyle name="標題 1" xfId="3" builtinId="16" customBuiltin="1"/>
  </cellStyles>
  <dxfs count="4">
    <dxf>
      <font>
        <b/>
        <i val="0"/>
      </font>
      <fill>
        <patternFill>
          <bgColor theme="5" tint="0.79998168889431442"/>
        </patternFill>
      </fill>
    </dxf>
    <dxf>
      <fill>
        <patternFill>
          <bgColor theme="2"/>
        </patternFill>
      </fill>
    </dxf>
    <dxf>
      <font>
        <color theme="8"/>
      </font>
      <border>
        <bottom style="medium">
          <color theme="8"/>
        </bottom>
      </border>
    </dxf>
    <dxf>
      <fill>
        <patternFill>
          <bgColor theme="0"/>
        </patternFill>
      </fill>
    </dxf>
  </dxfs>
  <tableStyles count="1" defaultTableStyle="Grocery List" defaultPivotStyle="PivotStyleLight8">
    <tableStyle name="Grocery List" pivot="0" count="3">
      <tableStyleElement type="wholeTable" dxfId="3"/>
      <tableStyleElement type="headerRow" dxfId="2"/>
      <tableStyleElement type="firstRowStripe" dxfId="1"/>
    </tableStyle>
  </tableStyles>
  <colors>
    <mruColors>
      <color rgb="FFC0FC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filled"/>
        <c:varyColors val="0"/>
        <c:ser>
          <c:idx val="1"/>
          <c:order val="0"/>
          <c:spPr>
            <a:solidFill>
              <a:schemeClr val="accent2"/>
            </a:solidFill>
            <a:ln w="25400">
              <a:noFill/>
            </a:ln>
            <a:effectLst/>
          </c:spPr>
          <c:val>
            <c:numRef>
              <c:f>'2.Sumproduct'!$I$4:$I$9</c:f>
              <c:numCache>
                <c:formatCode>General</c:formatCode>
                <c:ptCount val="6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E58-4654-A98F-F796BDF110A7}"/>
            </c:ext>
          </c:extLst>
        </c:ser>
        <c:ser>
          <c:idx val="0"/>
          <c:order val="1"/>
          <c:spPr>
            <a:solidFill>
              <a:srgbClr val="C0FCF5">
                <a:alpha val="50196"/>
              </a:srgbClr>
            </a:solidFill>
            <a:ln>
              <a:solidFill>
                <a:sysClr val="windowText" lastClr="000000"/>
              </a:solidFill>
            </a:ln>
            <a:effectLst/>
          </c:spPr>
          <c:cat>
            <c:strRef>
              <c:f>'2.Sumproduct'!$F$4:$F$9</c:f>
              <c:strCache>
                <c:ptCount val="6"/>
                <c:pt idx="0">
                  <c:v>國文</c:v>
                </c:pt>
                <c:pt idx="1">
                  <c:v>英文</c:v>
                </c:pt>
                <c:pt idx="2">
                  <c:v>數學</c:v>
                </c:pt>
                <c:pt idx="3">
                  <c:v>自然</c:v>
                </c:pt>
                <c:pt idx="4">
                  <c:v>社會</c:v>
                </c:pt>
                <c:pt idx="5">
                  <c:v>音樂</c:v>
                </c:pt>
              </c:strCache>
            </c:strRef>
          </c:cat>
          <c:val>
            <c:numRef>
              <c:f>'2.Sumproduct'!$G$4:$G$9</c:f>
              <c:numCache>
                <c:formatCode>General</c:formatCode>
                <c:ptCount val="6"/>
                <c:pt idx="0">
                  <c:v>84</c:v>
                </c:pt>
                <c:pt idx="1">
                  <c:v>38</c:v>
                </c:pt>
                <c:pt idx="2">
                  <c:v>80</c:v>
                </c:pt>
                <c:pt idx="3">
                  <c:v>92</c:v>
                </c:pt>
                <c:pt idx="4">
                  <c:v>45</c:v>
                </c:pt>
                <c:pt idx="5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58-4654-A98F-F796BDF110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3345568"/>
        <c:axId val="533345984"/>
      </c:radarChart>
      <c:catAx>
        <c:axId val="533345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33345984"/>
        <c:crosses val="autoZero"/>
        <c:auto val="1"/>
        <c:lblAlgn val="ctr"/>
        <c:lblOffset val="100"/>
        <c:noMultiLvlLbl val="0"/>
      </c:catAx>
      <c:valAx>
        <c:axId val="53334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3334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文具採購量與價</a:t>
            </a:r>
            <a:endParaRPr lang="en-US" altLang="zh-TW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'4.組合圖表'!$C$2</c:f>
              <c:strCache>
                <c:ptCount val="1"/>
                <c:pt idx="0">
                  <c:v>水彩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'4.組合圖表'!$B$6:$B$10</c:f>
              <c:strCache>
                <c:ptCount val="5"/>
                <c:pt idx="0">
                  <c:v>一 班</c:v>
                </c:pt>
                <c:pt idx="1">
                  <c:v>二 班</c:v>
                </c:pt>
                <c:pt idx="2">
                  <c:v>三 班</c:v>
                </c:pt>
                <c:pt idx="3">
                  <c:v>四 班</c:v>
                </c:pt>
                <c:pt idx="4">
                  <c:v>五 班</c:v>
                </c:pt>
              </c:strCache>
            </c:strRef>
          </c:cat>
          <c:val>
            <c:numRef>
              <c:f>'4.組合圖表'!$C$6:$C$10</c:f>
              <c:numCache>
                <c:formatCode>0_)</c:formatCode>
                <c:ptCount val="5"/>
                <c:pt idx="0">
                  <c:v>12</c:v>
                </c:pt>
                <c:pt idx="1">
                  <c:v>15</c:v>
                </c:pt>
                <c:pt idx="2">
                  <c:v>21</c:v>
                </c:pt>
                <c:pt idx="3">
                  <c:v>8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C7-4689-9B5D-A1C9D16E3D6E}"/>
            </c:ext>
          </c:extLst>
        </c:ser>
        <c:ser>
          <c:idx val="1"/>
          <c:order val="1"/>
          <c:tx>
            <c:strRef>
              <c:f>'4.組合圖表'!$D$2</c:f>
              <c:strCache>
                <c:ptCount val="1"/>
                <c:pt idx="0">
                  <c:v>調色盤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'4.組合圖表'!$B$6:$B$10</c:f>
              <c:strCache>
                <c:ptCount val="5"/>
                <c:pt idx="0">
                  <c:v>一 班</c:v>
                </c:pt>
                <c:pt idx="1">
                  <c:v>二 班</c:v>
                </c:pt>
                <c:pt idx="2">
                  <c:v>三 班</c:v>
                </c:pt>
                <c:pt idx="3">
                  <c:v>四 班</c:v>
                </c:pt>
                <c:pt idx="4">
                  <c:v>五 班</c:v>
                </c:pt>
              </c:strCache>
            </c:strRef>
          </c:cat>
          <c:val>
            <c:numRef>
              <c:f>'4.組合圖表'!$D$6:$D$10</c:f>
              <c:numCache>
                <c:formatCode>0_)</c:formatCode>
                <c:ptCount val="5"/>
                <c:pt idx="0">
                  <c:v>20</c:v>
                </c:pt>
                <c:pt idx="1">
                  <c:v>18</c:v>
                </c:pt>
                <c:pt idx="2">
                  <c:v>15</c:v>
                </c:pt>
                <c:pt idx="3">
                  <c:v>10</c:v>
                </c:pt>
                <c:pt idx="4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C7-4689-9B5D-A1C9D16E3D6E}"/>
            </c:ext>
          </c:extLst>
        </c:ser>
        <c:ser>
          <c:idx val="2"/>
          <c:order val="2"/>
          <c:tx>
            <c:strRef>
              <c:f>'4.組合圖表'!$E$2</c:f>
              <c:strCache>
                <c:ptCount val="1"/>
                <c:pt idx="0">
                  <c:v>畫筆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'4.組合圖表'!$B$6:$B$10</c:f>
              <c:strCache>
                <c:ptCount val="5"/>
                <c:pt idx="0">
                  <c:v>一 班</c:v>
                </c:pt>
                <c:pt idx="1">
                  <c:v>二 班</c:v>
                </c:pt>
                <c:pt idx="2">
                  <c:v>三 班</c:v>
                </c:pt>
                <c:pt idx="3">
                  <c:v>四 班</c:v>
                </c:pt>
                <c:pt idx="4">
                  <c:v>五 班</c:v>
                </c:pt>
              </c:strCache>
            </c:strRef>
          </c:cat>
          <c:val>
            <c:numRef>
              <c:f>'4.組合圖表'!$E$6:$E$10</c:f>
              <c:numCache>
                <c:formatCode>0_)</c:formatCode>
                <c:ptCount val="5"/>
                <c:pt idx="0">
                  <c:v>18</c:v>
                </c:pt>
                <c:pt idx="1">
                  <c:v>21</c:v>
                </c:pt>
                <c:pt idx="2">
                  <c:v>7</c:v>
                </c:pt>
                <c:pt idx="3">
                  <c:v>14</c:v>
                </c:pt>
                <c:pt idx="4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C7-4689-9B5D-A1C9D16E3D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9811120"/>
        <c:axId val="599811536"/>
      </c:barChart>
      <c:lineChart>
        <c:grouping val="standard"/>
        <c:varyColors val="0"/>
        <c:ser>
          <c:idx val="3"/>
          <c:order val="3"/>
          <c:tx>
            <c:strRef>
              <c:f>'4.組合圖表'!$F$5</c:f>
              <c:strCache>
                <c:ptCount val="1"/>
                <c:pt idx="0">
                  <c:v>金額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strRef>
              <c:f>'4.組合圖表'!$B$6:$B$10</c:f>
              <c:strCache>
                <c:ptCount val="5"/>
                <c:pt idx="0">
                  <c:v>一 班</c:v>
                </c:pt>
                <c:pt idx="1">
                  <c:v>二 班</c:v>
                </c:pt>
                <c:pt idx="2">
                  <c:v>三 班</c:v>
                </c:pt>
                <c:pt idx="3">
                  <c:v>四 班</c:v>
                </c:pt>
                <c:pt idx="4">
                  <c:v>五 班</c:v>
                </c:pt>
              </c:strCache>
            </c:strRef>
          </c:cat>
          <c:val>
            <c:numRef>
              <c:f>'4.組合圖表'!$F$6:$F$10</c:f>
              <c:numCache>
                <c:formatCode>"$"#,##0_);[Red]\("$"#,##0\)</c:formatCode>
                <c:ptCount val="5"/>
                <c:pt idx="0">
                  <c:v>10300</c:v>
                </c:pt>
                <c:pt idx="1">
                  <c:v>11460</c:v>
                </c:pt>
                <c:pt idx="2">
                  <c:v>10950</c:v>
                </c:pt>
                <c:pt idx="3">
                  <c:v>6600</c:v>
                </c:pt>
                <c:pt idx="4">
                  <c:v>8540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0C7-4689-9B5D-A1C9D16E3D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9810704"/>
        <c:axId val="599810288"/>
      </c:lineChart>
      <c:valAx>
        <c:axId val="599811536"/>
        <c:scaling>
          <c:orientation val="minMax"/>
        </c:scaling>
        <c:delete val="0"/>
        <c:axPos val="l"/>
        <c:numFmt formatCode="0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99811120"/>
        <c:crossBetween val="between"/>
      </c:valAx>
      <c:catAx>
        <c:axId val="599811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99811536"/>
        <c:auto val="1"/>
        <c:lblAlgn val="ctr"/>
        <c:lblOffset val="100"/>
        <c:noMultiLvlLbl val="0"/>
      </c:catAx>
      <c:valAx>
        <c:axId val="599810288"/>
        <c:scaling>
          <c:orientation val="minMax"/>
        </c:scaling>
        <c:delete val="0"/>
        <c:axPos val="r"/>
        <c:numFmt formatCode="&quot;$&quot;#,##0_);[Red]\(&quot;$&quot;#,##0\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99810704"/>
        <c:crosses val="max"/>
        <c:crossBetween val="between"/>
      </c:valAx>
      <c:catAx>
        <c:axId val="5998107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9981028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餐點滿意度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explosion val="15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23A-4DC8-8954-41DE066888AE}"/>
              </c:ext>
            </c:extLst>
          </c:dPt>
          <c:val>
            <c:numRef>
              <c:f>'5.複習指針圖'!$B$20:$E$20</c:f>
              <c:numCache>
                <c:formatCode>General</c:formatCode>
                <c:ptCount val="4"/>
                <c:pt idx="0">
                  <c:v>45</c:v>
                </c:pt>
                <c:pt idx="1">
                  <c:v>90</c:v>
                </c:pt>
                <c:pt idx="2">
                  <c:v>45</c:v>
                </c:pt>
                <c:pt idx="3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3A-4DC8-8954-41DE066888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50"/>
      </c:doughnutChart>
      <c:scatterChart>
        <c:scatterStyle val="lineMarker"/>
        <c:varyColors val="0"/>
        <c:ser>
          <c:idx val="1"/>
          <c:order val="1"/>
          <c:spPr>
            <a:ln w="28575" cap="rnd">
              <a:solidFill>
                <a:srgbClr val="0070C0"/>
              </a:solidFill>
              <a:round/>
              <a:headEnd type="oval"/>
            </a:ln>
            <a:effectLst/>
          </c:spPr>
          <c:marker>
            <c:symbol val="none"/>
          </c:marker>
          <c:xVal>
            <c:numRef>
              <c:f>'5.複習指針圖'!$B$18:$C$18</c:f>
              <c:numCache>
                <c:formatCode>General</c:formatCode>
                <c:ptCount val="2"/>
                <c:pt idx="0">
                  <c:v>0</c:v>
                </c:pt>
                <c:pt idx="1">
                  <c:v>0.58778525229247303</c:v>
                </c:pt>
              </c:numCache>
            </c:numRef>
          </c:xVal>
          <c:yVal>
            <c:numRef>
              <c:f>'5.複習指針圖'!$B$19:$C$19</c:f>
              <c:numCache>
                <c:formatCode>General</c:formatCode>
                <c:ptCount val="2"/>
                <c:pt idx="0">
                  <c:v>0</c:v>
                </c:pt>
                <c:pt idx="1">
                  <c:v>0.80901699437494745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23A-4DC8-8954-41DE066888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8140640"/>
        <c:axId val="608143552"/>
      </c:scatterChart>
      <c:valAx>
        <c:axId val="608143552"/>
        <c:scaling>
          <c:orientation val="minMax"/>
          <c:max val="1"/>
          <c:min val="-1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608140640"/>
        <c:crossBetween val="midCat"/>
      </c:valAx>
      <c:valAx>
        <c:axId val="608140640"/>
        <c:scaling>
          <c:orientation val="minMax"/>
          <c:max val="1"/>
          <c:min val="-1"/>
        </c:scaling>
        <c:delete val="1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608143552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260105</xdr:colOff>
      <xdr:row>4</xdr:row>
      <xdr:rowOff>86457</xdr:rowOff>
    </xdr:from>
    <xdr:to>
      <xdr:col>15</xdr:col>
      <xdr:colOff>139212</xdr:colOff>
      <xdr:row>18</xdr:row>
      <xdr:rowOff>43961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95250</xdr:colOff>
      <xdr:row>6</xdr:row>
      <xdr:rowOff>115766</xdr:rowOff>
    </xdr:from>
    <xdr:to>
      <xdr:col>13</xdr:col>
      <xdr:colOff>534865</xdr:colOff>
      <xdr:row>17</xdr:row>
      <xdr:rowOff>199293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54428</xdr:colOff>
      <xdr:row>2</xdr:row>
      <xdr:rowOff>97970</xdr:rowOff>
    </xdr:from>
    <xdr:to>
      <xdr:col>10</xdr:col>
      <xdr:colOff>427264</xdr:colOff>
      <xdr:row>16</xdr:row>
      <xdr:rowOff>43541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424543</xdr:colOff>
      <xdr:row>10</xdr:row>
      <xdr:rowOff>81644</xdr:rowOff>
    </xdr:from>
    <xdr:to>
      <xdr:col>9</xdr:col>
      <xdr:colOff>114300</xdr:colOff>
      <xdr:row>12</xdr:row>
      <xdr:rowOff>76201</xdr:rowOff>
    </xdr:to>
    <xdr:sp macro="" textlink="$B$15">
      <xdr:nvSpPr>
        <xdr:cNvPr id="3" name="文字方塊 2"/>
        <xdr:cNvSpPr txBox="1"/>
      </xdr:nvSpPr>
      <xdr:spPr>
        <a:xfrm>
          <a:off x="5094514" y="1877787"/>
          <a:ext cx="908957" cy="35378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AF45CECA-B80A-4E4B-A404-0FC1B19B0100}" type="TxLink">
            <a:rPr lang="en-US" altLang="en-US" sz="2000" b="1" i="0" u="none" strike="noStrike">
              <a:solidFill>
                <a:srgbClr val="FF0000"/>
              </a:solidFill>
              <a:latin typeface="Arial" panose="020B0604020202020204" pitchFamily="34" charset="0"/>
              <a:cs typeface="Arial" panose="020B0604020202020204" pitchFamily="34" charset="0"/>
            </a:rPr>
            <a:t>70.0%</a:t>
          </a:fld>
          <a:endParaRPr lang="zh-TW" altLang="en-US" sz="2800" b="1">
            <a:solidFill>
              <a:srgbClr val="FF000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151">
      <a:dk1>
        <a:sysClr val="windowText" lastClr="000000"/>
      </a:dk1>
      <a:lt1>
        <a:sysClr val="window" lastClr="FFFFFF"/>
      </a:lt1>
      <a:dk2>
        <a:srgbClr val="554527"/>
      </a:dk2>
      <a:lt2>
        <a:srgbClr val="FAF8F4"/>
      </a:lt2>
      <a:accent1>
        <a:srgbClr val="F4B224"/>
      </a:accent1>
      <a:accent2>
        <a:srgbClr val="F4900B"/>
      </a:accent2>
      <a:accent3>
        <a:srgbClr val="E66B10"/>
      </a:accent3>
      <a:accent4>
        <a:srgbClr val="D64C16"/>
      </a:accent4>
      <a:accent5>
        <a:srgbClr val="4E1747"/>
      </a:accent5>
      <a:accent6>
        <a:srgbClr val="09AA97"/>
      </a:accent6>
      <a:hlink>
        <a:srgbClr val="09AA97"/>
      </a:hlink>
      <a:folHlink>
        <a:srgbClr val="4E1747"/>
      </a:folHlink>
    </a:clrScheme>
    <a:fontScheme name="151">
      <a:majorFont>
        <a:latin typeface="Franklin Gothic Medium"/>
        <a:ea typeface=""/>
        <a:cs typeface=""/>
      </a:majorFont>
      <a:minorFont>
        <a:latin typeface="Euphemia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8"/>
  <sheetViews>
    <sheetView showGridLines="0" tabSelected="1" zoomScale="130" zoomScaleNormal="130" workbookViewId="0">
      <selection activeCell="L18" sqref="L18"/>
    </sheetView>
  </sheetViews>
  <sheetFormatPr defaultColWidth="9" defaultRowHeight="21" customHeight="1"/>
  <cols>
    <col min="1" max="1" width="10" style="1" customWidth="1"/>
    <col min="2" max="4" width="10.7109375" style="1" customWidth="1"/>
    <col min="5" max="5" width="12.85546875" style="2" customWidth="1"/>
    <col min="6" max="6" width="11.7109375" style="2" customWidth="1"/>
    <col min="7" max="7" width="3.7109375" style="2" customWidth="1"/>
    <col min="8" max="8" width="13.85546875" style="2" customWidth="1"/>
    <col min="9" max="9" width="13.42578125" style="2" customWidth="1"/>
    <col min="10" max="10" width="11.85546875" style="2" customWidth="1"/>
    <col min="11" max="16384" width="9" style="2"/>
  </cols>
  <sheetData>
    <row r="1" spans="1:10" ht="21" customHeight="1">
      <c r="A1" s="8"/>
      <c r="B1" s="9"/>
      <c r="C1" s="9"/>
      <c r="D1" s="9"/>
      <c r="E1" s="9"/>
      <c r="F1" s="9"/>
    </row>
    <row r="2" spans="1:10" ht="21" customHeight="1">
      <c r="A2" s="3"/>
      <c r="B2" s="4"/>
      <c r="C2" s="4"/>
      <c r="D2" s="4"/>
      <c r="E2" s="4"/>
      <c r="F2" s="4"/>
    </row>
    <row r="3" spans="1:10" ht="36.75" customHeight="1" thickBot="1">
      <c r="A3" s="3"/>
      <c r="B3" s="11" t="s">
        <v>0</v>
      </c>
      <c r="C3" s="12" t="s">
        <v>1</v>
      </c>
      <c r="D3" s="12" t="s">
        <v>2</v>
      </c>
      <c r="E3" s="13" t="s">
        <v>3</v>
      </c>
      <c r="F3" s="13" t="s">
        <v>56</v>
      </c>
      <c r="G3" s="14"/>
      <c r="H3" s="23" t="s">
        <v>14</v>
      </c>
      <c r="I3" s="43" t="s">
        <v>34</v>
      </c>
      <c r="J3" s="43" t="s">
        <v>33</v>
      </c>
    </row>
    <row r="4" spans="1:10" ht="21" customHeight="1">
      <c r="A4" s="3"/>
      <c r="B4" s="15" t="s">
        <v>4</v>
      </c>
      <c r="C4" s="16" t="s">
        <v>5</v>
      </c>
      <c r="D4" s="16">
        <v>4</v>
      </c>
      <c r="E4" s="17">
        <v>760</v>
      </c>
      <c r="F4" s="17" t="str">
        <f>IF(J4,"VIP","一般")</f>
        <v>一般</v>
      </c>
      <c r="G4" s="18"/>
      <c r="H4" s="19" t="b">
        <f>E4&gt;=1000</f>
        <v>0</v>
      </c>
      <c r="I4" s="19" t="b">
        <f>OR(E4&gt;=1000,C4="有")</f>
        <v>1</v>
      </c>
      <c r="J4" s="19" t="b">
        <f>AND(E4&gt;=1000,D4&gt;=5)</f>
        <v>0</v>
      </c>
    </row>
    <row r="5" spans="1:10" ht="21" customHeight="1">
      <c r="B5" s="20" t="s">
        <v>6</v>
      </c>
      <c r="C5" s="21" t="s">
        <v>7</v>
      </c>
      <c r="D5" s="21">
        <v>8</v>
      </c>
      <c r="E5" s="22">
        <v>890</v>
      </c>
      <c r="F5" s="17" t="str">
        <f t="shared" ref="F5:F10" si="0">IF(J5,"VIP","一般")</f>
        <v>一般</v>
      </c>
      <c r="G5" s="18"/>
      <c r="H5" s="19" t="b">
        <f t="shared" ref="H5:H10" si="1">E5&gt;=1000</f>
        <v>0</v>
      </c>
      <c r="I5" s="19" t="b">
        <f t="shared" ref="I5:I10" si="2">OR(E5&gt;=1000,C5="有")</f>
        <v>0</v>
      </c>
      <c r="J5" s="19" t="b">
        <f t="shared" ref="J5:J10" si="3">AND(E5&gt;=1000,D5&gt;=5)</f>
        <v>0</v>
      </c>
    </row>
    <row r="6" spans="1:10" ht="21" customHeight="1">
      <c r="A6" s="5"/>
      <c r="B6" s="20" t="s">
        <v>8</v>
      </c>
      <c r="C6" s="21" t="s">
        <v>7</v>
      </c>
      <c r="D6" s="21">
        <v>12</v>
      </c>
      <c r="E6" s="22">
        <v>1050</v>
      </c>
      <c r="F6" s="17" t="str">
        <f t="shared" si="0"/>
        <v>VIP</v>
      </c>
      <c r="G6" s="18"/>
      <c r="H6" s="19" t="b">
        <f t="shared" si="1"/>
        <v>1</v>
      </c>
      <c r="I6" s="19" t="b">
        <f t="shared" si="2"/>
        <v>1</v>
      </c>
      <c r="J6" s="19" t="b">
        <f t="shared" si="3"/>
        <v>1</v>
      </c>
    </row>
    <row r="7" spans="1:10" ht="21" customHeight="1">
      <c r="A7" s="6"/>
      <c r="B7" s="20" t="s">
        <v>9</v>
      </c>
      <c r="C7" s="21" t="s">
        <v>5</v>
      </c>
      <c r="D7" s="21">
        <v>3</v>
      </c>
      <c r="E7" s="22">
        <v>680</v>
      </c>
      <c r="F7" s="17" t="str">
        <f t="shared" si="0"/>
        <v>一般</v>
      </c>
      <c r="G7" s="18"/>
      <c r="H7" s="19" t="b">
        <f t="shared" si="1"/>
        <v>0</v>
      </c>
      <c r="I7" s="19" t="b">
        <f t="shared" si="2"/>
        <v>1</v>
      </c>
      <c r="J7" s="19" t="b">
        <f t="shared" si="3"/>
        <v>0</v>
      </c>
    </row>
    <row r="8" spans="1:10" ht="21" customHeight="1">
      <c r="B8" s="20" t="s">
        <v>10</v>
      </c>
      <c r="C8" s="21" t="s">
        <v>11</v>
      </c>
      <c r="D8" s="21">
        <v>15</v>
      </c>
      <c r="E8" s="22">
        <v>1650</v>
      </c>
      <c r="F8" s="17" t="str">
        <f t="shared" si="0"/>
        <v>VIP</v>
      </c>
      <c r="G8" s="18"/>
      <c r="H8" s="19" t="b">
        <f t="shared" si="1"/>
        <v>1</v>
      </c>
      <c r="I8" s="19" t="b">
        <f t="shared" si="2"/>
        <v>1</v>
      </c>
      <c r="J8" s="19" t="b">
        <f t="shared" si="3"/>
        <v>1</v>
      </c>
    </row>
    <row r="9" spans="1:10" ht="21" customHeight="1">
      <c r="B9" s="20" t="s">
        <v>12</v>
      </c>
      <c r="C9" s="21" t="s">
        <v>11</v>
      </c>
      <c r="D9" s="21">
        <v>6</v>
      </c>
      <c r="E9" s="22">
        <v>760</v>
      </c>
      <c r="F9" s="17" t="str">
        <f t="shared" si="0"/>
        <v>一般</v>
      </c>
      <c r="G9" s="18"/>
      <c r="H9" s="19" t="b">
        <f t="shared" si="1"/>
        <v>0</v>
      </c>
      <c r="I9" s="19" t="b">
        <f t="shared" si="2"/>
        <v>1</v>
      </c>
      <c r="J9" s="19" t="b">
        <f t="shared" si="3"/>
        <v>0</v>
      </c>
    </row>
    <row r="10" spans="1:10" ht="21" customHeight="1">
      <c r="B10" s="20" t="s">
        <v>13</v>
      </c>
      <c r="C10" s="21" t="s">
        <v>11</v>
      </c>
      <c r="D10" s="21">
        <v>2</v>
      </c>
      <c r="E10" s="22">
        <v>480</v>
      </c>
      <c r="F10" s="17" t="str">
        <f t="shared" si="0"/>
        <v>一般</v>
      </c>
      <c r="G10" s="18"/>
      <c r="H10" s="19" t="b">
        <f t="shared" si="1"/>
        <v>0</v>
      </c>
      <c r="I10" s="19" t="b">
        <f t="shared" si="2"/>
        <v>1</v>
      </c>
      <c r="J10" s="19" t="b">
        <f t="shared" si="3"/>
        <v>0</v>
      </c>
    </row>
    <row r="12" spans="1:10" ht="21" customHeight="1">
      <c r="B12" s="50" t="s">
        <v>57</v>
      </c>
      <c r="C12" s="50"/>
      <c r="D12" s="50"/>
      <c r="E12" s="50"/>
      <c r="F12" s="50"/>
    </row>
    <row r="13" spans="1:10" ht="21" customHeight="1">
      <c r="A13" s="10"/>
      <c r="B13" s="51" t="s">
        <v>58</v>
      </c>
      <c r="C13" s="51"/>
      <c r="D13" s="51"/>
      <c r="E13" s="51"/>
      <c r="F13" s="51"/>
    </row>
    <row r="14" spans="1:10" ht="21" customHeight="1">
      <c r="B14" s="7"/>
      <c r="C14" s="7"/>
      <c r="D14" s="7"/>
    </row>
    <row r="15" spans="1:10" ht="21" customHeight="1">
      <c r="B15" s="7"/>
      <c r="C15" s="7"/>
      <c r="D15" s="7"/>
    </row>
    <row r="18" spans="12:12" ht="21" customHeight="1">
      <c r="L18" s="2" t="s">
        <v>91</v>
      </c>
    </row>
  </sheetData>
  <mergeCells count="2">
    <mergeCell ref="B12:F12"/>
    <mergeCell ref="B13:F13"/>
  </mergeCells>
  <phoneticPr fontId="8" type="noConversion"/>
  <conditionalFormatting sqref="B4:F10">
    <cfRule type="expression" dxfId="0" priority="1">
      <formula>$F4="VIP"</formula>
    </cfRule>
  </conditionalFormatting>
  <printOptions horizontalCentered="1"/>
  <pageMargins left="0.3" right="0.3" top="0.5" bottom="0.5" header="0.3" footer="0.3"/>
  <pageSetup fitToHeight="0" orientation="portrait" r:id="rId1"/>
  <headerFooter differentFirs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5"/>
  <sheetViews>
    <sheetView showGridLines="0" topLeftCell="A2" zoomScale="130" zoomScaleNormal="130" workbookViewId="0">
      <selection activeCell="Q7" sqref="Q7"/>
    </sheetView>
  </sheetViews>
  <sheetFormatPr defaultColWidth="9" defaultRowHeight="21" customHeight="1"/>
  <cols>
    <col min="1" max="1" width="10" style="1" customWidth="1"/>
    <col min="2" max="2" width="8.42578125" style="1" customWidth="1"/>
    <col min="3" max="3" width="6.85546875" style="1" customWidth="1"/>
    <col min="4" max="4" width="10.7109375" style="1" customWidth="1"/>
    <col min="5" max="5" width="6.28515625" style="2" customWidth="1"/>
    <col min="6" max="6" width="6.85546875" style="2" customWidth="1"/>
    <col min="7" max="7" width="9" style="2"/>
    <col min="8" max="8" width="9" style="2" customWidth="1"/>
    <col min="9" max="9" width="6.28515625" style="2" customWidth="1"/>
    <col min="10" max="10" width="25.5703125" style="2" customWidth="1"/>
    <col min="11" max="16384" width="9" style="2"/>
  </cols>
  <sheetData>
    <row r="1" spans="1:10" ht="21" customHeight="1">
      <c r="A1" s="8"/>
      <c r="B1" s="9"/>
      <c r="C1" s="9"/>
      <c r="D1" s="9"/>
      <c r="E1" s="9"/>
    </row>
    <row r="2" spans="1:10" ht="21" customHeight="1">
      <c r="A2" s="14"/>
      <c r="B2" s="14"/>
      <c r="C2" s="14"/>
      <c r="D2" s="14"/>
      <c r="E2" s="14"/>
      <c r="F2" s="14"/>
    </row>
    <row r="3" spans="1:10" ht="21" customHeight="1" thickBot="1">
      <c r="A3" s="24"/>
      <c r="B3" s="25" t="s">
        <v>15</v>
      </c>
      <c r="C3" s="12" t="s">
        <v>16</v>
      </c>
      <c r="D3" s="13" t="s">
        <v>17</v>
      </c>
      <c r="E3" s="14"/>
      <c r="F3" s="34" t="s">
        <v>90</v>
      </c>
      <c r="G3" s="11" t="s">
        <v>25</v>
      </c>
      <c r="H3" s="11" t="s">
        <v>53</v>
      </c>
      <c r="J3" s="34" t="s">
        <v>89</v>
      </c>
    </row>
    <row r="4" spans="1:10" ht="21" customHeight="1">
      <c r="A4" s="26"/>
      <c r="B4" s="27" t="s">
        <v>18</v>
      </c>
      <c r="C4" s="16">
        <v>12</v>
      </c>
      <c r="D4" s="17">
        <v>350</v>
      </c>
      <c r="E4" s="18"/>
      <c r="F4" s="35" t="s">
        <v>26</v>
      </c>
      <c r="G4" s="36">
        <v>84</v>
      </c>
      <c r="H4" s="36">
        <v>3</v>
      </c>
      <c r="I4" s="2">
        <v>60</v>
      </c>
    </row>
    <row r="5" spans="1:10" ht="21" customHeight="1">
      <c r="A5" s="26"/>
      <c r="B5" s="28" t="s">
        <v>19</v>
      </c>
      <c r="C5" s="21">
        <v>6</v>
      </c>
      <c r="D5" s="22">
        <v>1050</v>
      </c>
      <c r="E5" s="18"/>
      <c r="F5" s="18" t="s">
        <v>27</v>
      </c>
      <c r="G5" s="18">
        <v>38</v>
      </c>
      <c r="H5" s="37">
        <v>3</v>
      </c>
      <c r="I5" s="2">
        <v>60</v>
      </c>
    </row>
    <row r="6" spans="1:10" ht="21" customHeight="1">
      <c r="A6" s="26"/>
      <c r="B6" s="28" t="s">
        <v>20</v>
      </c>
      <c r="C6" s="21">
        <v>8</v>
      </c>
      <c r="D6" s="22">
        <v>870</v>
      </c>
      <c r="E6" s="18"/>
      <c r="F6" s="38" t="s">
        <v>28</v>
      </c>
      <c r="G6" s="37">
        <v>80</v>
      </c>
      <c r="H6" s="37">
        <v>3</v>
      </c>
      <c r="I6" s="2">
        <v>60</v>
      </c>
    </row>
    <row r="7" spans="1:10" ht="21" customHeight="1">
      <c r="A7" s="26"/>
      <c r="B7" s="28" t="s">
        <v>21</v>
      </c>
      <c r="C7" s="21">
        <v>5</v>
      </c>
      <c r="D7" s="22">
        <v>690</v>
      </c>
      <c r="E7" s="18"/>
      <c r="F7" s="38" t="s">
        <v>29</v>
      </c>
      <c r="G7" s="37">
        <v>92</v>
      </c>
      <c r="H7" s="37">
        <v>2</v>
      </c>
      <c r="I7" s="2">
        <v>60</v>
      </c>
    </row>
    <row r="8" spans="1:10" ht="21" customHeight="1">
      <c r="A8" s="26"/>
      <c r="B8" s="28" t="s">
        <v>22</v>
      </c>
      <c r="C8" s="21">
        <v>10</v>
      </c>
      <c r="D8" s="22">
        <v>1200</v>
      </c>
      <c r="E8" s="18"/>
      <c r="F8" s="40" t="s">
        <v>31</v>
      </c>
      <c r="G8" s="41">
        <v>45</v>
      </c>
      <c r="H8" s="41">
        <v>2</v>
      </c>
      <c r="I8" s="2">
        <v>60</v>
      </c>
    </row>
    <row r="9" spans="1:10" ht="21" customHeight="1">
      <c r="A9" s="26"/>
      <c r="B9" s="27" t="s">
        <v>23</v>
      </c>
      <c r="C9" s="21">
        <v>8</v>
      </c>
      <c r="D9" s="22">
        <v>350</v>
      </c>
      <c r="E9" s="18"/>
      <c r="F9" s="42" t="s">
        <v>32</v>
      </c>
      <c r="G9" s="42">
        <v>66</v>
      </c>
      <c r="H9" s="42">
        <v>1</v>
      </c>
      <c r="I9" s="2">
        <v>60</v>
      </c>
    </row>
    <row r="10" spans="1:10" ht="21" customHeight="1">
      <c r="A10" s="18"/>
      <c r="B10" s="29"/>
      <c r="C10" s="30"/>
      <c r="D10" s="18"/>
      <c r="E10" s="18"/>
    </row>
    <row r="11" spans="1:10" ht="21" customHeight="1">
      <c r="A11" s="14"/>
      <c r="B11" s="52" t="s">
        <v>24</v>
      </c>
      <c r="C11" s="53"/>
      <c r="D11" s="31">
        <f>SUMPRODUCT(C4:C9,D4:D9)</f>
        <v>35710</v>
      </c>
      <c r="E11" s="14"/>
      <c r="F11" s="54" t="s">
        <v>30</v>
      </c>
      <c r="G11" s="54"/>
      <c r="H11" s="39">
        <f>SUMPRODUCT(G4:G9*H4:H9)/SUM(H4:H9)</f>
        <v>67.571428571428569</v>
      </c>
    </row>
    <row r="12" spans="1:10" ht="21" customHeight="1">
      <c r="A12" s="14"/>
      <c r="B12" s="14"/>
      <c r="C12" s="32"/>
      <c r="D12" s="33"/>
      <c r="E12" s="14"/>
      <c r="F12" s="14"/>
    </row>
    <row r="13" spans="1:10" ht="21" customHeight="1">
      <c r="A13" s="14"/>
      <c r="B13" s="14"/>
      <c r="C13" s="32"/>
      <c r="D13" s="33"/>
      <c r="E13" s="14"/>
      <c r="F13" s="14"/>
    </row>
    <row r="14" spans="1:10" ht="21" customHeight="1">
      <c r="A14" s="14"/>
      <c r="B14" s="14"/>
      <c r="C14" s="32"/>
      <c r="D14" s="33"/>
      <c r="E14" s="14"/>
      <c r="F14" s="14"/>
    </row>
    <row r="15" spans="1:10" ht="21" customHeight="1">
      <c r="B15" s="7"/>
      <c r="C15" s="7"/>
      <c r="D15" s="7"/>
    </row>
  </sheetData>
  <mergeCells count="2">
    <mergeCell ref="B11:C11"/>
    <mergeCell ref="F11:G11"/>
  </mergeCells>
  <phoneticPr fontId="8" type="noConversion"/>
  <printOptions horizontalCentered="1"/>
  <pageMargins left="0.3" right="0.3" top="0.5" bottom="0.5" header="0.3" footer="0.3"/>
  <pageSetup fitToHeight="0" orientation="portrait" r:id="rId1"/>
  <headerFooter differentFirst="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19"/>
  <sheetViews>
    <sheetView showGridLines="0" zoomScale="130" zoomScaleNormal="130" workbookViewId="0">
      <selection activeCell="L11" sqref="L11"/>
    </sheetView>
  </sheetViews>
  <sheetFormatPr defaultColWidth="10.28515625" defaultRowHeight="18.75" customHeight="1"/>
  <cols>
    <col min="1" max="1" width="8.7109375" style="14" customWidth="1"/>
    <col min="2" max="2" width="8.5703125" style="14" customWidth="1"/>
    <col min="3" max="3" width="9.28515625" style="14" customWidth="1"/>
    <col min="4" max="4" width="10.42578125" style="14" customWidth="1"/>
    <col min="5" max="5" width="9.42578125" style="14" customWidth="1"/>
    <col min="6" max="6" width="13.28515625" style="14" customWidth="1"/>
    <col min="7" max="7" width="3.42578125" style="14" customWidth="1"/>
    <col min="8" max="8" width="10.140625" style="14" customWidth="1"/>
    <col min="9" max="9" width="6.42578125" style="14" customWidth="1"/>
    <col min="10" max="16384" width="10.28515625" style="14"/>
  </cols>
  <sheetData>
    <row r="3" spans="2:10" ht="18.75" customHeight="1" thickBot="1">
      <c r="B3" s="11" t="s">
        <v>35</v>
      </c>
      <c r="C3" s="12" t="s">
        <v>1</v>
      </c>
      <c r="D3" s="12" t="s">
        <v>36</v>
      </c>
      <c r="E3" s="12" t="s">
        <v>37</v>
      </c>
      <c r="F3" s="13" t="s">
        <v>38</v>
      </c>
      <c r="H3" s="34" t="s">
        <v>15</v>
      </c>
      <c r="I3" s="11" t="s">
        <v>25</v>
      </c>
      <c r="J3" s="11" t="s">
        <v>53</v>
      </c>
    </row>
    <row r="4" spans="2:10" s="18" customFormat="1" ht="18.75" customHeight="1">
      <c r="B4" s="15" t="s">
        <v>4</v>
      </c>
      <c r="C4" s="16" t="s">
        <v>39</v>
      </c>
      <c r="D4" s="44" t="s">
        <v>40</v>
      </c>
      <c r="E4" s="16">
        <v>4</v>
      </c>
      <c r="F4" s="17">
        <v>760</v>
      </c>
      <c r="H4" s="35" t="s">
        <v>26</v>
      </c>
      <c r="I4" s="36">
        <v>84</v>
      </c>
      <c r="J4" s="36">
        <v>3</v>
      </c>
    </row>
    <row r="5" spans="2:10" s="18" customFormat="1" ht="18.75" customHeight="1">
      <c r="B5" s="20" t="s">
        <v>41</v>
      </c>
      <c r="C5" s="21" t="s">
        <v>7</v>
      </c>
      <c r="D5" s="45" t="s">
        <v>42</v>
      </c>
      <c r="E5" s="21">
        <v>8</v>
      </c>
      <c r="F5" s="22">
        <v>890</v>
      </c>
      <c r="H5" s="18" t="s">
        <v>27</v>
      </c>
      <c r="I5" s="18">
        <v>38</v>
      </c>
      <c r="J5" s="37">
        <v>3</v>
      </c>
    </row>
    <row r="6" spans="2:10" s="18" customFormat="1" ht="18.75" customHeight="1">
      <c r="B6" s="20" t="s">
        <v>43</v>
      </c>
      <c r="C6" s="21" t="s">
        <v>44</v>
      </c>
      <c r="D6" s="45" t="s">
        <v>45</v>
      </c>
      <c r="E6" s="21">
        <v>12</v>
      </c>
      <c r="F6" s="22">
        <v>1050</v>
      </c>
      <c r="H6" s="38" t="s">
        <v>28</v>
      </c>
      <c r="I6" s="37">
        <v>80</v>
      </c>
      <c r="J6" s="37">
        <v>3</v>
      </c>
    </row>
    <row r="7" spans="2:10" s="18" customFormat="1" ht="18.75" customHeight="1">
      <c r="B7" s="20" t="s">
        <v>9</v>
      </c>
      <c r="C7" s="21" t="s">
        <v>11</v>
      </c>
      <c r="D7" s="45" t="s">
        <v>46</v>
      </c>
      <c r="E7" s="21">
        <v>3</v>
      </c>
      <c r="F7" s="22">
        <v>680</v>
      </c>
      <c r="H7" s="38" t="s">
        <v>29</v>
      </c>
      <c r="I7" s="37">
        <v>92</v>
      </c>
      <c r="J7" s="37">
        <v>2</v>
      </c>
    </row>
    <row r="8" spans="2:10" s="18" customFormat="1" ht="18.75" customHeight="1">
      <c r="B8" s="20" t="s">
        <v>47</v>
      </c>
      <c r="C8" s="21" t="s">
        <v>11</v>
      </c>
      <c r="D8" s="45" t="s">
        <v>48</v>
      </c>
      <c r="E8" s="21">
        <v>15</v>
      </c>
      <c r="F8" s="22">
        <v>1650</v>
      </c>
      <c r="H8" s="40" t="s">
        <v>31</v>
      </c>
      <c r="I8" s="41">
        <v>45</v>
      </c>
      <c r="J8" s="41">
        <v>2</v>
      </c>
    </row>
    <row r="9" spans="2:10" s="18" customFormat="1" ht="18.75" customHeight="1">
      <c r="B9" s="20" t="s">
        <v>49</v>
      </c>
      <c r="C9" s="21" t="s">
        <v>39</v>
      </c>
      <c r="D9" s="45" t="s">
        <v>50</v>
      </c>
      <c r="E9" s="21">
        <v>6</v>
      </c>
      <c r="F9" s="22">
        <v>760</v>
      </c>
      <c r="H9" s="42" t="s">
        <v>32</v>
      </c>
      <c r="I9" s="42">
        <v>66</v>
      </c>
      <c r="J9" s="42">
        <v>1</v>
      </c>
    </row>
    <row r="10" spans="2:10" s="18" customFormat="1" ht="18.75" customHeight="1">
      <c r="B10" s="20" t="s">
        <v>51</v>
      </c>
      <c r="C10" s="21" t="s">
        <v>39</v>
      </c>
      <c r="D10" s="45" t="s">
        <v>52</v>
      </c>
      <c r="E10" s="21">
        <v>2</v>
      </c>
      <c r="F10" s="22">
        <v>480</v>
      </c>
      <c r="H10" s="42" t="s">
        <v>55</v>
      </c>
      <c r="I10" s="42">
        <v>88</v>
      </c>
      <c r="J10" s="42">
        <v>1</v>
      </c>
    </row>
    <row r="11" spans="2:10" ht="18.75" customHeight="1">
      <c r="B11" s="46"/>
      <c r="C11" s="47"/>
      <c r="D11" s="47"/>
      <c r="E11" s="47"/>
      <c r="F11" s="47"/>
    </row>
    <row r="12" spans="2:10" ht="18.75" customHeight="1">
      <c r="B12" s="56" t="s">
        <v>59</v>
      </c>
      <c r="C12" s="57"/>
      <c r="D12" s="57"/>
      <c r="E12" s="58"/>
      <c r="F12" s="49">
        <f>SUMPRODUCT(--(C4:C10="有"),--(D4:D10="東區"),F4:F10)</f>
        <v>2410</v>
      </c>
      <c r="H12" s="55" t="s">
        <v>54</v>
      </c>
      <c r="I12" s="55"/>
      <c r="J12" s="49">
        <f>SUMPRODUCT((I4:I10&lt;60)*J4:J10)</f>
        <v>5</v>
      </c>
    </row>
    <row r="16" spans="2:10" ht="18.75" customHeight="1">
      <c r="C16" s="48"/>
    </row>
    <row r="17" spans="3:6" ht="18.75" customHeight="1">
      <c r="C17" s="48"/>
      <c r="E17" s="48"/>
      <c r="F17" s="48"/>
    </row>
    <row r="18" spans="3:6" ht="18.75" customHeight="1">
      <c r="C18" s="48"/>
      <c r="E18" s="48"/>
      <c r="F18" s="48"/>
    </row>
    <row r="19" spans="3:6" ht="18.75" customHeight="1">
      <c r="F19" s="48"/>
    </row>
  </sheetData>
  <mergeCells count="2">
    <mergeCell ref="H12:I12"/>
    <mergeCell ref="B12:E12"/>
  </mergeCells>
  <phoneticPr fontId="1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1"/>
  <sheetViews>
    <sheetView showGridLines="0" zoomScale="130" zoomScaleNormal="130" workbookViewId="0">
      <selection activeCell="M22" sqref="M22"/>
    </sheetView>
  </sheetViews>
  <sheetFormatPr defaultColWidth="10.28515625" defaultRowHeight="18.75" customHeight="1"/>
  <cols>
    <col min="1" max="1" width="10" style="14" customWidth="1"/>
    <col min="2" max="2" width="11.5703125" style="14" customWidth="1"/>
    <col min="3" max="5" width="13.140625" style="14" customWidth="1"/>
    <col min="6" max="6" width="15.42578125" style="14" customWidth="1"/>
    <col min="7" max="16384" width="10.28515625" style="14"/>
  </cols>
  <sheetData>
    <row r="2" spans="1:6" ht="18.75" customHeight="1" thickBot="1">
      <c r="A2" s="24"/>
      <c r="B2" s="59" t="s">
        <v>60</v>
      </c>
      <c r="C2" s="60" t="s">
        <v>61</v>
      </c>
      <c r="D2" s="60" t="s">
        <v>62</v>
      </c>
      <c r="E2" s="61" t="s">
        <v>63</v>
      </c>
    </row>
    <row r="3" spans="1:6" s="18" customFormat="1" ht="18.75" customHeight="1">
      <c r="A3" s="26"/>
      <c r="B3" s="62" t="s">
        <v>64</v>
      </c>
      <c r="C3" s="63">
        <v>350</v>
      </c>
      <c r="D3" s="63">
        <v>170</v>
      </c>
      <c r="E3" s="63">
        <v>150</v>
      </c>
    </row>
    <row r="4" spans="1:6" s="18" customFormat="1" ht="18.75" customHeight="1">
      <c r="A4" s="26"/>
      <c r="B4" s="64"/>
      <c r="C4" s="65"/>
      <c r="D4" s="65"/>
      <c r="E4" s="65"/>
    </row>
    <row r="5" spans="1:6" s="18" customFormat="1" ht="18.75" customHeight="1" thickBot="1">
      <c r="A5" s="26"/>
      <c r="B5" s="59" t="s">
        <v>65</v>
      </c>
      <c r="C5" s="66" t="s">
        <v>66</v>
      </c>
      <c r="D5" s="66"/>
      <c r="E5" s="67"/>
      <c r="F5" s="68" t="s">
        <v>67</v>
      </c>
    </row>
    <row r="6" spans="1:6" s="18" customFormat="1" ht="18.75" customHeight="1">
      <c r="A6" s="26"/>
      <c r="B6" s="69" t="s">
        <v>68</v>
      </c>
      <c r="C6" s="70">
        <v>12</v>
      </c>
      <c r="D6" s="71">
        <v>20</v>
      </c>
      <c r="E6" s="72">
        <v>18</v>
      </c>
      <c r="F6" s="73">
        <f>SUMPRODUCT($C$3:$E$3,C6:E6)</f>
        <v>10300</v>
      </c>
    </row>
    <row r="7" spans="1:6" s="18" customFormat="1" ht="18.75" customHeight="1">
      <c r="A7" s="26"/>
      <c r="B7" s="69" t="s">
        <v>69</v>
      </c>
      <c r="C7" s="74">
        <v>15</v>
      </c>
      <c r="D7" s="74">
        <v>18</v>
      </c>
      <c r="E7" s="75">
        <v>21</v>
      </c>
      <c r="F7" s="73">
        <f t="shared" ref="F7:F10" si="0">SUMPRODUCT($C$3:$E$3,C7:E7)</f>
        <v>11460</v>
      </c>
    </row>
    <row r="8" spans="1:6" s="18" customFormat="1" ht="18.75" customHeight="1">
      <c r="A8" s="26"/>
      <c r="B8" s="69" t="s">
        <v>70</v>
      </c>
      <c r="C8" s="74">
        <v>21</v>
      </c>
      <c r="D8" s="74">
        <v>15</v>
      </c>
      <c r="E8" s="75">
        <v>7</v>
      </c>
      <c r="F8" s="73">
        <f t="shared" si="0"/>
        <v>10950</v>
      </c>
    </row>
    <row r="9" spans="1:6" s="18" customFormat="1" ht="18.75" customHeight="1">
      <c r="A9" s="26"/>
      <c r="B9" s="69" t="s">
        <v>71</v>
      </c>
      <c r="C9" s="74">
        <v>8</v>
      </c>
      <c r="D9" s="74">
        <v>10</v>
      </c>
      <c r="E9" s="75">
        <v>14</v>
      </c>
      <c r="F9" s="73">
        <f t="shared" si="0"/>
        <v>6600</v>
      </c>
    </row>
    <row r="10" spans="1:6" s="18" customFormat="1" ht="18.75" customHeight="1">
      <c r="B10" s="69" t="s">
        <v>72</v>
      </c>
      <c r="C10" s="76">
        <v>10</v>
      </c>
      <c r="D10" s="76">
        <v>12</v>
      </c>
      <c r="E10" s="75">
        <v>20</v>
      </c>
      <c r="F10" s="73">
        <f t="shared" si="0"/>
        <v>8540</v>
      </c>
    </row>
    <row r="11" spans="1:6" ht="18.75" customHeight="1">
      <c r="B11" s="77"/>
      <c r="C11" s="77"/>
      <c r="D11" s="77"/>
      <c r="E11" s="78"/>
    </row>
    <row r="12" spans="1:6" ht="18.75" customHeight="1">
      <c r="C12" s="32"/>
      <c r="D12" s="32"/>
      <c r="E12" s="33"/>
    </row>
    <row r="13" spans="1:6" ht="18.75" customHeight="1">
      <c r="C13" s="32"/>
      <c r="D13" s="32"/>
      <c r="E13" s="33"/>
    </row>
    <row r="14" spans="1:6" ht="18.75" customHeight="1">
      <c r="C14" s="32"/>
      <c r="D14" s="32"/>
      <c r="E14" s="33"/>
    </row>
    <row r="15" spans="1:6" ht="18.75" customHeight="1">
      <c r="C15" s="32"/>
      <c r="D15" s="32"/>
      <c r="E15" s="33"/>
    </row>
    <row r="16" spans="1:6" ht="18.75" customHeight="1">
      <c r="C16" s="32"/>
      <c r="D16" s="32"/>
      <c r="E16" s="33"/>
    </row>
    <row r="17" spans="3:5" ht="18.75" customHeight="1">
      <c r="C17" s="32"/>
      <c r="D17" s="32"/>
      <c r="E17" s="79"/>
    </row>
    <row r="18" spans="3:5" ht="18.75" customHeight="1">
      <c r="C18" s="32"/>
      <c r="D18" s="32"/>
      <c r="E18" s="79"/>
    </row>
    <row r="19" spans="3:5" ht="18.75" customHeight="1">
      <c r="C19" s="32"/>
      <c r="D19" s="32"/>
      <c r="E19" s="79"/>
    </row>
    <row r="20" spans="3:5" ht="18.75" customHeight="1">
      <c r="C20" s="32"/>
      <c r="D20" s="32"/>
      <c r="E20" s="79"/>
    </row>
    <row r="21" spans="3:5" ht="18.75" customHeight="1">
      <c r="E21" s="79"/>
    </row>
  </sheetData>
  <mergeCells count="1">
    <mergeCell ref="C5:E5"/>
  </mergeCells>
  <phoneticPr fontId="8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zoomScale="175" zoomScaleNormal="175" workbookViewId="0">
      <selection activeCell="L16" sqref="L16"/>
    </sheetView>
  </sheetViews>
  <sheetFormatPr defaultRowHeight="12.75"/>
  <cols>
    <col min="1" max="1" width="11.140625" customWidth="1"/>
    <col min="2" max="2" width="11.85546875" bestFit="1" customWidth="1"/>
    <col min="4" max="4" width="10.42578125" customWidth="1"/>
  </cols>
  <sheetData>
    <row r="1" spans="1:5" ht="14.25">
      <c r="A1" s="81" t="s">
        <v>73</v>
      </c>
      <c r="B1" s="81" t="s">
        <v>87</v>
      </c>
      <c r="D1" s="82"/>
      <c r="E1" s="84" t="s">
        <v>79</v>
      </c>
    </row>
    <row r="2" spans="1:5" ht="14.25">
      <c r="A2" s="82">
        <v>1</v>
      </c>
      <c r="B2" s="83" t="s">
        <v>74</v>
      </c>
      <c r="D2" s="86" t="s">
        <v>74</v>
      </c>
      <c r="E2" s="85">
        <v>5</v>
      </c>
    </row>
    <row r="3" spans="1:5" ht="14.25">
      <c r="A3" s="82">
        <v>2</v>
      </c>
      <c r="B3" s="83" t="s">
        <v>76</v>
      </c>
      <c r="D3" s="86" t="s">
        <v>80</v>
      </c>
      <c r="E3" s="85">
        <v>4</v>
      </c>
    </row>
    <row r="4" spans="1:5" ht="14.25">
      <c r="A4" s="82">
        <v>3</v>
      </c>
      <c r="B4" s="83" t="s">
        <v>75</v>
      </c>
      <c r="D4" s="86" t="s">
        <v>76</v>
      </c>
      <c r="E4" s="85">
        <v>3</v>
      </c>
    </row>
    <row r="5" spans="1:5" ht="14.25">
      <c r="A5" s="82">
        <v>4</v>
      </c>
      <c r="B5" s="83" t="s">
        <v>75</v>
      </c>
      <c r="D5" s="86" t="s">
        <v>77</v>
      </c>
      <c r="E5" s="85">
        <v>2</v>
      </c>
    </row>
    <row r="6" spans="1:5" ht="14.25">
      <c r="A6" s="82">
        <v>5</v>
      </c>
      <c r="B6" s="83" t="s">
        <v>76</v>
      </c>
      <c r="D6" s="86" t="s">
        <v>78</v>
      </c>
      <c r="E6" s="85">
        <v>1</v>
      </c>
    </row>
    <row r="7" spans="1:5" ht="14.25">
      <c r="A7" s="82">
        <v>6</v>
      </c>
      <c r="B7" s="83" t="s">
        <v>75</v>
      </c>
    </row>
    <row r="8" spans="1:5" ht="14.25">
      <c r="A8" s="82">
        <v>7</v>
      </c>
      <c r="B8" s="83" t="s">
        <v>74</v>
      </c>
    </row>
    <row r="9" spans="1:5" ht="14.25">
      <c r="A9" s="82">
        <v>8</v>
      </c>
      <c r="B9" s="83" t="s">
        <v>75</v>
      </c>
    </row>
    <row r="10" spans="1:5" ht="14.25">
      <c r="A10" s="82">
        <v>9</v>
      </c>
      <c r="B10" s="83" t="s">
        <v>74</v>
      </c>
    </row>
    <row r="11" spans="1:5" ht="14.25">
      <c r="A11" s="82">
        <v>10</v>
      </c>
      <c r="B11" s="83" t="s">
        <v>77</v>
      </c>
    </row>
    <row r="12" spans="1:5" ht="14.25">
      <c r="A12" s="82">
        <v>11</v>
      </c>
      <c r="B12" s="83" t="s">
        <v>77</v>
      </c>
    </row>
    <row r="13" spans="1:5" ht="14.25">
      <c r="A13" s="82">
        <v>12</v>
      </c>
      <c r="B13" s="83" t="s">
        <v>78</v>
      </c>
    </row>
    <row r="14" spans="1:5" ht="14.25">
      <c r="A14" s="80" t="s">
        <v>81</v>
      </c>
      <c r="B14">
        <f>(SUMPRODUCT(--(B2:B13=$D$2)*$E$2)+SUMPRODUCT(--(B2:B13=$D$3)*$E$3)+SUMPRODUCT(--(B2:B13=$D$4)*E$4)++SUMPRODUCT(--(B2:B13=$D$5)*E$5)++SUMPRODUCT(--(B2:B13=$D$6)*E$6))/12</f>
        <v>3.5</v>
      </c>
    </row>
    <row r="15" spans="1:5" ht="14.25">
      <c r="A15" s="80" t="s">
        <v>82</v>
      </c>
      <c r="B15" s="87">
        <f>B14/5</f>
        <v>0.7</v>
      </c>
    </row>
    <row r="16" spans="1:5" ht="14.25">
      <c r="A16" s="80" t="s">
        <v>83</v>
      </c>
      <c r="B16">
        <f>B15*180</f>
        <v>125.99999999999999</v>
      </c>
    </row>
    <row r="17" spans="1:5" ht="14.25">
      <c r="A17" s="80" t="s">
        <v>84</v>
      </c>
      <c r="B17">
        <f>RADIANS(B16)</f>
        <v>2.1991148575128552</v>
      </c>
    </row>
    <row r="18" spans="1:5" ht="14.25">
      <c r="A18" s="80" t="s">
        <v>85</v>
      </c>
      <c r="B18">
        <v>0</v>
      </c>
      <c r="C18">
        <f>-COS(B17)</f>
        <v>0.58778525229247303</v>
      </c>
    </row>
    <row r="19" spans="1:5" ht="14.25">
      <c r="A19" s="80" t="s">
        <v>86</v>
      </c>
      <c r="B19">
        <v>0</v>
      </c>
      <c r="C19">
        <f>SIN(B17)</f>
        <v>0.80901699437494745</v>
      </c>
    </row>
    <row r="20" spans="1:5" ht="14.25">
      <c r="A20" s="80" t="s">
        <v>88</v>
      </c>
      <c r="B20">
        <v>45</v>
      </c>
      <c r="C20">
        <v>90</v>
      </c>
      <c r="D20">
        <v>45</v>
      </c>
      <c r="E20">
        <v>180</v>
      </c>
    </row>
  </sheetData>
  <phoneticPr fontId="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1.布林邏輯</vt:lpstr>
      <vt:lpstr>2.Sumproduct</vt:lpstr>
      <vt:lpstr>3.結合布林與Sumproduct</vt:lpstr>
      <vt:lpstr>4.組合圖表</vt:lpstr>
      <vt:lpstr>5.複習指針圖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keywords/>
  <cp:lastModifiedBy/>
  <dcterms:created xsi:type="dcterms:W3CDTF">2018-05-19T07:48:03Z</dcterms:created>
  <dcterms:modified xsi:type="dcterms:W3CDTF">2021-10-14T04:28:41Z</dcterms:modified>
  <cp:version/>
</cp:coreProperties>
</file>