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02CEM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F15" i="1"/>
  <c r="I15" i="1" s="1"/>
  <c r="K15" i="1" s="1"/>
  <c r="L15" i="1" s="1"/>
  <c r="G15" i="1"/>
  <c r="M15" i="1" s="1"/>
  <c r="N15" i="1" s="1"/>
  <c r="C15" i="1"/>
  <c r="E15" i="1" s="1"/>
  <c r="H15" i="1" s="1"/>
  <c r="J15" i="1" s="1"/>
  <c r="O15" i="1" l="1"/>
  <c r="D14" i="1"/>
  <c r="F14" i="1" s="1"/>
  <c r="C14" i="1"/>
  <c r="D13" i="1"/>
  <c r="F13" i="1" s="1"/>
  <c r="C13" i="1"/>
  <c r="C7" i="1"/>
  <c r="D7" i="1"/>
  <c r="F7" i="1" s="1"/>
  <c r="I7" i="1" s="1"/>
  <c r="K7" i="1" s="1"/>
  <c r="C8" i="1"/>
  <c r="D8" i="1"/>
  <c r="F8" i="1" s="1"/>
  <c r="I8" i="1" s="1"/>
  <c r="K8" i="1" s="1"/>
  <c r="C9" i="1"/>
  <c r="D9" i="1"/>
  <c r="F9" i="1" s="1"/>
  <c r="I9" i="1" s="1"/>
  <c r="K9" i="1" s="1"/>
  <c r="C10" i="1"/>
  <c r="D10" i="1"/>
  <c r="F10" i="1" s="1"/>
  <c r="I10" i="1" s="1"/>
  <c r="K10" i="1" s="1"/>
  <c r="C11" i="1"/>
  <c r="D11" i="1"/>
  <c r="F11" i="1" s="1"/>
  <c r="I11" i="1" s="1"/>
  <c r="K11" i="1" s="1"/>
  <c r="C12" i="1"/>
  <c r="D12" i="1"/>
  <c r="F12" i="1" s="1"/>
  <c r="I12" i="1" s="1"/>
  <c r="K12" i="1" s="1"/>
  <c r="E12" i="1" l="1"/>
  <c r="H12" i="1" s="1"/>
  <c r="J12" i="1" s="1"/>
  <c r="L12" i="1" s="1"/>
  <c r="G12" i="1"/>
  <c r="M12" i="1" s="1"/>
  <c r="E10" i="1"/>
  <c r="H10" i="1" s="1"/>
  <c r="G10" i="1"/>
  <c r="E8" i="1"/>
  <c r="G8" i="1"/>
  <c r="M8" i="1" s="1"/>
  <c r="N8" i="1" s="1"/>
  <c r="E11" i="1"/>
  <c r="G11" i="1"/>
  <c r="E9" i="1"/>
  <c r="H9" i="1" s="1"/>
  <c r="J9" i="1" s="1"/>
  <c r="L9" i="1" s="1"/>
  <c r="G9" i="1"/>
  <c r="M9" i="1" s="1"/>
  <c r="N9" i="1" s="1"/>
  <c r="E7" i="1"/>
  <c r="G7" i="1"/>
  <c r="E14" i="1"/>
  <c r="H14" i="1" s="1"/>
  <c r="J14" i="1" s="1"/>
  <c r="G14" i="1"/>
  <c r="E13" i="1"/>
  <c r="H13" i="1" s="1"/>
  <c r="J13" i="1" s="1"/>
  <c r="G13" i="1"/>
  <c r="I14" i="1"/>
  <c r="K14" i="1" s="1"/>
  <c r="L14" i="1" s="1"/>
  <c r="I13" i="1"/>
  <c r="K13" i="1" s="1"/>
  <c r="L13" i="1" s="1"/>
  <c r="H11" i="1"/>
  <c r="J11" i="1" s="1"/>
  <c r="L11" i="1" s="1"/>
  <c r="H7" i="1"/>
  <c r="J7" i="1" s="1"/>
  <c r="L7" i="1" s="1"/>
  <c r="N12" i="1"/>
  <c r="J10" i="1"/>
  <c r="L10" i="1" s="1"/>
  <c r="H8" i="1"/>
  <c r="J8" i="1" s="1"/>
  <c r="L8" i="1" s="1"/>
  <c r="D2" i="1"/>
  <c r="F2" i="1" s="1"/>
  <c r="I2" i="1" s="1"/>
  <c r="K2" i="1" s="1"/>
  <c r="D5" i="1"/>
  <c r="F5" i="1" s="1"/>
  <c r="C3" i="1"/>
  <c r="D3" i="1"/>
  <c r="F3" i="1" s="1"/>
  <c r="I3" i="1" s="1"/>
  <c r="K3" i="1" s="1"/>
  <c r="C4" i="1"/>
  <c r="D4" i="1"/>
  <c r="F4" i="1" s="1"/>
  <c r="I4" i="1" s="1"/>
  <c r="K4" i="1" s="1"/>
  <c r="C5" i="1"/>
  <c r="C6" i="1"/>
  <c r="D6" i="1"/>
  <c r="F6" i="1" s="1"/>
  <c r="I6" i="1" s="1"/>
  <c r="K6" i="1" s="1"/>
  <c r="C2" i="1"/>
  <c r="M13" i="1" l="1"/>
  <c r="N13" i="1" s="1"/>
  <c r="O13" i="1" s="1"/>
  <c r="M7" i="1"/>
  <c r="N7" i="1" s="1"/>
  <c r="O7" i="1" s="1"/>
  <c r="M11" i="1"/>
  <c r="N11" i="1" s="1"/>
  <c r="O11" i="1" s="1"/>
  <c r="M10" i="1"/>
  <c r="N10" i="1" s="1"/>
  <c r="O10" i="1" s="1"/>
  <c r="M14" i="1"/>
  <c r="N14" i="1" s="1"/>
  <c r="O14" i="1" s="1"/>
  <c r="O9" i="1"/>
  <c r="O12" i="1"/>
  <c r="O8" i="1"/>
  <c r="E5" i="1"/>
  <c r="H5" i="1" s="1"/>
  <c r="J5" i="1" s="1"/>
  <c r="G5" i="1"/>
  <c r="M5" i="1" s="1"/>
  <c r="E3" i="1"/>
  <c r="G3" i="1"/>
  <c r="E6" i="1"/>
  <c r="G6" i="1"/>
  <c r="M6" i="1" s="1"/>
  <c r="N6" i="1" s="1"/>
  <c r="G2" i="1"/>
  <c r="M2" i="1" s="1"/>
  <c r="E2" i="1"/>
  <c r="H2" i="1" s="1"/>
  <c r="J2" i="1" s="1"/>
  <c r="L2" i="1" s="1"/>
  <c r="E4" i="1"/>
  <c r="H4" i="1" s="1"/>
  <c r="J4" i="1" s="1"/>
  <c r="L4" i="1" s="1"/>
  <c r="G4" i="1"/>
  <c r="M4" i="1" s="1"/>
  <c r="N4" i="1" s="1"/>
  <c r="N2" i="1"/>
  <c r="I5" i="1"/>
  <c r="K5" i="1" s="1"/>
  <c r="L5" i="1" s="1"/>
  <c r="N5" i="1"/>
  <c r="H3" i="1"/>
  <c r="J3" i="1" s="1"/>
  <c r="L3" i="1" s="1"/>
  <c r="H6" i="1"/>
  <c r="J6" i="1" s="1"/>
  <c r="L6" i="1" s="1"/>
  <c r="M3" i="1" l="1"/>
  <c r="N3" i="1" s="1"/>
  <c r="O3" i="1" s="1"/>
  <c r="O6" i="1"/>
  <c r="O5" i="1"/>
  <c r="O4" i="1"/>
  <c r="O2" i="1"/>
</calcChain>
</file>

<file path=xl/sharedStrings.xml><?xml version="1.0" encoding="utf-8"?>
<sst xmlns="http://schemas.openxmlformats.org/spreadsheetml/2006/main" count="15" uniqueCount="15">
  <si>
    <t>Wife Personal Inome</t>
  </si>
  <si>
    <t>Husband Personal Income</t>
  </si>
  <si>
    <t>Wife Net Total Income (After MPF deduction)</t>
  </si>
  <si>
    <t>Husband Net Total Income (After MPF Deduction)</t>
  </si>
  <si>
    <t>Wife Net Chargeable Income (After  deduction Allowance)</t>
  </si>
  <si>
    <t>Husband Net Chargeable Income (After  deduction Allowance)</t>
  </si>
  <si>
    <t>Wife Tax</t>
  </si>
  <si>
    <t>Husband Tax</t>
  </si>
  <si>
    <t>Wife Tax Payable</t>
  </si>
  <si>
    <t>Husband Tax Payable</t>
  </si>
  <si>
    <t>Joint Tax</t>
  </si>
  <si>
    <t>Joint Tax Payable</t>
  </si>
  <si>
    <t>Joint Assessment Recommended (Y/N)</t>
  </si>
  <si>
    <t>Total Net Chargeable Income (After deduction Allowance)</t>
  </si>
  <si>
    <t>WifeTax Payable + Husband 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</si>
</sst>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J19" activeCellId="1" sqref="N16 J19"/>
    </sheetView>
  </sheetViews>
  <sheetFormatPr defaultRowHeight="15" x14ac:dyDescent="0.25"/>
  <cols>
    <col min="1" max="11" width="17" customWidth="1"/>
    <col min="12" max="12" width="24.5703125" customWidth="1"/>
    <col min="13" max="17" width="17" customWidth="1"/>
  </cols>
  <sheetData>
    <row r="1" spans="1:17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</v>
      </c>
      <c r="M1" s="1" t="s">
        <v>10</v>
      </c>
      <c r="N1" s="1" t="s">
        <v>11</v>
      </c>
      <c r="O1" s="1" t="s">
        <v>12</v>
      </c>
      <c r="P1" s="1"/>
      <c r="Q1" s="1"/>
    </row>
    <row r="2" spans="1:17" ht="20.25" customHeight="1" x14ac:dyDescent="0.25">
      <c r="A2" s="3">
        <v>300000</v>
      </c>
      <c r="B2" s="3">
        <v>108000</v>
      </c>
      <c r="C2" s="3">
        <f t="shared" ref="C2:D6" si="0">IF((A2*0.05&gt;=15000),(A2-15000),(A2*0.95))</f>
        <v>285000</v>
      </c>
      <c r="D2" s="3">
        <f t="shared" si="0"/>
        <v>102600</v>
      </c>
      <c r="E2" s="3">
        <f>IF(C2&gt;=132000,C2-132000,0)</f>
        <v>153000</v>
      </c>
      <c r="F2" s="3">
        <f>IF(D2&gt;=132000,D2-132000,0)</f>
        <v>0</v>
      </c>
      <c r="G2" s="3">
        <f>IF((C2+D2)&gt;=264000,(C2+D2)-264000,0)</f>
        <v>123600</v>
      </c>
      <c r="H2" s="3">
        <f>IF(E2&gt;=135000,(9450+(E2-135000)*0.17),IF(E2&gt;=90000,(4050+(E2-90000)*0.12),IF(E2&gt;=45000,(900+(E2-45000)*0.07),E2*0.02)))</f>
        <v>12510</v>
      </c>
      <c r="I2" s="3">
        <f>IF(F2&gt;=135000,(9450+(F2-135000)*0.17),IF(F2&gt;=90000,(4050+(F2-90000)*0.12),IF(F2&gt;=45000,(900+(F2-45000)*0.07),F2*0.02)))</f>
        <v>0</v>
      </c>
      <c r="J2" s="3">
        <f>IF(H2*0.75&gt;20000,H2-20000,H2-H2*0.75)</f>
        <v>3127.5</v>
      </c>
      <c r="K2" s="3">
        <f>IF(I2*0.75&gt;20000,I2-20000,I2-I2*0.75)</f>
        <v>0</v>
      </c>
      <c r="L2" s="4">
        <f>J2+K2</f>
        <v>3127.5</v>
      </c>
      <c r="M2" s="3">
        <f>IF(G2&gt;=135000,(9450+(G2-135000)*0.17),IF(G2&gt;=90000,(4050+(G2-90000)*0.12),IF(G2&gt;=45000,(900+(G2-45000)*0.07),G2*0.02)))</f>
        <v>8082</v>
      </c>
      <c r="N2" s="3">
        <f>IF(M2*0.75&gt;20000,M2-20000,M2-M2*0.75)</f>
        <v>2020.5</v>
      </c>
      <c r="O2" s="2" t="str">
        <f>IF(N2&gt;=L2,"N","Y")</f>
        <v>Y</v>
      </c>
    </row>
    <row r="3" spans="1:17" ht="20.25" customHeight="1" x14ac:dyDescent="0.25">
      <c r="A3" s="3">
        <v>900000</v>
      </c>
      <c r="B3" s="3">
        <v>200000</v>
      </c>
      <c r="C3" s="3">
        <f t="shared" si="0"/>
        <v>885000</v>
      </c>
      <c r="D3" s="3">
        <f t="shared" si="0"/>
        <v>190000</v>
      </c>
      <c r="E3" s="3">
        <f t="shared" ref="E3:E6" si="1">IF(C3&gt;=132000,C3-132000,0)</f>
        <v>753000</v>
      </c>
      <c r="F3" s="3">
        <f t="shared" ref="F3:F6" si="2">IF(D3&gt;=132000,D3-132000,0)</f>
        <v>58000</v>
      </c>
      <c r="G3" s="3">
        <f t="shared" ref="G3:G15" si="3">IF((C3+D3)&gt;=264000,(C3+D3)-264000,0)</f>
        <v>811000</v>
      </c>
      <c r="H3" s="3">
        <f t="shared" ref="H3:H6" si="4">IF(E3&gt;=135000,(9450+(E3-135000)*0.17),IF(E3&gt;=90000,(4050+(E3-90000)*0.12),IF(E3&gt;=45000,(900+(E3-45000)*0.07),E3*0.02)))</f>
        <v>114510.00000000001</v>
      </c>
      <c r="I3" s="3">
        <f t="shared" ref="I3:I6" si="5">IF(F3&gt;=135000,(9450+(F3-135000)*0.17),IF(F3&gt;=90000,(4050+(F3-90000)*0.12),IF(F3&gt;=45000,(900+(F3-45000)*0.07),F3*0.02)))</f>
        <v>1810</v>
      </c>
      <c r="J3" s="3">
        <f t="shared" ref="J3:J6" si="6">IF(H3*0.75&gt;20000,H3-20000,H3-H3*0.75)</f>
        <v>94510.000000000015</v>
      </c>
      <c r="K3" s="3">
        <f t="shared" ref="K3:K6" si="7">IF(I3*0.75&gt;20000,I3-20000,I3-I3*0.75)</f>
        <v>452.5</v>
      </c>
      <c r="L3" s="4">
        <f>J3+K3</f>
        <v>94962.500000000015</v>
      </c>
      <c r="M3" s="3">
        <f t="shared" ref="M3:M15" si="8">IF(G3&gt;=135000,(9450+(G3-135000)*0.17),IF(G3&gt;=90000,(4050+(G3-90000)*0.12),IF(G3&gt;=45000,(900+(G3-45000)*0.07),G3*0.02)))</f>
        <v>124370.00000000001</v>
      </c>
      <c r="N3" s="3">
        <f>IF(M3*0.75&gt;20000,M3-20000,M3-M3*0.75)</f>
        <v>104370.00000000001</v>
      </c>
      <c r="O3" s="2" t="str">
        <f>IF(N3&gt;=L3,"N","Y")</f>
        <v>N</v>
      </c>
    </row>
    <row r="4" spans="1:17" ht="20.25" customHeight="1" x14ac:dyDescent="0.25">
      <c r="A4" s="3">
        <v>123000</v>
      </c>
      <c r="B4" s="3">
        <v>900000</v>
      </c>
      <c r="C4" s="3">
        <f t="shared" si="0"/>
        <v>116850</v>
      </c>
      <c r="D4" s="3">
        <f t="shared" si="0"/>
        <v>885000</v>
      </c>
      <c r="E4" s="3">
        <f t="shared" si="1"/>
        <v>0</v>
      </c>
      <c r="F4" s="3">
        <f t="shared" si="2"/>
        <v>753000</v>
      </c>
      <c r="G4" s="3">
        <f t="shared" si="3"/>
        <v>737850</v>
      </c>
      <c r="H4" s="3">
        <f t="shared" si="4"/>
        <v>0</v>
      </c>
      <c r="I4" s="3">
        <f t="shared" si="5"/>
        <v>114510.00000000001</v>
      </c>
      <c r="J4" s="3">
        <f t="shared" si="6"/>
        <v>0</v>
      </c>
      <c r="K4" s="3">
        <f t="shared" si="7"/>
        <v>94510.000000000015</v>
      </c>
      <c r="L4" s="4">
        <f>J4+K4</f>
        <v>94510.000000000015</v>
      </c>
      <c r="M4" s="3">
        <f t="shared" si="8"/>
        <v>111934.50000000001</v>
      </c>
      <c r="N4" s="3">
        <f>IF(M4*0.75&gt;20000,M4-20000,M4-M4*0.75)</f>
        <v>91934.500000000015</v>
      </c>
      <c r="O4" s="2" t="str">
        <f>IF(N4&gt;=L4,"N","Y")</f>
        <v>Y</v>
      </c>
    </row>
    <row r="5" spans="1:17" ht="20.25" customHeight="1" x14ac:dyDescent="0.25">
      <c r="A5" s="3">
        <v>0</v>
      </c>
      <c r="B5" s="3">
        <v>1000000</v>
      </c>
      <c r="C5" s="3">
        <f t="shared" si="0"/>
        <v>0</v>
      </c>
      <c r="D5" s="3">
        <f t="shared" si="0"/>
        <v>985000</v>
      </c>
      <c r="E5" s="3">
        <f t="shared" si="1"/>
        <v>0</v>
      </c>
      <c r="F5" s="3">
        <f t="shared" si="2"/>
        <v>853000</v>
      </c>
      <c r="G5" s="3">
        <f t="shared" si="3"/>
        <v>721000</v>
      </c>
      <c r="H5" s="3">
        <f t="shared" si="4"/>
        <v>0</v>
      </c>
      <c r="I5" s="3">
        <f t="shared" si="5"/>
        <v>131510</v>
      </c>
      <c r="J5" s="3">
        <f t="shared" si="6"/>
        <v>0</v>
      </c>
      <c r="K5" s="3">
        <f t="shared" si="7"/>
        <v>111510</v>
      </c>
      <c r="L5" s="4">
        <f>J5+K5</f>
        <v>111510</v>
      </c>
      <c r="M5" s="3">
        <f t="shared" si="8"/>
        <v>109070</v>
      </c>
      <c r="N5" s="3">
        <f>IF(M5*0.75&gt;20000,M5-20000,M5-M5*0.75)</f>
        <v>89070</v>
      </c>
      <c r="O5" s="2" t="str">
        <f>IF(N5&gt;=L5,"N","Y")</f>
        <v>Y</v>
      </c>
    </row>
    <row r="6" spans="1:17" ht="20.25" customHeight="1" x14ac:dyDescent="0.25">
      <c r="A6" s="3">
        <v>200000</v>
      </c>
      <c r="B6" s="3">
        <v>300000</v>
      </c>
      <c r="C6" s="3">
        <f t="shared" si="0"/>
        <v>190000</v>
      </c>
      <c r="D6" s="3">
        <f t="shared" si="0"/>
        <v>285000</v>
      </c>
      <c r="E6" s="3">
        <f t="shared" si="1"/>
        <v>58000</v>
      </c>
      <c r="F6" s="3">
        <f t="shared" si="2"/>
        <v>153000</v>
      </c>
      <c r="G6" s="3">
        <f t="shared" si="3"/>
        <v>211000</v>
      </c>
      <c r="H6" s="3">
        <f t="shared" si="4"/>
        <v>1810</v>
      </c>
      <c r="I6" s="3">
        <f t="shared" si="5"/>
        <v>12510</v>
      </c>
      <c r="J6" s="3">
        <f t="shared" si="6"/>
        <v>452.5</v>
      </c>
      <c r="K6" s="3">
        <f t="shared" si="7"/>
        <v>3127.5</v>
      </c>
      <c r="L6" s="4">
        <f>J6+K6</f>
        <v>3580</v>
      </c>
      <c r="M6" s="3">
        <f t="shared" si="8"/>
        <v>22370</v>
      </c>
      <c r="N6" s="3">
        <f>IF(M6*0.75&gt;20000,M6-20000,M6-M6*0.75)</f>
        <v>5592.5</v>
      </c>
      <c r="O6" s="2" t="str">
        <f>IF(N6&gt;=L6,"N","Y")</f>
        <v>N</v>
      </c>
    </row>
    <row r="7" spans="1:17" x14ac:dyDescent="0.25">
      <c r="A7" s="3">
        <v>5000000</v>
      </c>
      <c r="B7" s="3">
        <v>70000000</v>
      </c>
      <c r="C7" s="3">
        <f t="shared" ref="C7:C15" si="9">IF((A7*0.05&gt;=15000),(A7-15000),(A7*0.95))</f>
        <v>4985000</v>
      </c>
      <c r="D7" s="3">
        <f t="shared" ref="D7:D15" si="10">IF((B7*0.05&gt;=15000),(B7-15000),(B7*0.95))</f>
        <v>69985000</v>
      </c>
      <c r="E7" s="3">
        <f t="shared" ref="E7:E15" si="11">IF(C7&gt;=132000,C7-132000,0)</f>
        <v>4853000</v>
      </c>
      <c r="F7" s="3">
        <f t="shared" ref="F7:F15" si="12">IF(D7&gt;=132000,D7-132000,0)</f>
        <v>69853000</v>
      </c>
      <c r="G7" s="3">
        <f t="shared" si="3"/>
        <v>74706000</v>
      </c>
      <c r="H7" s="3">
        <f t="shared" ref="H7:H15" si="13">IF(E7&gt;=135000,(9450+(E7-135000)*0.17),IF(E7&gt;=90000,(4050+(E7-90000)*0.12),IF(E7&gt;=45000,(900+(E7-45000)*0.07),E7*0.02)))</f>
        <v>811510</v>
      </c>
      <c r="I7" s="3">
        <f t="shared" ref="I7:I15" si="14">IF(F7&gt;=135000,(9450+(F7-135000)*0.17),IF(F7&gt;=90000,(4050+(F7-90000)*0.12),IF(F7&gt;=45000,(900+(F7-45000)*0.07),F7*0.02)))</f>
        <v>11861510</v>
      </c>
      <c r="J7" s="3">
        <f t="shared" ref="J7:J15" si="15">IF(H7*0.75&gt;20000,H7-20000,H7-H7*0.75)</f>
        <v>791510</v>
      </c>
      <c r="K7" s="3">
        <f t="shared" ref="K7:K15" si="16">IF(I7*0.75&gt;20000,I7-20000,I7-I7*0.75)</f>
        <v>11841510</v>
      </c>
      <c r="L7" s="4">
        <f>J7+K7</f>
        <v>12633020</v>
      </c>
      <c r="M7" s="3">
        <f t="shared" si="8"/>
        <v>12686520</v>
      </c>
      <c r="N7" s="3">
        <f>IF(M7*0.75&gt;20000,M7-20000,M7-M7*0.75)</f>
        <v>12666520</v>
      </c>
      <c r="O7" s="2" t="str">
        <f>IF(N7&gt;=L7,"N","Y")</f>
        <v>N</v>
      </c>
    </row>
    <row r="8" spans="1:17" x14ac:dyDescent="0.25">
      <c r="A8" s="3">
        <v>500000</v>
      </c>
      <c r="B8" s="3">
        <v>1200000</v>
      </c>
      <c r="C8" s="3">
        <f t="shared" si="9"/>
        <v>485000</v>
      </c>
      <c r="D8" s="3">
        <f t="shared" si="10"/>
        <v>1185000</v>
      </c>
      <c r="E8" s="3">
        <f t="shared" si="11"/>
        <v>353000</v>
      </c>
      <c r="F8" s="3">
        <f t="shared" si="12"/>
        <v>1053000</v>
      </c>
      <c r="G8" s="3">
        <f t="shared" si="3"/>
        <v>1406000</v>
      </c>
      <c r="H8" s="3">
        <f t="shared" si="13"/>
        <v>46510</v>
      </c>
      <c r="I8" s="3">
        <f t="shared" si="14"/>
        <v>165510</v>
      </c>
      <c r="J8" s="3">
        <f t="shared" si="15"/>
        <v>26510</v>
      </c>
      <c r="K8" s="3">
        <f t="shared" si="16"/>
        <v>145510</v>
      </c>
      <c r="L8" s="4">
        <f>J8+K8</f>
        <v>172020</v>
      </c>
      <c r="M8" s="3">
        <f t="shared" si="8"/>
        <v>225520.00000000003</v>
      </c>
      <c r="N8" s="3">
        <f>IF(M8*0.75&gt;20000,M8-20000,M8-M8*0.75)</f>
        <v>205520.00000000003</v>
      </c>
      <c r="O8" s="2" t="str">
        <f>IF(N8&gt;=L8,"N","Y")</f>
        <v>N</v>
      </c>
    </row>
    <row r="9" spans="1:17" x14ac:dyDescent="0.25">
      <c r="A9" s="3">
        <v>2000000</v>
      </c>
      <c r="B9" s="3">
        <v>300000000</v>
      </c>
      <c r="C9" s="3">
        <f t="shared" si="9"/>
        <v>1985000</v>
      </c>
      <c r="D9" s="3">
        <f t="shared" si="10"/>
        <v>299985000</v>
      </c>
      <c r="E9" s="3">
        <f t="shared" si="11"/>
        <v>1853000</v>
      </c>
      <c r="F9" s="3">
        <f t="shared" si="12"/>
        <v>299853000</v>
      </c>
      <c r="G9" s="3">
        <f t="shared" si="3"/>
        <v>301706000</v>
      </c>
      <c r="H9" s="3">
        <f t="shared" si="13"/>
        <v>301510</v>
      </c>
      <c r="I9" s="3">
        <f t="shared" si="14"/>
        <v>50961510</v>
      </c>
      <c r="J9" s="3">
        <f t="shared" si="15"/>
        <v>281510</v>
      </c>
      <c r="K9" s="3">
        <f t="shared" si="16"/>
        <v>50941510</v>
      </c>
      <c r="L9" s="4">
        <f>J9+K9</f>
        <v>51223020</v>
      </c>
      <c r="M9" s="3">
        <f t="shared" si="8"/>
        <v>51276520</v>
      </c>
      <c r="N9" s="3">
        <f>IF(M9*0.75&gt;20000,M9-20000,M9-M9*0.75)</f>
        <v>51256520</v>
      </c>
      <c r="O9" s="2" t="str">
        <f>IF(N9&gt;=L9,"N","Y")</f>
        <v>N</v>
      </c>
    </row>
    <row r="10" spans="1:17" x14ac:dyDescent="0.25">
      <c r="A10" s="3">
        <v>1792300</v>
      </c>
      <c r="B10" s="3">
        <v>1200800</v>
      </c>
      <c r="C10" s="3">
        <f t="shared" si="9"/>
        <v>1777300</v>
      </c>
      <c r="D10" s="3">
        <f t="shared" si="10"/>
        <v>1185800</v>
      </c>
      <c r="E10" s="3">
        <f t="shared" si="11"/>
        <v>1645300</v>
      </c>
      <c r="F10" s="3">
        <f t="shared" si="12"/>
        <v>1053800</v>
      </c>
      <c r="G10" s="3">
        <f t="shared" si="3"/>
        <v>2699100</v>
      </c>
      <c r="H10" s="3">
        <f>IF(E10&gt;=135000,(9450+(E10-135000)*0.17),IF(E10&gt;=90000,(4050+(E10-90000)*0.12),IF(E10&gt;=45000,(900+(E10-45000)*0.07),E10*0.02)))</f>
        <v>266201</v>
      </c>
      <c r="I10" s="3">
        <f t="shared" si="14"/>
        <v>165646</v>
      </c>
      <c r="J10" s="3">
        <f t="shared" si="15"/>
        <v>246201</v>
      </c>
      <c r="K10" s="3">
        <f t="shared" si="16"/>
        <v>145646</v>
      </c>
      <c r="L10" s="4">
        <f>J10+K10</f>
        <v>391847</v>
      </c>
      <c r="M10" s="3">
        <f t="shared" si="8"/>
        <v>445347.00000000006</v>
      </c>
      <c r="N10" s="3">
        <f>IF(M10*0.75&gt;20000,M10-20000,M10-M10*0.75)</f>
        <v>425347.00000000006</v>
      </c>
      <c r="O10" s="2" t="str">
        <f>IF(N10&gt;=L10,"N","Y")</f>
        <v>N</v>
      </c>
    </row>
    <row r="11" spans="1:17" x14ac:dyDescent="0.25">
      <c r="A11" s="3">
        <v>10000000</v>
      </c>
      <c r="B11" s="3">
        <v>1320000</v>
      </c>
      <c r="C11" s="3">
        <f t="shared" si="9"/>
        <v>9985000</v>
      </c>
      <c r="D11" s="3">
        <f t="shared" si="10"/>
        <v>1305000</v>
      </c>
      <c r="E11" s="3">
        <f t="shared" si="11"/>
        <v>9853000</v>
      </c>
      <c r="F11" s="3">
        <f t="shared" si="12"/>
        <v>1173000</v>
      </c>
      <c r="G11" s="3">
        <f t="shared" si="3"/>
        <v>11026000</v>
      </c>
      <c r="H11" s="3">
        <f t="shared" si="13"/>
        <v>1661510.0000000002</v>
      </c>
      <c r="I11" s="3">
        <f t="shared" si="14"/>
        <v>185910</v>
      </c>
      <c r="J11" s="3">
        <f t="shared" si="15"/>
        <v>1641510.0000000002</v>
      </c>
      <c r="K11" s="3">
        <f t="shared" si="16"/>
        <v>165910</v>
      </c>
      <c r="L11" s="4">
        <f>J11+K11</f>
        <v>1807420.0000000002</v>
      </c>
      <c r="M11" s="3">
        <f t="shared" si="8"/>
        <v>1860920.0000000002</v>
      </c>
      <c r="N11" s="3">
        <f>IF(M11*0.75&gt;20000,M11-20000,M11-M11*0.75)</f>
        <v>1840920.0000000002</v>
      </c>
      <c r="O11" s="2" t="str">
        <f>IF(N11&gt;=L11,"N","Y")</f>
        <v>N</v>
      </c>
    </row>
    <row r="12" spans="1:17" x14ac:dyDescent="0.25">
      <c r="A12" s="3">
        <v>132000</v>
      </c>
      <c r="B12" s="3">
        <v>168000</v>
      </c>
      <c r="C12" s="3">
        <f t="shared" si="9"/>
        <v>125400</v>
      </c>
      <c r="D12" s="3">
        <f t="shared" si="10"/>
        <v>159600</v>
      </c>
      <c r="E12" s="3">
        <f t="shared" si="11"/>
        <v>0</v>
      </c>
      <c r="F12" s="3">
        <f t="shared" si="12"/>
        <v>27600</v>
      </c>
      <c r="G12" s="3">
        <f t="shared" si="3"/>
        <v>21000</v>
      </c>
      <c r="H12" s="3">
        <f t="shared" si="13"/>
        <v>0</v>
      </c>
      <c r="I12" s="3">
        <f t="shared" si="14"/>
        <v>552</v>
      </c>
      <c r="J12" s="3">
        <f t="shared" si="15"/>
        <v>0</v>
      </c>
      <c r="K12" s="3">
        <f t="shared" si="16"/>
        <v>138</v>
      </c>
      <c r="L12" s="4">
        <f>J12+K12</f>
        <v>138</v>
      </c>
      <c r="M12" s="3">
        <f t="shared" si="8"/>
        <v>420</v>
      </c>
      <c r="N12" s="3">
        <f>IF(M12*0.75&gt;20000,M12-20000,M12-M12*0.75)</f>
        <v>105</v>
      </c>
      <c r="O12" s="2" t="str">
        <f>IF(N12&gt;=L12,"N","Y")</f>
        <v>Y</v>
      </c>
    </row>
    <row r="13" spans="1:17" x14ac:dyDescent="0.25">
      <c r="A13" s="3">
        <v>800000</v>
      </c>
      <c r="B13" s="3">
        <v>150000</v>
      </c>
      <c r="C13" s="3">
        <f t="shared" si="9"/>
        <v>785000</v>
      </c>
      <c r="D13" s="3">
        <f t="shared" si="10"/>
        <v>142500</v>
      </c>
      <c r="E13" s="3">
        <f t="shared" si="11"/>
        <v>653000</v>
      </c>
      <c r="F13" s="3">
        <f t="shared" si="12"/>
        <v>10500</v>
      </c>
      <c r="G13" s="3">
        <f t="shared" si="3"/>
        <v>663500</v>
      </c>
      <c r="H13" s="3">
        <f t="shared" si="13"/>
        <v>97510</v>
      </c>
      <c r="I13" s="3">
        <f t="shared" si="14"/>
        <v>210</v>
      </c>
      <c r="J13" s="3">
        <f t="shared" si="15"/>
        <v>77510</v>
      </c>
      <c r="K13" s="3">
        <f t="shared" si="16"/>
        <v>52.5</v>
      </c>
      <c r="L13" s="4">
        <f>J13+K13</f>
        <v>77562.5</v>
      </c>
      <c r="M13" s="3">
        <f t="shared" si="8"/>
        <v>99295</v>
      </c>
      <c r="N13" s="3">
        <f>IF(M13*0.75&gt;20000,M13-20000,M13-M13*0.75)</f>
        <v>79295</v>
      </c>
      <c r="O13" s="2" t="str">
        <f>IF(N13&gt;=L13,"N","Y")</f>
        <v>N</v>
      </c>
    </row>
    <row r="14" spans="1:17" x14ac:dyDescent="0.25">
      <c r="A14" s="3">
        <v>1000000</v>
      </c>
      <c r="B14" s="3">
        <v>100000</v>
      </c>
      <c r="C14" s="3">
        <f t="shared" si="9"/>
        <v>985000</v>
      </c>
      <c r="D14" s="3">
        <f t="shared" si="10"/>
        <v>95000</v>
      </c>
      <c r="E14" s="3">
        <f t="shared" si="11"/>
        <v>853000</v>
      </c>
      <c r="F14" s="3">
        <f t="shared" si="12"/>
        <v>0</v>
      </c>
      <c r="G14" s="3">
        <f t="shared" si="3"/>
        <v>816000</v>
      </c>
      <c r="H14" s="3">
        <f t="shared" si="13"/>
        <v>131510</v>
      </c>
      <c r="I14" s="3">
        <f t="shared" si="14"/>
        <v>0</v>
      </c>
      <c r="J14" s="3">
        <f t="shared" si="15"/>
        <v>111510</v>
      </c>
      <c r="K14" s="3">
        <f t="shared" si="16"/>
        <v>0</v>
      </c>
      <c r="L14" s="4">
        <f>J14+K14</f>
        <v>111510</v>
      </c>
      <c r="M14" s="3">
        <f t="shared" si="8"/>
        <v>125220.00000000001</v>
      </c>
      <c r="N14" s="3">
        <f>IF(M14*0.75&gt;20000,M14-20000,M14-M14*0.75)</f>
        <v>105220.00000000001</v>
      </c>
      <c r="O14" s="2" t="str">
        <f>IF(N14&gt;=L14,"N","Y")</f>
        <v>Y</v>
      </c>
    </row>
    <row r="15" spans="1:17" x14ac:dyDescent="0.25">
      <c r="A15" s="3">
        <v>300000</v>
      </c>
      <c r="B15" s="3">
        <v>400000</v>
      </c>
      <c r="C15" s="3">
        <f t="shared" si="9"/>
        <v>285000</v>
      </c>
      <c r="D15" s="3">
        <f t="shared" si="10"/>
        <v>385000</v>
      </c>
      <c r="E15" s="3">
        <f t="shared" si="11"/>
        <v>153000</v>
      </c>
      <c r="F15" s="3">
        <f t="shared" si="12"/>
        <v>253000</v>
      </c>
      <c r="G15" s="3">
        <f t="shared" si="3"/>
        <v>406000</v>
      </c>
      <c r="H15" s="3">
        <f t="shared" si="13"/>
        <v>12510</v>
      </c>
      <c r="I15" s="3">
        <f t="shared" si="14"/>
        <v>29510</v>
      </c>
      <c r="J15" s="3">
        <f t="shared" si="15"/>
        <v>3127.5</v>
      </c>
      <c r="K15" s="3">
        <f t="shared" si="16"/>
        <v>9510</v>
      </c>
      <c r="L15" s="4">
        <f>J15+K15</f>
        <v>12637.5</v>
      </c>
      <c r="M15" s="3">
        <f t="shared" si="8"/>
        <v>55520</v>
      </c>
      <c r="N15" s="3">
        <f>IF(M15*0.75&gt;20000,M15-20000,M15-M15*0.75)</f>
        <v>35520</v>
      </c>
      <c r="O15" s="2" t="str">
        <f>IF(N15&gt;=L15,"N","Y")</f>
        <v>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City University of Hong Kong</cp:lastModifiedBy>
  <dcterms:created xsi:type="dcterms:W3CDTF">2018-01-17T05:53:58Z</dcterms:created>
  <dcterms:modified xsi:type="dcterms:W3CDTF">2018-03-07T06:18:08Z</dcterms:modified>
</cp:coreProperties>
</file>