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018"/>
  <workbookPr showInkAnnotation="0"/>
  <mc:AlternateContent xmlns:mc="http://schemas.openxmlformats.org/markup-compatibility/2006">
    <mc:Choice Requires="x15">
      <x15ac:absPath xmlns:x15ac="http://schemas.microsoft.com/office/spreadsheetml/2010/11/ac" url="/Users/david-noble/Workspace/splunk-sdks/splunk-sdk-python/examples/searchcommands_app/"/>
    </mc:Choice>
  </mc:AlternateContent>
  <bookViews>
    <workbookView xWindow="0" yWindow="0" windowWidth="28800" windowHeight="18000" tabRatio="500"/>
  </bookViews>
  <sheets>
    <sheet name="SCPV1-1.3" sheetId="2" r:id="rId1"/>
    <sheet name="SCPV1-1.4" sheetId="3" r:id="rId2"/>
    <sheet name="SCPV2-1.4" sheetId="1" r:id="rId3"/>
    <sheet name="Scratch" sheetId="4" r:id="rId4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50" i="1" l="1"/>
  <c r="C149" i="1"/>
  <c r="C124" i="1"/>
  <c r="C123" i="1"/>
  <c r="C98" i="1"/>
  <c r="C97" i="1"/>
  <c r="B76" i="2"/>
  <c r="C94" i="3"/>
  <c r="C95" i="3"/>
  <c r="C71" i="3"/>
  <c r="C68" i="3"/>
  <c r="B72" i="3"/>
  <c r="B71" i="3"/>
  <c r="B75" i="1"/>
  <c r="B74" i="1"/>
  <c r="J19" i="1"/>
  <c r="B45" i="3"/>
  <c r="B46" i="3"/>
  <c r="B22" i="3"/>
  <c r="B21" i="3"/>
  <c r="B23" i="2"/>
  <c r="B24" i="2"/>
  <c r="B49" i="2"/>
  <c r="B48" i="2"/>
</calcChain>
</file>

<file path=xl/sharedStrings.xml><?xml version="1.0" encoding="utf-8"?>
<sst xmlns="http://schemas.openxmlformats.org/spreadsheetml/2006/main" count="715" uniqueCount="25">
  <si>
    <t>Execution costs</t>
  </si>
  <si>
    <t>Duration (seconds)</t>
  </si>
  <si>
    <t>Component</t>
  </si>
  <si>
    <t>Invocations</t>
  </si>
  <si>
    <t>Input count</t>
  </si>
  <si>
    <t>Output count</t>
  </si>
  <si>
    <t>command.fields</t>
  </si>
  <si>
    <t>command.generatetext</t>
  </si>
  <si>
    <t>-</t>
  </si>
  <si>
    <t>dispatch.check_disk_usage</t>
  </si>
  <si>
    <t>dispatch.createdSearchResultInfrastructure</t>
  </si>
  <si>
    <t>dispatch.evaluate</t>
  </si>
  <si>
    <t>dispatch.evaluate.generatetext</t>
  </si>
  <si>
    <t>dispatch.fetch</t>
  </si>
  <si>
    <t>dispatch.localSearch</t>
  </si>
  <si>
    <t>dispatch.preview</t>
  </si>
  <si>
    <t>dispatch.readEventsInResults</t>
  </si>
  <si>
    <t>dispatch.stream.local</t>
  </si>
  <si>
    <t>dispatch.timeline</t>
  </si>
  <si>
    <t>dispatch.writeStatus</t>
  </si>
  <si>
    <t>startup.configuration</t>
  </si>
  <si>
    <t>startup.handoff</t>
  </si>
  <si>
    <t>runDuration</t>
  </si>
  <si>
    <t>output</t>
  </si>
  <si>
    <t>Execute 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</si>
</sst>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\ &quot;MB&quot;"/>
    <numFmt numFmtId="165" formatCode="0.000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11">
    <xf numFmtId="0" fontId="0" fillId="0" borderId="0" xfId="0"/>
    <xf numFmtId="3" fontId="0" fillId="0" borderId="0" xfId="0" applyNumberFormat="1"/>
    <xf numFmtId="0" fontId="2" fillId="0" borderId="0" xfId="0" applyFont="1"/>
    <xf numFmtId="164" fontId="0" fillId="0" borderId="0" xfId="0" applyNumberFormat="1"/>
    <xf numFmtId="0" fontId="5" fillId="0" borderId="0" xfId="0" applyFont="1"/>
    <xf numFmtId="0" fontId="6" fillId="0" borderId="0" xfId="0" applyFont="1"/>
    <xf numFmtId="9" fontId="0" fillId="0" borderId="0" xfId="3" applyFont="1"/>
    <xf numFmtId="0" fontId="2" fillId="0" borderId="0" xfId="0" applyFont="1" applyAlignment="1">
      <alignment horizontal="center"/>
    </xf>
    <xf numFmtId="165" fontId="0" fillId="0" borderId="0" xfId="0" applyNumberForma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4">
    <cellStyle name="Followed Hyperlink" xfId="2" builtinId="9" hidden="1"/>
    <cellStyle name="Hyperlink" xfId="1" builtinId="8" hidden="1"/>
    <cellStyle name="Normal" xfId="0" builtinId="0"/>
    <cellStyle name="Percent" xfId="3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6"/>
  <sheetViews>
    <sheetView tabSelected="1" showRuler="0" topLeftCell="A70" workbookViewId="0">
      <selection activeCell="B45" sqref="B45"/>
    </sheetView>
  </sheetViews>
  <sheetFormatPr baseColWidth="10" defaultRowHeight="16" x14ac:dyDescent="0.2"/>
  <cols>
    <col min="1" max="1" width="18" bestFit="1" customWidth="1"/>
    <col min="2" max="2" width="9.1640625" bestFit="1" customWidth="1"/>
    <col min="3" max="3" width="36.5" bestFit="1" customWidth="1"/>
    <col min="4" max="4" width="10.33203125" bestFit="1" customWidth="1"/>
    <col min="5" max="5" width="10.5" bestFit="1" customWidth="1"/>
    <col min="6" max="6" width="12" bestFit="1" customWidth="1"/>
  </cols>
  <sheetData>
    <row r="1" spans="1:6" x14ac:dyDescent="0.2">
      <c r="A1" s="10" t="s">
        <v>0</v>
      </c>
      <c r="B1" s="10"/>
      <c r="C1" s="10"/>
      <c r="D1" s="10"/>
      <c r="E1" s="10"/>
      <c r="F1" s="10"/>
    </row>
    <row r="3" spans="1:6" x14ac:dyDescent="0.2">
      <c r="A3" t="s">
        <v>1</v>
      </c>
      <c r="C3" t="s">
        <v>2</v>
      </c>
      <c r="D3" t="s">
        <v>3</v>
      </c>
      <c r="E3" t="s">
        <v>4</v>
      </c>
      <c r="F3" t="s">
        <v>5</v>
      </c>
    </row>
    <row r="4" spans="1:6" x14ac:dyDescent="0.2">
      <c r="B4">
        <v>0.04</v>
      </c>
      <c r="C4" t="s">
        <v>6</v>
      </c>
      <c r="D4">
        <v>1</v>
      </c>
      <c r="E4" s="1">
        <v>500001</v>
      </c>
      <c r="F4" s="1">
        <v>500001</v>
      </c>
    </row>
    <row r="5" spans="1:6" x14ac:dyDescent="0.2">
      <c r="B5">
        <v>5.0999999999999996</v>
      </c>
      <c r="C5" t="s">
        <v>7</v>
      </c>
      <c r="D5">
        <v>1</v>
      </c>
      <c r="E5" t="s">
        <v>8</v>
      </c>
      <c r="F5" s="1">
        <v>500001</v>
      </c>
    </row>
    <row r="6" spans="1:6" x14ac:dyDescent="0.2">
      <c r="B6">
        <v>0</v>
      </c>
      <c r="C6" t="s">
        <v>9</v>
      </c>
      <c r="D6">
        <v>1</v>
      </c>
      <c r="E6" t="s">
        <v>8</v>
      </c>
      <c r="F6" t="s">
        <v>8</v>
      </c>
    </row>
    <row r="7" spans="1:6" x14ac:dyDescent="0.2">
      <c r="B7">
        <v>0</v>
      </c>
      <c r="C7" t="s">
        <v>10</v>
      </c>
      <c r="D7">
        <v>1</v>
      </c>
      <c r="E7" t="s">
        <v>8</v>
      </c>
      <c r="F7" t="s">
        <v>8</v>
      </c>
    </row>
    <row r="8" spans="1:6" x14ac:dyDescent="0.2">
      <c r="B8">
        <v>0.08</v>
      </c>
      <c r="C8" t="s">
        <v>11</v>
      </c>
      <c r="D8">
        <v>1</v>
      </c>
      <c r="E8" t="s">
        <v>8</v>
      </c>
      <c r="F8" t="s">
        <v>8</v>
      </c>
    </row>
    <row r="9" spans="1:6" x14ac:dyDescent="0.2">
      <c r="B9">
        <v>7.0000000000000007E-2</v>
      </c>
      <c r="C9" t="s">
        <v>12</v>
      </c>
      <c r="D9">
        <v>1</v>
      </c>
      <c r="E9" t="s">
        <v>8</v>
      </c>
      <c r="F9" t="s">
        <v>8</v>
      </c>
    </row>
    <row r="10" spans="1:6" x14ac:dyDescent="0.2">
      <c r="B10">
        <v>5.31</v>
      </c>
      <c r="C10" t="s">
        <v>13</v>
      </c>
      <c r="D10">
        <v>2</v>
      </c>
      <c r="E10" t="s">
        <v>8</v>
      </c>
      <c r="F10" t="s">
        <v>8</v>
      </c>
    </row>
    <row r="11" spans="1:6" x14ac:dyDescent="0.2">
      <c r="B11">
        <v>5.14</v>
      </c>
      <c r="C11" t="s">
        <v>14</v>
      </c>
      <c r="D11">
        <v>1</v>
      </c>
      <c r="E11" t="s">
        <v>8</v>
      </c>
      <c r="F11" t="s">
        <v>8</v>
      </c>
    </row>
    <row r="12" spans="1:6" x14ac:dyDescent="0.2">
      <c r="B12">
        <v>0</v>
      </c>
      <c r="C12" t="s">
        <v>15</v>
      </c>
      <c r="D12">
        <v>1</v>
      </c>
      <c r="E12" t="s">
        <v>8</v>
      </c>
      <c r="F12" t="s">
        <v>8</v>
      </c>
    </row>
    <row r="13" spans="1:6" x14ac:dyDescent="0.2">
      <c r="B13">
        <v>0</v>
      </c>
      <c r="C13" t="s">
        <v>16</v>
      </c>
      <c r="D13">
        <v>1</v>
      </c>
      <c r="E13" t="s">
        <v>8</v>
      </c>
      <c r="F13" t="s">
        <v>8</v>
      </c>
    </row>
    <row r="14" spans="1:6" x14ac:dyDescent="0.2">
      <c r="B14">
        <v>5.14</v>
      </c>
      <c r="C14" t="s">
        <v>17</v>
      </c>
      <c r="D14">
        <v>1</v>
      </c>
      <c r="E14" t="s">
        <v>8</v>
      </c>
      <c r="F14" t="s">
        <v>8</v>
      </c>
    </row>
    <row r="15" spans="1:6" x14ac:dyDescent="0.2">
      <c r="B15">
        <v>0.08</v>
      </c>
      <c r="C15" t="s">
        <v>18</v>
      </c>
      <c r="D15">
        <v>2</v>
      </c>
      <c r="E15" t="s">
        <v>8</v>
      </c>
      <c r="F15" t="s">
        <v>8</v>
      </c>
    </row>
    <row r="16" spans="1:6" x14ac:dyDescent="0.2">
      <c r="B16">
        <v>0.01</v>
      </c>
      <c r="C16" t="s">
        <v>19</v>
      </c>
      <c r="D16">
        <v>7</v>
      </c>
      <c r="E16" t="s">
        <v>8</v>
      </c>
      <c r="F16" t="s">
        <v>8</v>
      </c>
    </row>
    <row r="17" spans="1:6" x14ac:dyDescent="0.2">
      <c r="B17">
        <v>0.02</v>
      </c>
      <c r="C17" t="s">
        <v>20</v>
      </c>
      <c r="D17">
        <v>1</v>
      </c>
      <c r="E17" t="s">
        <v>8</v>
      </c>
      <c r="F17" t="s">
        <v>8</v>
      </c>
    </row>
    <row r="18" spans="1:6" x14ac:dyDescent="0.2">
      <c r="B18">
        <v>0.04</v>
      </c>
      <c r="C18" t="s">
        <v>21</v>
      </c>
      <c r="D18">
        <v>1</v>
      </c>
      <c r="E18" t="s">
        <v>8</v>
      </c>
      <c r="F18" t="s">
        <v>8</v>
      </c>
    </row>
    <row r="20" spans="1:6" x14ac:dyDescent="0.2">
      <c r="A20" t="s">
        <v>22</v>
      </c>
      <c r="B20">
        <v>5.484</v>
      </c>
    </row>
    <row r="22" spans="1:6" x14ac:dyDescent="0.2">
      <c r="A22" s="4" t="s">
        <v>24</v>
      </c>
    </row>
    <row r="23" spans="1:6" x14ac:dyDescent="0.2">
      <c r="A23" s="5" t="s">
        <v>22</v>
      </c>
      <c r="B23">
        <f>4654/100</f>
        <v>46.54</v>
      </c>
    </row>
    <row r="24" spans="1:6" x14ac:dyDescent="0.2">
      <c r="A24" s="5" t="s">
        <v>23</v>
      </c>
      <c r="B24" s="3">
        <f>35721690/(1024*1024)</f>
        <v>34.066858291625977</v>
      </c>
    </row>
    <row r="26" spans="1:6" x14ac:dyDescent="0.2">
      <c r="A26" s="10" t="s">
        <v>0</v>
      </c>
      <c r="B26" s="10"/>
      <c r="C26" s="10"/>
      <c r="D26" s="10"/>
      <c r="E26" s="10"/>
      <c r="F26" s="10"/>
    </row>
    <row r="28" spans="1:6" x14ac:dyDescent="0.2">
      <c r="A28" t="s">
        <v>1</v>
      </c>
      <c r="C28" t="s">
        <v>2</v>
      </c>
      <c r="D28" t="s">
        <v>3</v>
      </c>
      <c r="E28" t="s">
        <v>4</v>
      </c>
      <c r="F28" t="s">
        <v>5</v>
      </c>
    </row>
    <row r="29" spans="1:6" x14ac:dyDescent="0.2">
      <c r="B29">
        <v>0.04</v>
      </c>
      <c r="C29" t="s">
        <v>6</v>
      </c>
      <c r="D29">
        <v>1</v>
      </c>
      <c r="E29" s="1">
        <v>500001</v>
      </c>
      <c r="F29" s="1">
        <v>500001</v>
      </c>
    </row>
    <row r="30" spans="1:6" x14ac:dyDescent="0.2">
      <c r="B30">
        <v>5.08</v>
      </c>
      <c r="C30" t="s">
        <v>7</v>
      </c>
      <c r="D30">
        <v>1</v>
      </c>
      <c r="E30" t="s">
        <v>8</v>
      </c>
      <c r="F30" s="1">
        <v>500001</v>
      </c>
    </row>
    <row r="31" spans="1:6" x14ac:dyDescent="0.2">
      <c r="B31">
        <v>0</v>
      </c>
      <c r="C31" t="s">
        <v>9</v>
      </c>
      <c r="D31">
        <v>1</v>
      </c>
      <c r="E31" t="s">
        <v>8</v>
      </c>
      <c r="F31" t="s">
        <v>8</v>
      </c>
    </row>
    <row r="32" spans="1:6" x14ac:dyDescent="0.2">
      <c r="B32">
        <v>0</v>
      </c>
      <c r="C32" t="s">
        <v>10</v>
      </c>
      <c r="D32">
        <v>1</v>
      </c>
      <c r="E32" t="s">
        <v>8</v>
      </c>
      <c r="F32" t="s">
        <v>8</v>
      </c>
    </row>
    <row r="33" spans="1:6" x14ac:dyDescent="0.2">
      <c r="B33">
        <v>7.0000000000000007E-2</v>
      </c>
      <c r="C33" t="s">
        <v>11</v>
      </c>
      <c r="D33">
        <v>1</v>
      </c>
      <c r="E33" t="s">
        <v>8</v>
      </c>
      <c r="F33" t="s">
        <v>8</v>
      </c>
    </row>
    <row r="34" spans="1:6" x14ac:dyDescent="0.2">
      <c r="B34">
        <v>7.0000000000000007E-2</v>
      </c>
      <c r="C34" t="s">
        <v>12</v>
      </c>
      <c r="D34">
        <v>1</v>
      </c>
      <c r="E34" t="s">
        <v>8</v>
      </c>
      <c r="F34" t="s">
        <v>8</v>
      </c>
    </row>
    <row r="35" spans="1:6" x14ac:dyDescent="0.2">
      <c r="B35">
        <v>5.28</v>
      </c>
      <c r="C35" t="s">
        <v>13</v>
      </c>
      <c r="D35">
        <v>2</v>
      </c>
      <c r="E35" t="s">
        <v>8</v>
      </c>
      <c r="F35" t="s">
        <v>8</v>
      </c>
    </row>
    <row r="36" spans="1:6" x14ac:dyDescent="0.2">
      <c r="B36">
        <v>5.12</v>
      </c>
      <c r="C36" t="s">
        <v>14</v>
      </c>
      <c r="D36">
        <v>1</v>
      </c>
      <c r="E36" t="s">
        <v>8</v>
      </c>
      <c r="F36" t="s">
        <v>8</v>
      </c>
    </row>
    <row r="37" spans="1:6" x14ac:dyDescent="0.2">
      <c r="B37">
        <v>0</v>
      </c>
      <c r="C37" t="s">
        <v>15</v>
      </c>
      <c r="D37">
        <v>1</v>
      </c>
      <c r="E37" t="s">
        <v>8</v>
      </c>
      <c r="F37" t="s">
        <v>8</v>
      </c>
    </row>
    <row r="38" spans="1:6" x14ac:dyDescent="0.2">
      <c r="B38">
        <v>0</v>
      </c>
      <c r="C38" t="s">
        <v>16</v>
      </c>
      <c r="D38">
        <v>1</v>
      </c>
      <c r="E38" t="s">
        <v>8</v>
      </c>
      <c r="F38" t="s">
        <v>8</v>
      </c>
    </row>
    <row r="39" spans="1:6" x14ac:dyDescent="0.2">
      <c r="B39">
        <v>5.12</v>
      </c>
      <c r="C39" t="s">
        <v>17</v>
      </c>
      <c r="D39">
        <v>1</v>
      </c>
      <c r="E39" t="s">
        <v>8</v>
      </c>
      <c r="F39" t="s">
        <v>8</v>
      </c>
    </row>
    <row r="40" spans="1:6" x14ac:dyDescent="0.2">
      <c r="B40">
        <v>0.08</v>
      </c>
      <c r="C40" t="s">
        <v>18</v>
      </c>
      <c r="D40">
        <v>2</v>
      </c>
      <c r="E40" t="s">
        <v>8</v>
      </c>
      <c r="F40" t="s">
        <v>8</v>
      </c>
    </row>
    <row r="41" spans="1:6" x14ac:dyDescent="0.2">
      <c r="B41">
        <v>0.01</v>
      </c>
      <c r="C41" t="s">
        <v>19</v>
      </c>
      <c r="D41">
        <v>7</v>
      </c>
      <c r="E41" t="s">
        <v>8</v>
      </c>
      <c r="F41" t="s">
        <v>8</v>
      </c>
    </row>
    <row r="42" spans="1:6" x14ac:dyDescent="0.2">
      <c r="B42">
        <v>0.02</v>
      </c>
      <c r="C42" t="s">
        <v>20</v>
      </c>
      <c r="D42">
        <v>1</v>
      </c>
      <c r="E42" t="s">
        <v>8</v>
      </c>
      <c r="F42" t="s">
        <v>8</v>
      </c>
    </row>
    <row r="43" spans="1:6" x14ac:dyDescent="0.2">
      <c r="B43">
        <v>0.04</v>
      </c>
      <c r="C43" t="s">
        <v>21</v>
      </c>
      <c r="D43">
        <v>1</v>
      </c>
      <c r="E43" t="s">
        <v>8</v>
      </c>
      <c r="F43" t="s">
        <v>8</v>
      </c>
    </row>
    <row r="45" spans="1:6" x14ac:dyDescent="0.2">
      <c r="A45" t="s">
        <v>22</v>
      </c>
      <c r="B45">
        <v>5.4489999999999998</v>
      </c>
    </row>
    <row r="47" spans="1:6" x14ac:dyDescent="0.2">
      <c r="A47" s="4" t="s">
        <v>24</v>
      </c>
    </row>
    <row r="48" spans="1:6" x14ac:dyDescent="0.2">
      <c r="A48" s="5" t="s">
        <v>22</v>
      </c>
      <c r="B48">
        <f>4632/1000</f>
        <v>4.6319999999999997</v>
      </c>
    </row>
    <row r="49" spans="1:6" x14ac:dyDescent="0.2">
      <c r="A49" s="5" t="s">
        <v>23</v>
      </c>
      <c r="B49" s="3">
        <f>35721955/(1024*1024)</f>
        <v>34.067111015319824</v>
      </c>
    </row>
    <row r="52" spans="1:6" x14ac:dyDescent="0.2">
      <c r="A52" s="10" t="s">
        <v>0</v>
      </c>
      <c r="B52" s="10"/>
      <c r="C52" s="10"/>
      <c r="D52" s="10"/>
      <c r="E52" s="10"/>
      <c r="F52" s="10"/>
    </row>
    <row r="54" spans="1:6" x14ac:dyDescent="0.2">
      <c r="A54" t="s">
        <v>1</v>
      </c>
      <c r="C54" t="s">
        <v>2</v>
      </c>
      <c r="D54" t="s">
        <v>3</v>
      </c>
      <c r="E54" t="s">
        <v>4</v>
      </c>
      <c r="F54" t="s">
        <v>5</v>
      </c>
    </row>
    <row r="55" spans="1:6" x14ac:dyDescent="0.2">
      <c r="B55">
        <v>0.05</v>
      </c>
      <c r="C55" t="s">
        <v>6</v>
      </c>
      <c r="D55">
        <v>1</v>
      </c>
      <c r="E55" s="1">
        <v>500001</v>
      </c>
      <c r="F55" s="1">
        <v>500001</v>
      </c>
    </row>
    <row r="56" spans="1:6" x14ac:dyDescent="0.2">
      <c r="B56">
        <v>5.27</v>
      </c>
      <c r="C56" t="s">
        <v>7</v>
      </c>
      <c r="D56">
        <v>1</v>
      </c>
      <c r="E56" t="s">
        <v>8</v>
      </c>
      <c r="F56" s="1">
        <v>500001</v>
      </c>
    </row>
    <row r="57" spans="1:6" x14ac:dyDescent="0.2">
      <c r="B57">
        <v>0</v>
      </c>
      <c r="C57" t="s">
        <v>9</v>
      </c>
      <c r="D57">
        <v>1</v>
      </c>
      <c r="E57" t="s">
        <v>8</v>
      </c>
      <c r="F57" t="s">
        <v>8</v>
      </c>
    </row>
    <row r="58" spans="1:6" x14ac:dyDescent="0.2">
      <c r="B58">
        <v>0</v>
      </c>
      <c r="C58" t="s">
        <v>10</v>
      </c>
      <c r="D58">
        <v>1</v>
      </c>
      <c r="E58" t="s">
        <v>8</v>
      </c>
      <c r="F58" t="s">
        <v>8</v>
      </c>
    </row>
    <row r="59" spans="1:6" x14ac:dyDescent="0.2">
      <c r="B59">
        <v>0.08</v>
      </c>
      <c r="C59" t="s">
        <v>11</v>
      </c>
      <c r="D59">
        <v>1</v>
      </c>
      <c r="E59" t="s">
        <v>8</v>
      </c>
      <c r="F59" t="s">
        <v>8</v>
      </c>
    </row>
    <row r="60" spans="1:6" x14ac:dyDescent="0.2">
      <c r="B60">
        <v>0.08</v>
      </c>
      <c r="C60" t="s">
        <v>12</v>
      </c>
      <c r="D60">
        <v>1</v>
      </c>
      <c r="E60" t="s">
        <v>8</v>
      </c>
      <c r="F60" t="s">
        <v>8</v>
      </c>
    </row>
    <row r="61" spans="1:6" x14ac:dyDescent="0.2">
      <c r="B61">
        <v>5.5</v>
      </c>
      <c r="C61" t="s">
        <v>13</v>
      </c>
      <c r="D61">
        <v>2</v>
      </c>
      <c r="E61" t="s">
        <v>8</v>
      </c>
      <c r="F61" t="s">
        <v>8</v>
      </c>
    </row>
    <row r="62" spans="1:6" x14ac:dyDescent="0.2">
      <c r="B62">
        <v>5.32</v>
      </c>
      <c r="C62" t="s">
        <v>14</v>
      </c>
      <c r="D62">
        <v>1</v>
      </c>
      <c r="E62" t="s">
        <v>8</v>
      </c>
      <c r="F62" t="s">
        <v>8</v>
      </c>
    </row>
    <row r="63" spans="1:6" x14ac:dyDescent="0.2">
      <c r="B63">
        <v>0</v>
      </c>
      <c r="C63" t="s">
        <v>15</v>
      </c>
      <c r="D63">
        <v>1</v>
      </c>
      <c r="E63" t="s">
        <v>8</v>
      </c>
      <c r="F63" t="s">
        <v>8</v>
      </c>
    </row>
    <row r="64" spans="1:6" x14ac:dyDescent="0.2">
      <c r="B64">
        <v>0</v>
      </c>
      <c r="C64" t="s">
        <v>16</v>
      </c>
      <c r="D64">
        <v>1</v>
      </c>
      <c r="E64" t="s">
        <v>8</v>
      </c>
      <c r="F64" t="s">
        <v>8</v>
      </c>
    </row>
    <row r="65" spans="1:6" x14ac:dyDescent="0.2">
      <c r="B65">
        <v>5.32</v>
      </c>
      <c r="C65" t="s">
        <v>17</v>
      </c>
      <c r="D65">
        <v>1</v>
      </c>
      <c r="E65" t="s">
        <v>8</v>
      </c>
      <c r="F65" t="s">
        <v>8</v>
      </c>
    </row>
    <row r="66" spans="1:6" x14ac:dyDescent="0.2">
      <c r="B66">
        <v>0.08</v>
      </c>
      <c r="C66" t="s">
        <v>18</v>
      </c>
      <c r="D66">
        <v>2</v>
      </c>
      <c r="E66" t="s">
        <v>8</v>
      </c>
      <c r="F66" t="s">
        <v>8</v>
      </c>
    </row>
    <row r="67" spans="1:6" x14ac:dyDescent="0.2">
      <c r="B67">
        <v>0.01</v>
      </c>
      <c r="C67" t="s">
        <v>19</v>
      </c>
      <c r="D67">
        <v>7</v>
      </c>
      <c r="E67" t="s">
        <v>8</v>
      </c>
      <c r="F67" t="s">
        <v>8</v>
      </c>
    </row>
    <row r="68" spans="1:6" x14ac:dyDescent="0.2">
      <c r="B68">
        <v>0.02</v>
      </c>
      <c r="C68" t="s">
        <v>20</v>
      </c>
      <c r="D68">
        <v>1</v>
      </c>
      <c r="E68" t="s">
        <v>8</v>
      </c>
      <c r="F68" t="s">
        <v>8</v>
      </c>
    </row>
    <row r="69" spans="1:6" x14ac:dyDescent="0.2">
      <c r="B69">
        <v>0.04</v>
      </c>
      <c r="C69" t="s">
        <v>21</v>
      </c>
      <c r="D69">
        <v>1</v>
      </c>
      <c r="E69" t="s">
        <v>8</v>
      </c>
      <c r="F69" t="s">
        <v>8</v>
      </c>
    </row>
    <row r="71" spans="1:6" x14ac:dyDescent="0.2">
      <c r="A71" t="s">
        <v>22</v>
      </c>
      <c r="B71">
        <v>5.6849999999999996</v>
      </c>
    </row>
    <row r="72" spans="1:6" x14ac:dyDescent="0.2">
      <c r="C72" s="6"/>
    </row>
    <row r="73" spans="1:6" x14ac:dyDescent="0.2">
      <c r="A73" s="4" t="s">
        <v>24</v>
      </c>
    </row>
    <row r="74" spans="1:6" x14ac:dyDescent="0.2">
      <c r="A74" s="5" t="s">
        <v>22</v>
      </c>
    </row>
    <row r="75" spans="1:6" x14ac:dyDescent="0.2">
      <c r="A75" s="5" t="s">
        <v>23</v>
      </c>
    </row>
    <row r="76" spans="1:6" x14ac:dyDescent="0.2">
      <c r="B76">
        <f>AVERAGE(B20,B45,B71)</f>
        <v>5.5393333333333326</v>
      </c>
    </row>
  </sheetData>
  <mergeCells count="3">
    <mergeCell ref="A26:F26"/>
    <mergeCell ref="A1:F1"/>
    <mergeCell ref="A52:F5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3"/>
  <sheetViews>
    <sheetView showRuler="0" topLeftCell="A88" workbookViewId="0">
      <selection activeCell="B121" sqref="B121"/>
    </sheetView>
  </sheetViews>
  <sheetFormatPr baseColWidth="10" defaultRowHeight="16" x14ac:dyDescent="0.2"/>
  <cols>
    <col min="1" max="1" width="16.5" bestFit="1" customWidth="1"/>
    <col min="2" max="2" width="12.1640625" bestFit="1" customWidth="1"/>
    <col min="3" max="3" width="36.5" bestFit="1" customWidth="1"/>
    <col min="4" max="4" width="10.33203125" bestFit="1" customWidth="1"/>
    <col min="5" max="5" width="10.5" bestFit="1" customWidth="1"/>
    <col min="6" max="6" width="12" bestFit="1" customWidth="1"/>
  </cols>
  <sheetData>
    <row r="1" spans="1:6" x14ac:dyDescent="0.2">
      <c r="A1" s="10" t="s">
        <v>0</v>
      </c>
      <c r="B1" s="10"/>
      <c r="C1" s="10"/>
      <c r="D1" s="10"/>
      <c r="E1" s="10"/>
      <c r="F1" s="10"/>
    </row>
    <row r="3" spans="1:6" x14ac:dyDescent="0.2">
      <c r="A3" t="s">
        <v>1</v>
      </c>
      <c r="C3" t="s">
        <v>2</v>
      </c>
      <c r="D3" t="s">
        <v>3</v>
      </c>
      <c r="E3" t="s">
        <v>4</v>
      </c>
      <c r="F3" t="s">
        <v>5</v>
      </c>
    </row>
    <row r="4" spans="1:6" x14ac:dyDescent="0.2">
      <c r="B4">
        <v>0.04</v>
      </c>
      <c r="C4" t="s">
        <v>6</v>
      </c>
      <c r="D4">
        <v>1</v>
      </c>
      <c r="E4" s="1">
        <v>500001</v>
      </c>
      <c r="F4" s="1">
        <v>500001</v>
      </c>
    </row>
    <row r="5" spans="1:6" x14ac:dyDescent="0.2">
      <c r="B5">
        <v>8.06</v>
      </c>
      <c r="C5" t="s">
        <v>7</v>
      </c>
      <c r="D5">
        <v>1</v>
      </c>
      <c r="E5" t="s">
        <v>8</v>
      </c>
      <c r="F5" s="1">
        <v>500001</v>
      </c>
    </row>
    <row r="6" spans="1:6" x14ac:dyDescent="0.2">
      <c r="B6">
        <v>0</v>
      </c>
      <c r="C6" t="s">
        <v>9</v>
      </c>
      <c r="D6">
        <v>1</v>
      </c>
      <c r="E6" t="s">
        <v>8</v>
      </c>
      <c r="F6" t="s">
        <v>8</v>
      </c>
    </row>
    <row r="7" spans="1:6" x14ac:dyDescent="0.2">
      <c r="B7">
        <v>0</v>
      </c>
      <c r="C7" t="s">
        <v>10</v>
      </c>
      <c r="D7">
        <v>1</v>
      </c>
      <c r="E7" t="s">
        <v>8</v>
      </c>
      <c r="F7" t="s">
        <v>8</v>
      </c>
    </row>
    <row r="8" spans="1:6" x14ac:dyDescent="0.2">
      <c r="B8">
        <v>0.17</v>
      </c>
      <c r="C8" t="s">
        <v>11</v>
      </c>
      <c r="D8">
        <v>1</v>
      </c>
      <c r="E8" t="s">
        <v>8</v>
      </c>
      <c r="F8" t="s">
        <v>8</v>
      </c>
    </row>
    <row r="9" spans="1:6" x14ac:dyDescent="0.2">
      <c r="B9">
        <v>0.17</v>
      </c>
      <c r="C9" t="s">
        <v>12</v>
      </c>
      <c r="D9">
        <v>1</v>
      </c>
      <c r="E9" t="s">
        <v>8</v>
      </c>
      <c r="F9" t="s">
        <v>8</v>
      </c>
    </row>
    <row r="10" spans="1:6" x14ac:dyDescent="0.2">
      <c r="B10">
        <v>8.4</v>
      </c>
      <c r="C10" t="s">
        <v>13</v>
      </c>
      <c r="D10">
        <v>2</v>
      </c>
      <c r="E10" t="s">
        <v>8</v>
      </c>
      <c r="F10" t="s">
        <v>8</v>
      </c>
    </row>
    <row r="11" spans="1:6" x14ac:dyDescent="0.2">
      <c r="B11">
        <v>8.1</v>
      </c>
      <c r="C11" t="s">
        <v>14</v>
      </c>
      <c r="D11">
        <v>1</v>
      </c>
      <c r="E11" t="s">
        <v>8</v>
      </c>
      <c r="F11" t="s">
        <v>8</v>
      </c>
    </row>
    <row r="12" spans="1:6" x14ac:dyDescent="0.2">
      <c r="B12">
        <v>0</v>
      </c>
      <c r="C12" t="s">
        <v>15</v>
      </c>
      <c r="D12">
        <v>1</v>
      </c>
      <c r="E12" t="s">
        <v>8</v>
      </c>
      <c r="F12" t="s">
        <v>8</v>
      </c>
    </row>
    <row r="13" spans="1:6" x14ac:dyDescent="0.2">
      <c r="B13">
        <v>0</v>
      </c>
      <c r="C13" t="s">
        <v>16</v>
      </c>
      <c r="D13">
        <v>1</v>
      </c>
      <c r="E13" t="s">
        <v>8</v>
      </c>
      <c r="F13" t="s">
        <v>8</v>
      </c>
    </row>
    <row r="14" spans="1:6" x14ac:dyDescent="0.2">
      <c r="B14">
        <v>8.1</v>
      </c>
      <c r="C14" t="s">
        <v>17</v>
      </c>
      <c r="D14">
        <v>1</v>
      </c>
      <c r="E14" t="s">
        <v>8</v>
      </c>
      <c r="F14" t="s">
        <v>8</v>
      </c>
    </row>
    <row r="15" spans="1:6" x14ac:dyDescent="0.2">
      <c r="B15">
        <v>7.0000000000000007E-2</v>
      </c>
      <c r="C15" t="s">
        <v>18</v>
      </c>
      <c r="D15">
        <v>2</v>
      </c>
      <c r="E15" t="s">
        <v>8</v>
      </c>
      <c r="F15" t="s">
        <v>8</v>
      </c>
    </row>
    <row r="16" spans="1:6" x14ac:dyDescent="0.2">
      <c r="B16">
        <v>0.01</v>
      </c>
      <c r="C16" t="s">
        <v>19</v>
      </c>
      <c r="D16">
        <v>7</v>
      </c>
      <c r="E16" t="s">
        <v>8</v>
      </c>
      <c r="F16" t="s">
        <v>8</v>
      </c>
    </row>
    <row r="18" spans="1:6" x14ac:dyDescent="0.2">
      <c r="A18" t="s">
        <v>22</v>
      </c>
      <c r="B18">
        <v>8.6579999999999995</v>
      </c>
    </row>
    <row r="20" spans="1:6" x14ac:dyDescent="0.2">
      <c r="A20" s="2" t="s">
        <v>24</v>
      </c>
    </row>
    <row r="21" spans="1:6" x14ac:dyDescent="0.2">
      <c r="A21" t="s">
        <v>22</v>
      </c>
      <c r="B21">
        <f>7576/1000</f>
        <v>7.5759999999999996</v>
      </c>
    </row>
    <row r="22" spans="1:6" x14ac:dyDescent="0.2">
      <c r="A22" t="s">
        <v>23</v>
      </c>
      <c r="B22" s="3">
        <f>33726832/(1024*1024)</f>
        <v>32.164413452148438</v>
      </c>
    </row>
    <row r="24" spans="1:6" x14ac:dyDescent="0.2">
      <c r="A24" s="10" t="s">
        <v>0</v>
      </c>
      <c r="B24" s="10"/>
      <c r="C24" s="10"/>
      <c r="D24" s="10"/>
      <c r="E24" s="10"/>
      <c r="F24" s="10"/>
    </row>
    <row r="26" spans="1:6" x14ac:dyDescent="0.2">
      <c r="A26" t="s">
        <v>1</v>
      </c>
      <c r="C26" t="s">
        <v>2</v>
      </c>
      <c r="D26" t="s">
        <v>3</v>
      </c>
      <c r="E26" t="s">
        <v>4</v>
      </c>
      <c r="F26" t="s">
        <v>5</v>
      </c>
    </row>
    <row r="27" spans="1:6" x14ac:dyDescent="0.2">
      <c r="B27">
        <v>0.04</v>
      </c>
      <c r="C27" t="s">
        <v>6</v>
      </c>
      <c r="D27">
        <v>1</v>
      </c>
      <c r="E27" s="1">
        <v>500001</v>
      </c>
      <c r="F27" s="1">
        <v>500001</v>
      </c>
    </row>
    <row r="28" spans="1:6" x14ac:dyDescent="0.2">
      <c r="B28">
        <v>8.41</v>
      </c>
      <c r="C28" t="s">
        <v>7</v>
      </c>
      <c r="D28">
        <v>1</v>
      </c>
      <c r="E28" t="s">
        <v>8</v>
      </c>
      <c r="F28" s="1">
        <v>500001</v>
      </c>
    </row>
    <row r="29" spans="1:6" x14ac:dyDescent="0.2">
      <c r="B29">
        <v>0</v>
      </c>
      <c r="C29" t="s">
        <v>9</v>
      </c>
      <c r="D29">
        <v>1</v>
      </c>
      <c r="E29" t="s">
        <v>8</v>
      </c>
      <c r="F29" t="s">
        <v>8</v>
      </c>
    </row>
    <row r="30" spans="1:6" x14ac:dyDescent="0.2">
      <c r="B30">
        <v>0</v>
      </c>
      <c r="C30" t="s">
        <v>10</v>
      </c>
      <c r="D30">
        <v>1</v>
      </c>
      <c r="E30" t="s">
        <v>8</v>
      </c>
      <c r="F30" t="s">
        <v>8</v>
      </c>
    </row>
    <row r="31" spans="1:6" x14ac:dyDescent="0.2">
      <c r="B31">
        <v>0.16</v>
      </c>
      <c r="C31" t="s">
        <v>11</v>
      </c>
      <c r="D31">
        <v>1</v>
      </c>
      <c r="E31" t="s">
        <v>8</v>
      </c>
      <c r="F31" t="s">
        <v>8</v>
      </c>
    </row>
    <row r="32" spans="1:6" x14ac:dyDescent="0.2">
      <c r="B32">
        <v>0.16</v>
      </c>
      <c r="C32" t="s">
        <v>12</v>
      </c>
      <c r="D32">
        <v>1</v>
      </c>
      <c r="E32" t="s">
        <v>8</v>
      </c>
      <c r="F32" t="s">
        <v>8</v>
      </c>
    </row>
    <row r="33" spans="1:6" x14ac:dyDescent="0.2">
      <c r="B33">
        <v>8.69</v>
      </c>
      <c r="C33" t="s">
        <v>13</v>
      </c>
      <c r="D33">
        <v>2</v>
      </c>
      <c r="E33" t="s">
        <v>8</v>
      </c>
      <c r="F33" t="s">
        <v>8</v>
      </c>
    </row>
    <row r="34" spans="1:6" x14ac:dyDescent="0.2">
      <c r="B34">
        <v>8.4499999999999993</v>
      </c>
      <c r="C34" t="s">
        <v>14</v>
      </c>
      <c r="D34">
        <v>1</v>
      </c>
      <c r="E34" t="s">
        <v>8</v>
      </c>
      <c r="F34" t="s">
        <v>8</v>
      </c>
    </row>
    <row r="35" spans="1:6" x14ac:dyDescent="0.2">
      <c r="B35">
        <v>0</v>
      </c>
      <c r="C35" t="s">
        <v>15</v>
      </c>
      <c r="D35">
        <v>1</v>
      </c>
      <c r="E35" t="s">
        <v>8</v>
      </c>
      <c r="F35" t="s">
        <v>8</v>
      </c>
    </row>
    <row r="36" spans="1:6" x14ac:dyDescent="0.2">
      <c r="B36">
        <v>0</v>
      </c>
      <c r="C36" t="s">
        <v>16</v>
      </c>
      <c r="D36">
        <v>1</v>
      </c>
      <c r="E36" t="s">
        <v>8</v>
      </c>
      <c r="F36" t="s">
        <v>8</v>
      </c>
    </row>
    <row r="37" spans="1:6" x14ac:dyDescent="0.2">
      <c r="B37">
        <v>8.4499999999999993</v>
      </c>
      <c r="C37" t="s">
        <v>17</v>
      </c>
      <c r="D37">
        <v>1</v>
      </c>
      <c r="E37" t="s">
        <v>8</v>
      </c>
      <c r="F37" t="s">
        <v>8</v>
      </c>
    </row>
    <row r="38" spans="1:6" x14ac:dyDescent="0.2">
      <c r="A38" s="2"/>
      <c r="B38">
        <v>7.0000000000000007E-2</v>
      </c>
      <c r="C38" t="s">
        <v>18</v>
      </c>
      <c r="D38">
        <v>2</v>
      </c>
      <c r="E38" t="s">
        <v>8</v>
      </c>
      <c r="F38" t="s">
        <v>8</v>
      </c>
    </row>
    <row r="39" spans="1:6" x14ac:dyDescent="0.2">
      <c r="B39">
        <v>0.01</v>
      </c>
      <c r="C39" t="s">
        <v>19</v>
      </c>
      <c r="D39">
        <v>7</v>
      </c>
      <c r="E39" t="s">
        <v>8</v>
      </c>
      <c r="F39" t="s">
        <v>8</v>
      </c>
    </row>
    <row r="40" spans="1:6" x14ac:dyDescent="0.2">
      <c r="B40" s="3">
        <v>0.02</v>
      </c>
      <c r="C40" t="s">
        <v>20</v>
      </c>
      <c r="D40">
        <v>1</v>
      </c>
      <c r="E40" t="s">
        <v>8</v>
      </c>
      <c r="F40" t="s">
        <v>8</v>
      </c>
    </row>
    <row r="42" spans="1:6" x14ac:dyDescent="0.2">
      <c r="A42" t="s">
        <v>22</v>
      </c>
      <c r="B42">
        <v>8.9429999999999996</v>
      </c>
    </row>
    <row r="44" spans="1:6" x14ac:dyDescent="0.2">
      <c r="A44" s="2" t="s">
        <v>24</v>
      </c>
    </row>
    <row r="45" spans="1:6" x14ac:dyDescent="0.2">
      <c r="A45" t="s">
        <v>22</v>
      </c>
      <c r="B45">
        <f>7969/1000</f>
        <v>7.9690000000000003</v>
      </c>
    </row>
    <row r="46" spans="1:6" x14ac:dyDescent="0.2">
      <c r="A46" t="s">
        <v>23</v>
      </c>
      <c r="B46" s="3">
        <f>33729512/(1024*1024)</f>
        <v>32.166969299316406</v>
      </c>
    </row>
    <row r="49" spans="1:6" x14ac:dyDescent="0.2">
      <c r="A49" s="10" t="s">
        <v>0</v>
      </c>
      <c r="B49" s="10"/>
      <c r="C49" s="10"/>
      <c r="D49" s="10"/>
      <c r="E49" s="10"/>
      <c r="F49" s="10"/>
    </row>
    <row r="51" spans="1:6" x14ac:dyDescent="0.2">
      <c r="A51" t="s">
        <v>1</v>
      </c>
      <c r="C51" t="s">
        <v>2</v>
      </c>
      <c r="D51" t="s">
        <v>3</v>
      </c>
      <c r="E51" t="s">
        <v>4</v>
      </c>
      <c r="F51" t="s">
        <v>5</v>
      </c>
    </row>
    <row r="52" spans="1:6" x14ac:dyDescent="0.2">
      <c r="B52">
        <v>0.04</v>
      </c>
      <c r="C52" t="s">
        <v>6</v>
      </c>
      <c r="D52">
        <v>1</v>
      </c>
      <c r="E52" s="1">
        <v>500001</v>
      </c>
      <c r="F52" s="1">
        <v>500001</v>
      </c>
    </row>
    <row r="53" spans="1:6" x14ac:dyDescent="0.2">
      <c r="B53">
        <v>7.03</v>
      </c>
      <c r="C53" t="s">
        <v>7</v>
      </c>
      <c r="D53">
        <v>1</v>
      </c>
      <c r="E53" t="s">
        <v>8</v>
      </c>
      <c r="F53" s="1">
        <v>500001</v>
      </c>
    </row>
    <row r="54" spans="1:6" x14ac:dyDescent="0.2">
      <c r="B54">
        <v>0</v>
      </c>
      <c r="C54" t="s">
        <v>9</v>
      </c>
      <c r="D54">
        <v>1</v>
      </c>
      <c r="E54" t="s">
        <v>8</v>
      </c>
      <c r="F54" t="s">
        <v>8</v>
      </c>
    </row>
    <row r="55" spans="1:6" x14ac:dyDescent="0.2">
      <c r="B55">
        <v>0</v>
      </c>
      <c r="C55" t="s">
        <v>10</v>
      </c>
      <c r="D55">
        <v>1</v>
      </c>
      <c r="E55" t="s">
        <v>8</v>
      </c>
      <c r="F55" t="s">
        <v>8</v>
      </c>
    </row>
    <row r="56" spans="1:6" x14ac:dyDescent="0.2">
      <c r="B56">
        <v>0.09</v>
      </c>
      <c r="C56" t="s">
        <v>11</v>
      </c>
      <c r="D56">
        <v>1</v>
      </c>
      <c r="E56" t="s">
        <v>8</v>
      </c>
      <c r="F56" t="s">
        <v>8</v>
      </c>
    </row>
    <row r="57" spans="1:6" x14ac:dyDescent="0.2">
      <c r="B57">
        <v>0.09</v>
      </c>
      <c r="C57" t="s">
        <v>12</v>
      </c>
      <c r="D57">
        <v>1</v>
      </c>
      <c r="E57" t="s">
        <v>8</v>
      </c>
      <c r="F57" t="s">
        <v>8</v>
      </c>
    </row>
    <row r="58" spans="1:6" x14ac:dyDescent="0.2">
      <c r="B58">
        <v>7.24</v>
      </c>
      <c r="C58" t="s">
        <v>13</v>
      </c>
      <c r="D58">
        <v>2</v>
      </c>
      <c r="E58" t="s">
        <v>8</v>
      </c>
      <c r="F58" t="s">
        <v>8</v>
      </c>
    </row>
    <row r="59" spans="1:6" x14ac:dyDescent="0.2">
      <c r="B59">
        <v>7.07</v>
      </c>
      <c r="C59" t="s">
        <v>14</v>
      </c>
      <c r="D59">
        <v>1</v>
      </c>
      <c r="E59" t="s">
        <v>8</v>
      </c>
      <c r="F59" t="s">
        <v>8</v>
      </c>
    </row>
    <row r="60" spans="1:6" x14ac:dyDescent="0.2">
      <c r="B60">
        <v>0</v>
      </c>
      <c r="C60" t="s">
        <v>15</v>
      </c>
      <c r="D60">
        <v>1</v>
      </c>
      <c r="E60" t="s">
        <v>8</v>
      </c>
      <c r="F60" t="s">
        <v>8</v>
      </c>
    </row>
    <row r="61" spans="1:6" x14ac:dyDescent="0.2">
      <c r="B61">
        <v>0</v>
      </c>
      <c r="C61" t="s">
        <v>16</v>
      </c>
      <c r="D61">
        <v>1</v>
      </c>
      <c r="E61" t="s">
        <v>8</v>
      </c>
      <c r="F61" t="s">
        <v>8</v>
      </c>
    </row>
    <row r="62" spans="1:6" x14ac:dyDescent="0.2">
      <c r="B62">
        <v>7.07</v>
      </c>
      <c r="C62" t="s">
        <v>17</v>
      </c>
      <c r="D62">
        <v>1</v>
      </c>
      <c r="E62" t="s">
        <v>8</v>
      </c>
      <c r="F62" t="s">
        <v>8</v>
      </c>
    </row>
    <row r="63" spans="1:6" x14ac:dyDescent="0.2">
      <c r="B63">
        <v>0.08</v>
      </c>
      <c r="C63" t="s">
        <v>18</v>
      </c>
      <c r="D63">
        <v>2</v>
      </c>
      <c r="E63" t="s">
        <v>8</v>
      </c>
      <c r="F63" t="s">
        <v>8</v>
      </c>
    </row>
    <row r="64" spans="1:6" x14ac:dyDescent="0.2">
      <c r="B64">
        <v>0.01</v>
      </c>
      <c r="C64" t="s">
        <v>19</v>
      </c>
      <c r="D64">
        <v>7</v>
      </c>
      <c r="E64" t="s">
        <v>8</v>
      </c>
      <c r="F64" t="s">
        <v>8</v>
      </c>
    </row>
    <row r="65" spans="1:6" x14ac:dyDescent="0.2">
      <c r="B65">
        <v>0.02</v>
      </c>
      <c r="C65" t="s">
        <v>20</v>
      </c>
      <c r="D65">
        <v>1</v>
      </c>
      <c r="E65" t="s">
        <v>8</v>
      </c>
      <c r="F65" t="s">
        <v>8</v>
      </c>
    </row>
    <row r="66" spans="1:6" x14ac:dyDescent="0.2">
      <c r="B66">
        <v>0.04</v>
      </c>
      <c r="C66" t="s">
        <v>21</v>
      </c>
      <c r="D66">
        <v>1</v>
      </c>
      <c r="E66" t="s">
        <v>8</v>
      </c>
      <c r="F66" t="s">
        <v>8</v>
      </c>
    </row>
    <row r="68" spans="1:6" x14ac:dyDescent="0.2">
      <c r="A68" t="s">
        <v>22</v>
      </c>
      <c r="B68">
        <v>7.43</v>
      </c>
      <c r="C68" s="6">
        <f>B68 / 'SCPV1-1.3'!B45 - 1</f>
        <v>0.36355294549458606</v>
      </c>
    </row>
    <row r="70" spans="1:6" x14ac:dyDescent="0.2">
      <c r="A70" s="2" t="s">
        <v>24</v>
      </c>
    </row>
    <row r="71" spans="1:6" x14ac:dyDescent="0.2">
      <c r="A71" t="s">
        <v>22</v>
      </c>
      <c r="B71">
        <f>6555/1000</f>
        <v>6.5549999999999997</v>
      </c>
      <c r="C71" s="6">
        <f>B71 / 'SCPV1-1.3'!B48 - 1</f>
        <v>0.41515544041450791</v>
      </c>
    </row>
    <row r="72" spans="1:6" x14ac:dyDescent="0.2">
      <c r="A72" t="s">
        <v>23</v>
      </c>
      <c r="B72" s="3">
        <f>33725994/(1024*1024)</f>
        <v>32.163614273071289</v>
      </c>
    </row>
    <row r="75" spans="1:6" x14ac:dyDescent="0.2">
      <c r="A75" s="7" t="s">
        <v>0</v>
      </c>
      <c r="B75" s="7"/>
      <c r="C75" s="7"/>
      <c r="D75" s="7"/>
      <c r="E75" s="7"/>
      <c r="F75" s="7"/>
    </row>
    <row r="77" spans="1:6" x14ac:dyDescent="0.2">
      <c r="A77" t="s">
        <v>1</v>
      </c>
      <c r="C77" t="s">
        <v>2</v>
      </c>
      <c r="D77" t="s">
        <v>3</v>
      </c>
      <c r="E77" t="s">
        <v>4</v>
      </c>
      <c r="F77" t="s">
        <v>5</v>
      </c>
    </row>
    <row r="78" spans="1:6" x14ac:dyDescent="0.2">
      <c r="B78">
        <v>0.05</v>
      </c>
      <c r="C78" t="s">
        <v>6</v>
      </c>
      <c r="D78">
        <v>1</v>
      </c>
      <c r="E78" s="1">
        <v>500001</v>
      </c>
      <c r="F78" s="1">
        <v>500001</v>
      </c>
    </row>
    <row r="79" spans="1:6" x14ac:dyDescent="0.2">
      <c r="B79">
        <v>5.61</v>
      </c>
      <c r="C79" t="s">
        <v>7</v>
      </c>
      <c r="D79">
        <v>1</v>
      </c>
      <c r="E79" t="s">
        <v>8</v>
      </c>
      <c r="F79" s="1">
        <v>500001</v>
      </c>
    </row>
    <row r="80" spans="1:6" x14ac:dyDescent="0.2">
      <c r="B80">
        <v>0</v>
      </c>
      <c r="C80" t="s">
        <v>9</v>
      </c>
      <c r="D80">
        <v>1</v>
      </c>
      <c r="E80" t="s">
        <v>8</v>
      </c>
      <c r="F80" t="s">
        <v>8</v>
      </c>
    </row>
    <row r="81" spans="1:6" x14ac:dyDescent="0.2">
      <c r="B81">
        <v>0</v>
      </c>
      <c r="C81" t="s">
        <v>10</v>
      </c>
      <c r="D81">
        <v>1</v>
      </c>
      <c r="E81" t="s">
        <v>8</v>
      </c>
      <c r="F81" t="s">
        <v>8</v>
      </c>
    </row>
    <row r="82" spans="1:6" x14ac:dyDescent="0.2">
      <c r="B82">
        <v>0.09</v>
      </c>
      <c r="C82" t="s">
        <v>11</v>
      </c>
      <c r="D82">
        <v>1</v>
      </c>
      <c r="E82" t="s">
        <v>8</v>
      </c>
      <c r="F82" t="s">
        <v>8</v>
      </c>
    </row>
    <row r="83" spans="1:6" x14ac:dyDescent="0.2">
      <c r="B83">
        <v>0.09</v>
      </c>
      <c r="C83" t="s">
        <v>12</v>
      </c>
      <c r="D83">
        <v>1</v>
      </c>
      <c r="E83" t="s">
        <v>8</v>
      </c>
      <c r="F83" t="s">
        <v>8</v>
      </c>
    </row>
    <row r="84" spans="1:6" x14ac:dyDescent="0.2">
      <c r="B84">
        <v>5.86</v>
      </c>
      <c r="C84" t="s">
        <v>13</v>
      </c>
      <c r="D84">
        <v>2</v>
      </c>
      <c r="E84" t="s">
        <v>8</v>
      </c>
      <c r="F84" t="s">
        <v>8</v>
      </c>
    </row>
    <row r="85" spans="1:6" x14ac:dyDescent="0.2">
      <c r="B85">
        <v>5.66</v>
      </c>
      <c r="C85" t="s">
        <v>14</v>
      </c>
      <c r="D85">
        <v>1</v>
      </c>
      <c r="E85" t="s">
        <v>8</v>
      </c>
      <c r="F85" t="s">
        <v>8</v>
      </c>
    </row>
    <row r="86" spans="1:6" x14ac:dyDescent="0.2">
      <c r="B86">
        <v>0</v>
      </c>
      <c r="C86" t="s">
        <v>15</v>
      </c>
      <c r="D86">
        <v>1</v>
      </c>
      <c r="E86" t="s">
        <v>8</v>
      </c>
      <c r="F86" t="s">
        <v>8</v>
      </c>
    </row>
    <row r="87" spans="1:6" x14ac:dyDescent="0.2">
      <c r="B87">
        <v>0</v>
      </c>
      <c r="C87" t="s">
        <v>16</v>
      </c>
      <c r="D87">
        <v>1</v>
      </c>
      <c r="E87" t="s">
        <v>8</v>
      </c>
      <c r="F87" t="s">
        <v>8</v>
      </c>
    </row>
    <row r="88" spans="1:6" x14ac:dyDescent="0.2">
      <c r="B88">
        <v>5.66</v>
      </c>
      <c r="C88" t="s">
        <v>17</v>
      </c>
      <c r="D88">
        <v>1</v>
      </c>
      <c r="E88" t="s">
        <v>8</v>
      </c>
      <c r="F88" t="s">
        <v>8</v>
      </c>
    </row>
    <row r="89" spans="1:6" x14ac:dyDescent="0.2">
      <c r="B89">
        <v>0.08</v>
      </c>
      <c r="C89" t="s">
        <v>18</v>
      </c>
      <c r="D89">
        <v>2</v>
      </c>
      <c r="E89" t="s">
        <v>8</v>
      </c>
      <c r="F89" t="s">
        <v>8</v>
      </c>
    </row>
    <row r="90" spans="1:6" x14ac:dyDescent="0.2">
      <c r="B90">
        <v>0.01</v>
      </c>
      <c r="C90" t="s">
        <v>19</v>
      </c>
      <c r="D90">
        <v>7</v>
      </c>
      <c r="E90" t="s">
        <v>8</v>
      </c>
      <c r="F90" t="s">
        <v>8</v>
      </c>
    </row>
    <row r="91" spans="1:6" x14ac:dyDescent="0.2">
      <c r="B91">
        <v>0.02</v>
      </c>
      <c r="C91" t="s">
        <v>20</v>
      </c>
      <c r="D91">
        <v>1</v>
      </c>
      <c r="E91" t="s">
        <v>8</v>
      </c>
      <c r="F91" t="s">
        <v>8</v>
      </c>
    </row>
    <row r="92" spans="1:6" x14ac:dyDescent="0.2">
      <c r="B92">
        <v>0.04</v>
      </c>
      <c r="C92" t="s">
        <v>21</v>
      </c>
      <c r="D92">
        <v>1</v>
      </c>
      <c r="E92" t="s">
        <v>8</v>
      </c>
      <c r="F92" t="s">
        <v>8</v>
      </c>
    </row>
    <row r="94" spans="1:6" x14ac:dyDescent="0.2">
      <c r="A94" t="s">
        <v>22</v>
      </c>
      <c r="B94">
        <v>6.0460000000000003</v>
      </c>
      <c r="C94">
        <f>B94-'SCPV1-1.3'!B71</f>
        <v>0.36100000000000065</v>
      </c>
    </row>
    <row r="95" spans="1:6" x14ac:dyDescent="0.2">
      <c r="C95" s="6">
        <f>C94/'SCPV1-1.3'!B71</f>
        <v>6.3500439753738022E-2</v>
      </c>
    </row>
    <row r="96" spans="1:6" x14ac:dyDescent="0.2">
      <c r="A96" s="2" t="s">
        <v>24</v>
      </c>
    </row>
    <row r="97" spans="1:6" x14ac:dyDescent="0.2">
      <c r="A97" t="s">
        <v>22</v>
      </c>
    </row>
    <row r="98" spans="1:6" x14ac:dyDescent="0.2">
      <c r="A98" t="s">
        <v>23</v>
      </c>
    </row>
    <row r="101" spans="1:6" x14ac:dyDescent="0.2">
      <c r="A101" s="10" t="s">
        <v>0</v>
      </c>
      <c r="B101" s="10"/>
      <c r="C101" s="10"/>
      <c r="D101" s="10"/>
      <c r="E101" s="10"/>
      <c r="F101" s="10"/>
    </row>
    <row r="103" spans="1:6" x14ac:dyDescent="0.2">
      <c r="A103" t="s">
        <v>1</v>
      </c>
      <c r="C103" t="s">
        <v>2</v>
      </c>
      <c r="D103" t="s">
        <v>3</v>
      </c>
      <c r="E103" t="s">
        <v>4</v>
      </c>
      <c r="F103" t="s">
        <v>5</v>
      </c>
    </row>
    <row r="104" spans="1:6" x14ac:dyDescent="0.2">
      <c r="B104">
        <v>0.05</v>
      </c>
      <c r="C104" t="s">
        <v>6</v>
      </c>
      <c r="D104">
        <v>1</v>
      </c>
      <c r="E104" s="1">
        <v>500001</v>
      </c>
      <c r="F104" s="1">
        <v>500001</v>
      </c>
    </row>
    <row r="105" spans="1:6" x14ac:dyDescent="0.2">
      <c r="B105">
        <v>5.03</v>
      </c>
      <c r="C105" t="s">
        <v>7</v>
      </c>
      <c r="D105">
        <v>1</v>
      </c>
      <c r="E105" t="s">
        <v>8</v>
      </c>
      <c r="F105" s="1">
        <v>500001</v>
      </c>
    </row>
    <row r="106" spans="1:6" x14ac:dyDescent="0.2">
      <c r="B106">
        <v>0</v>
      </c>
      <c r="C106" t="s">
        <v>9</v>
      </c>
      <c r="D106">
        <v>1</v>
      </c>
      <c r="E106" t="s">
        <v>8</v>
      </c>
      <c r="F106" t="s">
        <v>8</v>
      </c>
    </row>
    <row r="107" spans="1:6" x14ac:dyDescent="0.2">
      <c r="B107">
        <v>0</v>
      </c>
      <c r="C107" t="s">
        <v>10</v>
      </c>
      <c r="D107">
        <v>1</v>
      </c>
      <c r="E107" t="s">
        <v>8</v>
      </c>
      <c r="F107" t="s">
        <v>8</v>
      </c>
    </row>
    <row r="108" spans="1:6" x14ac:dyDescent="0.2">
      <c r="B108">
        <v>0.11</v>
      </c>
      <c r="C108" t="s">
        <v>11</v>
      </c>
      <c r="D108">
        <v>1</v>
      </c>
      <c r="E108" t="s">
        <v>8</v>
      </c>
      <c r="F108" t="s">
        <v>8</v>
      </c>
    </row>
    <row r="109" spans="1:6" x14ac:dyDescent="0.2">
      <c r="B109">
        <v>0.11</v>
      </c>
      <c r="C109" t="s">
        <v>12</v>
      </c>
      <c r="D109">
        <v>1</v>
      </c>
      <c r="E109" t="s">
        <v>8</v>
      </c>
      <c r="F109" t="s">
        <v>8</v>
      </c>
    </row>
    <row r="110" spans="1:6" x14ac:dyDescent="0.2">
      <c r="B110">
        <v>5.28</v>
      </c>
      <c r="C110" t="s">
        <v>13</v>
      </c>
      <c r="D110">
        <v>2</v>
      </c>
      <c r="E110" t="s">
        <v>8</v>
      </c>
      <c r="F110" t="s">
        <v>8</v>
      </c>
    </row>
    <row r="111" spans="1:6" x14ac:dyDescent="0.2">
      <c r="B111">
        <v>5.08</v>
      </c>
      <c r="C111" t="s">
        <v>14</v>
      </c>
      <c r="D111">
        <v>1</v>
      </c>
      <c r="E111" t="s">
        <v>8</v>
      </c>
      <c r="F111" t="s">
        <v>8</v>
      </c>
    </row>
    <row r="112" spans="1:6" x14ac:dyDescent="0.2">
      <c r="B112">
        <v>0</v>
      </c>
      <c r="C112" t="s">
        <v>15</v>
      </c>
      <c r="D112">
        <v>1</v>
      </c>
      <c r="E112" t="s">
        <v>8</v>
      </c>
      <c r="F112" t="s">
        <v>8</v>
      </c>
    </row>
    <row r="113" spans="1:6" x14ac:dyDescent="0.2">
      <c r="B113">
        <v>0</v>
      </c>
      <c r="C113" t="s">
        <v>16</v>
      </c>
      <c r="D113">
        <v>1</v>
      </c>
      <c r="E113" t="s">
        <v>8</v>
      </c>
      <c r="F113" t="s">
        <v>8</v>
      </c>
    </row>
    <row r="114" spans="1:6" x14ac:dyDescent="0.2">
      <c r="B114">
        <v>5.08</v>
      </c>
      <c r="C114" t="s">
        <v>17</v>
      </c>
      <c r="D114">
        <v>1</v>
      </c>
      <c r="E114" t="s">
        <v>8</v>
      </c>
      <c r="F114" t="s">
        <v>8</v>
      </c>
    </row>
    <row r="115" spans="1:6" x14ac:dyDescent="0.2">
      <c r="B115">
        <v>7.0000000000000007E-2</v>
      </c>
      <c r="C115" t="s">
        <v>18</v>
      </c>
      <c r="D115">
        <v>2</v>
      </c>
      <c r="E115" t="s">
        <v>8</v>
      </c>
      <c r="F115" t="s">
        <v>8</v>
      </c>
    </row>
    <row r="116" spans="1:6" x14ac:dyDescent="0.2">
      <c r="B116">
        <v>0.01</v>
      </c>
      <c r="C116" t="s">
        <v>19</v>
      </c>
      <c r="D116">
        <v>7</v>
      </c>
      <c r="E116" t="s">
        <v>8</v>
      </c>
      <c r="F116" t="s">
        <v>8</v>
      </c>
    </row>
    <row r="117" spans="1:6" x14ac:dyDescent="0.2">
      <c r="B117">
        <v>0.02</v>
      </c>
      <c r="C117" t="s">
        <v>20</v>
      </c>
      <c r="D117">
        <v>1</v>
      </c>
      <c r="E117" t="s">
        <v>8</v>
      </c>
      <c r="F117" t="s">
        <v>8</v>
      </c>
    </row>
    <row r="118" spans="1:6" x14ac:dyDescent="0.2">
      <c r="B118">
        <v>0.04</v>
      </c>
      <c r="C118" t="s">
        <v>21</v>
      </c>
      <c r="D118">
        <v>1</v>
      </c>
      <c r="E118" t="s">
        <v>8</v>
      </c>
      <c r="F118" t="s">
        <v>8</v>
      </c>
    </row>
    <row r="120" spans="1:6" x14ac:dyDescent="0.2">
      <c r="A120" t="s">
        <v>22</v>
      </c>
      <c r="B120">
        <v>5.4859999999999998</v>
      </c>
    </row>
    <row r="122" spans="1:6" x14ac:dyDescent="0.2">
      <c r="A122" s="2" t="s">
        <v>24</v>
      </c>
    </row>
    <row r="123" spans="1:6" x14ac:dyDescent="0.2">
      <c r="A123" t="s">
        <v>22</v>
      </c>
    </row>
  </sheetData>
  <mergeCells count="4">
    <mergeCell ref="A24:F24"/>
    <mergeCell ref="A1:F1"/>
    <mergeCell ref="A49:F49"/>
    <mergeCell ref="A101:F101"/>
  </mergeCell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3"/>
  <sheetViews>
    <sheetView showRuler="0" topLeftCell="A108" zoomScale="81" workbookViewId="0">
      <selection activeCell="C149" sqref="C149"/>
    </sheetView>
  </sheetViews>
  <sheetFormatPr baseColWidth="10" defaultRowHeight="16" x14ac:dyDescent="0.2"/>
  <cols>
    <col min="1" max="1" width="18" bestFit="1" customWidth="1"/>
    <col min="2" max="2" width="6.5" customWidth="1"/>
    <col min="3" max="3" width="36.5" bestFit="1" customWidth="1"/>
    <col min="4" max="4" width="10.33203125" bestFit="1" customWidth="1"/>
    <col min="5" max="5" width="10.5" bestFit="1" customWidth="1"/>
    <col min="6" max="6" width="12" bestFit="1" customWidth="1"/>
  </cols>
  <sheetData>
    <row r="1" spans="1:6" x14ac:dyDescent="0.2">
      <c r="A1" s="10" t="s">
        <v>0</v>
      </c>
      <c r="B1" s="10"/>
      <c r="C1" s="10"/>
      <c r="D1" s="10"/>
      <c r="E1" s="10"/>
      <c r="F1" s="10"/>
    </row>
    <row r="3" spans="1:6" x14ac:dyDescent="0.2">
      <c r="A3" t="s">
        <v>1</v>
      </c>
      <c r="C3" t="s">
        <v>2</v>
      </c>
      <c r="D3" t="s">
        <v>3</v>
      </c>
      <c r="E3" t="s">
        <v>4</v>
      </c>
      <c r="F3" t="s">
        <v>5</v>
      </c>
    </row>
    <row r="4" spans="1:6" x14ac:dyDescent="0.2">
      <c r="B4">
        <v>0.02</v>
      </c>
      <c r="C4" t="s">
        <v>6</v>
      </c>
      <c r="D4">
        <v>11</v>
      </c>
      <c r="E4" s="1">
        <v>500001</v>
      </c>
      <c r="F4" s="1">
        <v>500001</v>
      </c>
    </row>
    <row r="5" spans="1:6" x14ac:dyDescent="0.2">
      <c r="B5">
        <v>7.43</v>
      </c>
      <c r="C5" t="s">
        <v>7</v>
      </c>
      <c r="D5">
        <v>11</v>
      </c>
      <c r="E5" t="s">
        <v>8</v>
      </c>
      <c r="F5" s="1">
        <v>500001</v>
      </c>
    </row>
    <row r="6" spans="1:6" x14ac:dyDescent="0.2">
      <c r="B6">
        <v>0</v>
      </c>
      <c r="C6" t="s">
        <v>9</v>
      </c>
      <c r="D6">
        <v>1</v>
      </c>
      <c r="E6" t="s">
        <v>8</v>
      </c>
      <c r="F6" t="s">
        <v>8</v>
      </c>
    </row>
    <row r="7" spans="1:6" x14ac:dyDescent="0.2">
      <c r="B7">
        <v>0</v>
      </c>
      <c r="C7" t="s">
        <v>10</v>
      </c>
      <c r="D7">
        <v>1</v>
      </c>
      <c r="E7" t="s">
        <v>8</v>
      </c>
      <c r="F7" t="s">
        <v>8</v>
      </c>
    </row>
    <row r="8" spans="1:6" x14ac:dyDescent="0.2">
      <c r="B8">
        <v>0.15</v>
      </c>
      <c r="C8" t="s">
        <v>11</v>
      </c>
      <c r="D8">
        <v>1</v>
      </c>
      <c r="E8" t="s">
        <v>8</v>
      </c>
      <c r="F8" t="s">
        <v>8</v>
      </c>
    </row>
    <row r="9" spans="1:6" x14ac:dyDescent="0.2">
      <c r="B9">
        <v>0.15</v>
      </c>
      <c r="C9" t="s">
        <v>12</v>
      </c>
      <c r="D9">
        <v>1</v>
      </c>
      <c r="E9" t="s">
        <v>8</v>
      </c>
      <c r="F9" t="s">
        <v>8</v>
      </c>
    </row>
    <row r="10" spans="1:6" x14ac:dyDescent="0.2">
      <c r="B10">
        <v>7.4</v>
      </c>
      <c r="C10" t="s">
        <v>13</v>
      </c>
      <c r="D10">
        <v>12</v>
      </c>
      <c r="E10" t="s">
        <v>8</v>
      </c>
      <c r="F10" t="s">
        <v>8</v>
      </c>
    </row>
    <row r="11" spans="1:6" x14ac:dyDescent="0.2">
      <c r="B11">
        <v>7.45</v>
      </c>
      <c r="C11" t="s">
        <v>14</v>
      </c>
      <c r="D11">
        <v>1</v>
      </c>
      <c r="E11" t="s">
        <v>8</v>
      </c>
      <c r="F11" t="s">
        <v>8</v>
      </c>
    </row>
    <row r="12" spans="1:6" x14ac:dyDescent="0.2">
      <c r="B12">
        <v>0</v>
      </c>
      <c r="C12" t="s">
        <v>15</v>
      </c>
      <c r="D12">
        <v>5</v>
      </c>
      <c r="E12" t="s">
        <v>8</v>
      </c>
      <c r="F12" t="s">
        <v>8</v>
      </c>
    </row>
    <row r="13" spans="1:6" x14ac:dyDescent="0.2">
      <c r="B13">
        <v>0</v>
      </c>
      <c r="C13" t="s">
        <v>16</v>
      </c>
      <c r="D13">
        <v>1</v>
      </c>
      <c r="E13" t="s">
        <v>8</v>
      </c>
      <c r="F13" t="s">
        <v>8</v>
      </c>
    </row>
    <row r="14" spans="1:6" x14ac:dyDescent="0.2">
      <c r="B14">
        <v>7.45</v>
      </c>
      <c r="C14" t="s">
        <v>17</v>
      </c>
      <c r="D14">
        <v>11</v>
      </c>
      <c r="E14" t="s">
        <v>8</v>
      </c>
      <c r="F14" t="s">
        <v>8</v>
      </c>
    </row>
    <row r="15" spans="1:6" x14ac:dyDescent="0.2">
      <c r="B15">
        <v>0.1</v>
      </c>
      <c r="C15" t="s">
        <v>18</v>
      </c>
      <c r="D15">
        <v>12</v>
      </c>
      <c r="E15" t="s">
        <v>8</v>
      </c>
      <c r="F15" t="s">
        <v>8</v>
      </c>
    </row>
    <row r="16" spans="1:6" x14ac:dyDescent="0.2">
      <c r="B16">
        <v>0.02</v>
      </c>
      <c r="C16" t="s">
        <v>19</v>
      </c>
      <c r="D16">
        <v>15</v>
      </c>
      <c r="E16" t="s">
        <v>8</v>
      </c>
      <c r="F16" t="s">
        <v>8</v>
      </c>
    </row>
    <row r="17" spans="1:10" x14ac:dyDescent="0.2">
      <c r="B17">
        <v>0.02</v>
      </c>
      <c r="C17" t="s">
        <v>20</v>
      </c>
      <c r="D17">
        <v>1</v>
      </c>
      <c r="E17" t="s">
        <v>8</v>
      </c>
      <c r="F17" t="s">
        <v>8</v>
      </c>
    </row>
    <row r="18" spans="1:10" x14ac:dyDescent="0.2">
      <c r="B18">
        <v>7.0000000000000007E-2</v>
      </c>
      <c r="C18" t="s">
        <v>21</v>
      </c>
      <c r="D18">
        <v>1</v>
      </c>
      <c r="E18" t="s">
        <v>8</v>
      </c>
      <c r="F18" t="s">
        <v>8</v>
      </c>
    </row>
    <row r="19" spans="1:10" x14ac:dyDescent="0.2">
      <c r="J19">
        <f>1 - 6.88/AVERAGE(7.81,8.22)</f>
        <v>0.14160948222083602</v>
      </c>
    </row>
    <row r="20" spans="1:10" x14ac:dyDescent="0.2">
      <c r="A20" t="s">
        <v>22</v>
      </c>
      <c r="B20" s="8">
        <v>7.8140000000000001</v>
      </c>
    </row>
    <row r="22" spans="1:10" x14ac:dyDescent="0.2">
      <c r="A22" s="2" t="s">
        <v>24</v>
      </c>
    </row>
    <row r="23" spans="1:10" x14ac:dyDescent="0.2">
      <c r="A23" t="s">
        <v>22</v>
      </c>
    </row>
    <row r="24" spans="1:10" x14ac:dyDescent="0.2">
      <c r="A24" t="s">
        <v>23</v>
      </c>
    </row>
    <row r="26" spans="1:10" x14ac:dyDescent="0.2">
      <c r="A26" s="10" t="s">
        <v>0</v>
      </c>
      <c r="B26" s="10"/>
      <c r="C26" s="10"/>
      <c r="D26" s="10"/>
      <c r="E26" s="10"/>
      <c r="F26" s="10"/>
    </row>
    <row r="27" spans="1:10" x14ac:dyDescent="0.2">
      <c r="E27" s="1"/>
      <c r="F27" s="1"/>
    </row>
    <row r="28" spans="1:10" x14ac:dyDescent="0.2">
      <c r="A28" t="s">
        <v>1</v>
      </c>
      <c r="C28" t="s">
        <v>2</v>
      </c>
      <c r="D28" t="s">
        <v>3</v>
      </c>
      <c r="E28" t="s">
        <v>4</v>
      </c>
      <c r="F28" s="1" t="s">
        <v>5</v>
      </c>
    </row>
    <row r="29" spans="1:10" x14ac:dyDescent="0.2">
      <c r="B29">
        <v>0.02</v>
      </c>
      <c r="C29" t="s">
        <v>6</v>
      </c>
      <c r="D29">
        <v>11</v>
      </c>
      <c r="E29" s="1">
        <v>500001</v>
      </c>
      <c r="F29" s="1">
        <v>500001</v>
      </c>
    </row>
    <row r="30" spans="1:10" x14ac:dyDescent="0.2">
      <c r="B30">
        <v>7.84</v>
      </c>
      <c r="C30" t="s">
        <v>7</v>
      </c>
      <c r="D30">
        <v>11</v>
      </c>
      <c r="E30" t="s">
        <v>8</v>
      </c>
      <c r="F30" s="1">
        <v>500001</v>
      </c>
    </row>
    <row r="31" spans="1:10" x14ac:dyDescent="0.2">
      <c r="B31">
        <v>0</v>
      </c>
      <c r="C31" t="s">
        <v>9</v>
      </c>
      <c r="D31">
        <v>1</v>
      </c>
      <c r="E31" t="s">
        <v>8</v>
      </c>
      <c r="F31" t="s">
        <v>8</v>
      </c>
    </row>
    <row r="32" spans="1:10" x14ac:dyDescent="0.2">
      <c r="B32">
        <v>0</v>
      </c>
      <c r="C32" t="s">
        <v>10</v>
      </c>
      <c r="D32">
        <v>1</v>
      </c>
      <c r="E32" t="s">
        <v>8</v>
      </c>
      <c r="F32" t="s">
        <v>8</v>
      </c>
    </row>
    <row r="33" spans="1:6" x14ac:dyDescent="0.2">
      <c r="B33">
        <v>0.17</v>
      </c>
      <c r="C33" t="s">
        <v>11</v>
      </c>
      <c r="D33">
        <v>1</v>
      </c>
      <c r="E33" t="s">
        <v>8</v>
      </c>
      <c r="F33" t="s">
        <v>8</v>
      </c>
    </row>
    <row r="34" spans="1:6" x14ac:dyDescent="0.2">
      <c r="B34">
        <v>0.17</v>
      </c>
      <c r="C34" t="s">
        <v>12</v>
      </c>
      <c r="D34">
        <v>1</v>
      </c>
      <c r="E34" t="s">
        <v>8</v>
      </c>
      <c r="F34" t="s">
        <v>8</v>
      </c>
    </row>
    <row r="35" spans="1:6" x14ac:dyDescent="0.2">
      <c r="B35">
        <v>7.8</v>
      </c>
      <c r="C35" t="s">
        <v>13</v>
      </c>
      <c r="D35">
        <v>12</v>
      </c>
      <c r="E35" t="s">
        <v>8</v>
      </c>
      <c r="F35" t="s">
        <v>8</v>
      </c>
    </row>
    <row r="36" spans="1:6" x14ac:dyDescent="0.2">
      <c r="B36">
        <v>7.86</v>
      </c>
      <c r="C36" t="s">
        <v>14</v>
      </c>
      <c r="D36">
        <v>1</v>
      </c>
      <c r="E36" t="s">
        <v>8</v>
      </c>
      <c r="F36" t="s">
        <v>8</v>
      </c>
    </row>
    <row r="37" spans="1:6" x14ac:dyDescent="0.2">
      <c r="B37">
        <v>0</v>
      </c>
      <c r="C37" t="s">
        <v>15</v>
      </c>
      <c r="D37">
        <v>5</v>
      </c>
      <c r="E37" t="s">
        <v>8</v>
      </c>
      <c r="F37" t="s">
        <v>8</v>
      </c>
    </row>
    <row r="38" spans="1:6" x14ac:dyDescent="0.2">
      <c r="B38">
        <v>0</v>
      </c>
      <c r="C38" t="s">
        <v>16</v>
      </c>
      <c r="D38">
        <v>1</v>
      </c>
      <c r="E38" t="s">
        <v>8</v>
      </c>
      <c r="F38" t="s">
        <v>8</v>
      </c>
    </row>
    <row r="39" spans="1:6" x14ac:dyDescent="0.2">
      <c r="B39">
        <v>7.85</v>
      </c>
      <c r="C39" t="s">
        <v>17</v>
      </c>
      <c r="D39">
        <v>11</v>
      </c>
      <c r="E39" t="s">
        <v>8</v>
      </c>
      <c r="F39" t="s">
        <v>8</v>
      </c>
    </row>
    <row r="40" spans="1:6" x14ac:dyDescent="0.2">
      <c r="B40">
        <v>0.1</v>
      </c>
      <c r="C40" t="s">
        <v>18</v>
      </c>
      <c r="D40">
        <v>12</v>
      </c>
      <c r="E40" t="s">
        <v>8</v>
      </c>
      <c r="F40" t="s">
        <v>8</v>
      </c>
    </row>
    <row r="41" spans="1:6" x14ac:dyDescent="0.2">
      <c r="B41">
        <v>0.02</v>
      </c>
      <c r="C41" t="s">
        <v>19</v>
      </c>
      <c r="D41">
        <v>15</v>
      </c>
      <c r="E41" t="s">
        <v>8</v>
      </c>
      <c r="F41" t="s">
        <v>8</v>
      </c>
    </row>
    <row r="42" spans="1:6" x14ac:dyDescent="0.2">
      <c r="B42">
        <v>0.02</v>
      </c>
      <c r="C42" t="s">
        <v>20</v>
      </c>
      <c r="D42">
        <v>1</v>
      </c>
      <c r="E42" t="s">
        <v>8</v>
      </c>
      <c r="F42" t="s">
        <v>8</v>
      </c>
    </row>
    <row r="43" spans="1:6" x14ac:dyDescent="0.2">
      <c r="B43">
        <v>0.04</v>
      </c>
      <c r="C43" t="s">
        <v>21</v>
      </c>
      <c r="D43">
        <v>1</v>
      </c>
      <c r="E43" t="s">
        <v>8</v>
      </c>
      <c r="F43" t="s">
        <v>8</v>
      </c>
    </row>
    <row r="45" spans="1:6" x14ac:dyDescent="0.2">
      <c r="A45" t="s">
        <v>22</v>
      </c>
      <c r="B45" s="8">
        <v>8.2219999999999995</v>
      </c>
    </row>
    <row r="47" spans="1:6" x14ac:dyDescent="0.2">
      <c r="A47" s="2" t="s">
        <v>24</v>
      </c>
    </row>
    <row r="48" spans="1:6" x14ac:dyDescent="0.2">
      <c r="A48" t="s">
        <v>22</v>
      </c>
    </row>
    <row r="49" spans="1:6" x14ac:dyDescent="0.2">
      <c r="A49" t="s">
        <v>23</v>
      </c>
    </row>
    <row r="51" spans="1:6" x14ac:dyDescent="0.2">
      <c r="A51" s="10" t="s">
        <v>0</v>
      </c>
      <c r="B51" s="10"/>
      <c r="C51" s="10"/>
      <c r="D51" s="10"/>
      <c r="E51" s="10"/>
      <c r="F51" s="10"/>
    </row>
    <row r="53" spans="1:6" x14ac:dyDescent="0.2">
      <c r="A53" t="s">
        <v>1</v>
      </c>
      <c r="C53" t="s">
        <v>2</v>
      </c>
      <c r="D53" t="s">
        <v>3</v>
      </c>
      <c r="E53" t="s">
        <v>4</v>
      </c>
      <c r="F53" t="s">
        <v>5</v>
      </c>
    </row>
    <row r="54" spans="1:6" x14ac:dyDescent="0.2">
      <c r="B54">
        <v>0.02</v>
      </c>
      <c r="C54" t="s">
        <v>6</v>
      </c>
      <c r="D54">
        <v>11</v>
      </c>
      <c r="E54" s="1">
        <v>500001</v>
      </c>
      <c r="F54" s="1">
        <v>500001</v>
      </c>
    </row>
    <row r="55" spans="1:6" x14ac:dyDescent="0.2">
      <c r="B55">
        <v>6.25</v>
      </c>
      <c r="C55" t="s">
        <v>7</v>
      </c>
      <c r="D55">
        <v>11</v>
      </c>
      <c r="E55" t="s">
        <v>8</v>
      </c>
      <c r="F55" s="1">
        <v>500001</v>
      </c>
    </row>
    <row r="56" spans="1:6" x14ac:dyDescent="0.2">
      <c r="B56">
        <v>0</v>
      </c>
      <c r="C56" t="s">
        <v>9</v>
      </c>
      <c r="D56">
        <v>1</v>
      </c>
      <c r="E56" t="s">
        <v>8</v>
      </c>
      <c r="F56" t="s">
        <v>8</v>
      </c>
    </row>
    <row r="57" spans="1:6" x14ac:dyDescent="0.2">
      <c r="B57">
        <v>0</v>
      </c>
      <c r="C57" t="s">
        <v>10</v>
      </c>
      <c r="D57">
        <v>1</v>
      </c>
      <c r="E57" t="s">
        <v>8</v>
      </c>
      <c r="F57" t="s">
        <v>8</v>
      </c>
    </row>
    <row r="58" spans="1:6" x14ac:dyDescent="0.2">
      <c r="B58">
        <v>0.08</v>
      </c>
      <c r="C58" t="s">
        <v>11</v>
      </c>
      <c r="D58">
        <v>1</v>
      </c>
      <c r="E58" t="s">
        <v>8</v>
      </c>
      <c r="F58" t="s">
        <v>8</v>
      </c>
    </row>
    <row r="59" spans="1:6" x14ac:dyDescent="0.2">
      <c r="B59">
        <v>0.08</v>
      </c>
      <c r="C59" t="s">
        <v>12</v>
      </c>
      <c r="D59">
        <v>1</v>
      </c>
      <c r="E59" t="s">
        <v>8</v>
      </c>
      <c r="F59" t="s">
        <v>8</v>
      </c>
    </row>
    <row r="60" spans="1:6" x14ac:dyDescent="0.2">
      <c r="B60">
        <v>6.15</v>
      </c>
      <c r="C60" t="s">
        <v>13</v>
      </c>
      <c r="D60">
        <v>12</v>
      </c>
      <c r="E60" t="s">
        <v>8</v>
      </c>
      <c r="F60" t="s">
        <v>8</v>
      </c>
    </row>
    <row r="61" spans="1:6" x14ac:dyDescent="0.2">
      <c r="B61">
        <v>6.27</v>
      </c>
      <c r="C61" t="s">
        <v>14</v>
      </c>
      <c r="D61">
        <v>1</v>
      </c>
      <c r="E61" t="s">
        <v>8</v>
      </c>
      <c r="F61" t="s">
        <v>8</v>
      </c>
    </row>
    <row r="62" spans="1:6" x14ac:dyDescent="0.2">
      <c r="B62">
        <v>0</v>
      </c>
      <c r="C62" t="s">
        <v>15</v>
      </c>
      <c r="D62">
        <v>5</v>
      </c>
      <c r="E62" t="s">
        <v>8</v>
      </c>
      <c r="F62" t="s">
        <v>8</v>
      </c>
    </row>
    <row r="63" spans="1:6" x14ac:dyDescent="0.2">
      <c r="B63">
        <v>0</v>
      </c>
      <c r="C63" t="s">
        <v>16</v>
      </c>
      <c r="D63">
        <v>1</v>
      </c>
      <c r="E63" t="s">
        <v>8</v>
      </c>
      <c r="F63" t="s">
        <v>8</v>
      </c>
    </row>
    <row r="64" spans="1:6" x14ac:dyDescent="0.2">
      <c r="B64">
        <v>6.27</v>
      </c>
      <c r="C64" t="s">
        <v>17</v>
      </c>
      <c r="D64">
        <v>11</v>
      </c>
      <c r="E64" t="s">
        <v>8</v>
      </c>
      <c r="F64" t="s">
        <v>8</v>
      </c>
    </row>
    <row r="65" spans="1:6" x14ac:dyDescent="0.2">
      <c r="B65">
        <v>0.09</v>
      </c>
      <c r="C65" t="s">
        <v>18</v>
      </c>
      <c r="D65">
        <v>12</v>
      </c>
      <c r="E65" t="s">
        <v>8</v>
      </c>
      <c r="F65" t="s">
        <v>8</v>
      </c>
    </row>
    <row r="66" spans="1:6" x14ac:dyDescent="0.2">
      <c r="B66">
        <v>0.02</v>
      </c>
      <c r="C66" t="s">
        <v>19</v>
      </c>
      <c r="D66">
        <v>15</v>
      </c>
      <c r="E66" t="s">
        <v>8</v>
      </c>
      <c r="F66" t="s">
        <v>8</v>
      </c>
    </row>
    <row r="67" spans="1:6" x14ac:dyDescent="0.2">
      <c r="B67">
        <v>0.02</v>
      </c>
      <c r="C67" t="s">
        <v>20</v>
      </c>
      <c r="D67">
        <v>1</v>
      </c>
      <c r="E67" t="s">
        <v>8</v>
      </c>
      <c r="F67" t="s">
        <v>8</v>
      </c>
    </row>
    <row r="69" spans="1:6" x14ac:dyDescent="0.2">
      <c r="A69" t="s">
        <v>22</v>
      </c>
      <c r="B69" s="8">
        <v>6.4779999999999998</v>
      </c>
    </row>
    <row r="71" spans="1:6" x14ac:dyDescent="0.2">
      <c r="A71" s="2" t="s">
        <v>24</v>
      </c>
    </row>
    <row r="72" spans="1:6" x14ac:dyDescent="0.2">
      <c r="A72" t="s">
        <v>22</v>
      </c>
    </row>
    <row r="73" spans="1:6" x14ac:dyDescent="0.2">
      <c r="A73" t="s">
        <v>23</v>
      </c>
    </row>
    <row r="74" spans="1:6" x14ac:dyDescent="0.2">
      <c r="B74" s="6">
        <f>6.48/5.449 - 1</f>
        <v>0.1892090291796662</v>
      </c>
    </row>
    <row r="75" spans="1:6" x14ac:dyDescent="0.2">
      <c r="B75" s="6">
        <f>6.25/'SCPV1-1.3'!B30 - 1</f>
        <v>0.23031496062992129</v>
      </c>
    </row>
    <row r="78" spans="1:6" x14ac:dyDescent="0.2">
      <c r="A78" s="10" t="s">
        <v>0</v>
      </c>
      <c r="B78" s="10"/>
      <c r="C78" s="10"/>
      <c r="D78" s="10"/>
      <c r="E78" s="10"/>
      <c r="F78" s="10"/>
    </row>
    <row r="80" spans="1:6" x14ac:dyDescent="0.2">
      <c r="A80" t="s">
        <v>1</v>
      </c>
      <c r="C80" t="s">
        <v>2</v>
      </c>
      <c r="D80" t="s">
        <v>3</v>
      </c>
      <c r="E80" t="s">
        <v>4</v>
      </c>
      <c r="F80" t="s">
        <v>5</v>
      </c>
    </row>
    <row r="81" spans="2:6" x14ac:dyDescent="0.2">
      <c r="B81">
        <v>0.02</v>
      </c>
      <c r="C81" t="s">
        <v>6</v>
      </c>
      <c r="D81">
        <v>11</v>
      </c>
      <c r="E81" s="1">
        <v>500001</v>
      </c>
      <c r="F81" s="1">
        <v>500001</v>
      </c>
    </row>
    <row r="82" spans="2:6" x14ac:dyDescent="0.2">
      <c r="B82">
        <v>5.1100000000000003</v>
      </c>
      <c r="C82" t="s">
        <v>7</v>
      </c>
      <c r="D82">
        <v>11</v>
      </c>
      <c r="E82" t="s">
        <v>8</v>
      </c>
      <c r="F82" s="1">
        <v>500001</v>
      </c>
    </row>
    <row r="83" spans="2:6" x14ac:dyDescent="0.2">
      <c r="B83">
        <v>0</v>
      </c>
      <c r="C83" t="s">
        <v>9</v>
      </c>
      <c r="D83">
        <v>1</v>
      </c>
      <c r="E83" t="s">
        <v>8</v>
      </c>
      <c r="F83" t="s">
        <v>8</v>
      </c>
    </row>
    <row r="84" spans="2:6" x14ac:dyDescent="0.2">
      <c r="B84">
        <v>0</v>
      </c>
      <c r="C84" t="s">
        <v>10</v>
      </c>
      <c r="D84">
        <v>1</v>
      </c>
      <c r="E84" t="s">
        <v>8</v>
      </c>
      <c r="F84" t="s">
        <v>8</v>
      </c>
    </row>
    <row r="85" spans="2:6" x14ac:dyDescent="0.2">
      <c r="B85">
        <v>0.09</v>
      </c>
      <c r="C85" t="s">
        <v>11</v>
      </c>
      <c r="D85">
        <v>1</v>
      </c>
      <c r="E85" t="s">
        <v>8</v>
      </c>
      <c r="F85" t="s">
        <v>8</v>
      </c>
    </row>
    <row r="86" spans="2:6" x14ac:dyDescent="0.2">
      <c r="B86">
        <v>0.09</v>
      </c>
      <c r="C86" t="s">
        <v>12</v>
      </c>
      <c r="D86">
        <v>1</v>
      </c>
      <c r="E86" t="s">
        <v>8</v>
      </c>
      <c r="F86" t="s">
        <v>8</v>
      </c>
    </row>
    <row r="87" spans="2:6" x14ac:dyDescent="0.2">
      <c r="B87">
        <v>5.01</v>
      </c>
      <c r="C87" t="s">
        <v>13</v>
      </c>
      <c r="D87">
        <v>12</v>
      </c>
      <c r="E87" t="s">
        <v>8</v>
      </c>
      <c r="F87" t="s">
        <v>8</v>
      </c>
    </row>
    <row r="88" spans="2:6" x14ac:dyDescent="0.2">
      <c r="B88">
        <v>5.13</v>
      </c>
      <c r="C88" t="s">
        <v>14</v>
      </c>
      <c r="D88">
        <v>1</v>
      </c>
      <c r="E88" t="s">
        <v>8</v>
      </c>
      <c r="F88" t="s">
        <v>8</v>
      </c>
    </row>
    <row r="89" spans="2:6" x14ac:dyDescent="0.2">
      <c r="B89">
        <v>0</v>
      </c>
      <c r="C89" t="s">
        <v>15</v>
      </c>
      <c r="D89">
        <v>4</v>
      </c>
      <c r="E89" t="s">
        <v>8</v>
      </c>
      <c r="F89" t="s">
        <v>8</v>
      </c>
    </row>
    <row r="90" spans="2:6" x14ac:dyDescent="0.2">
      <c r="B90">
        <v>0</v>
      </c>
      <c r="C90" t="s">
        <v>16</v>
      </c>
      <c r="D90">
        <v>1</v>
      </c>
      <c r="E90" t="s">
        <v>8</v>
      </c>
      <c r="F90" t="s">
        <v>8</v>
      </c>
    </row>
    <row r="91" spans="2:6" x14ac:dyDescent="0.2">
      <c r="B91">
        <v>5.13</v>
      </c>
      <c r="C91" t="s">
        <v>17</v>
      </c>
      <c r="D91">
        <v>11</v>
      </c>
      <c r="E91" t="s">
        <v>8</v>
      </c>
      <c r="F91" t="s">
        <v>8</v>
      </c>
    </row>
    <row r="92" spans="2:6" x14ac:dyDescent="0.2">
      <c r="B92">
        <v>0.1</v>
      </c>
      <c r="C92" t="s">
        <v>18</v>
      </c>
      <c r="D92">
        <v>12</v>
      </c>
      <c r="E92" t="s">
        <v>8</v>
      </c>
      <c r="F92" t="s">
        <v>8</v>
      </c>
    </row>
    <row r="93" spans="2:6" x14ac:dyDescent="0.2">
      <c r="B93">
        <v>0.01</v>
      </c>
      <c r="C93" t="s">
        <v>19</v>
      </c>
      <c r="D93">
        <v>13</v>
      </c>
      <c r="E93" t="s">
        <v>8</v>
      </c>
      <c r="F93" t="s">
        <v>8</v>
      </c>
    </row>
    <row r="94" spans="2:6" x14ac:dyDescent="0.2">
      <c r="B94">
        <v>0.02</v>
      </c>
      <c r="C94" t="s">
        <v>20</v>
      </c>
      <c r="D94">
        <v>1</v>
      </c>
      <c r="E94" t="s">
        <v>8</v>
      </c>
      <c r="F94" t="s">
        <v>8</v>
      </c>
    </row>
    <row r="95" spans="2:6" x14ac:dyDescent="0.2">
      <c r="B95">
        <v>0.04</v>
      </c>
      <c r="C95" t="s">
        <v>21</v>
      </c>
      <c r="D95">
        <v>1</v>
      </c>
      <c r="E95" t="s">
        <v>8</v>
      </c>
      <c r="F95" t="s">
        <v>8</v>
      </c>
    </row>
    <row r="97" spans="1:6" x14ac:dyDescent="0.2">
      <c r="A97" t="s">
        <v>22</v>
      </c>
      <c r="B97" s="8">
        <v>5.3419999999999996</v>
      </c>
      <c r="C97" s="8">
        <f>B97-'SCPV1-1.3'!B76</f>
        <v>-0.19733333333333292</v>
      </c>
    </row>
    <row r="98" spans="1:6" x14ac:dyDescent="0.2">
      <c r="C98" s="6">
        <f>C97/'SCPV1-1.3'!B76</f>
        <v>-3.5624022144662343E-2</v>
      </c>
    </row>
    <row r="99" spans="1:6" x14ac:dyDescent="0.2">
      <c r="A99" s="2" t="s">
        <v>24</v>
      </c>
    </row>
    <row r="100" spans="1:6" x14ac:dyDescent="0.2">
      <c r="A100" t="s">
        <v>22</v>
      </c>
    </row>
    <row r="101" spans="1:6" x14ac:dyDescent="0.2">
      <c r="A101" t="s">
        <v>23</v>
      </c>
    </row>
    <row r="104" spans="1:6" x14ac:dyDescent="0.2">
      <c r="A104" s="10" t="s">
        <v>0</v>
      </c>
      <c r="B104" s="10"/>
      <c r="C104" s="10"/>
      <c r="D104" s="10"/>
      <c r="E104" s="10"/>
      <c r="F104" s="10"/>
    </row>
    <row r="106" spans="1:6" x14ac:dyDescent="0.2">
      <c r="A106" t="s">
        <v>1</v>
      </c>
      <c r="C106" t="s">
        <v>2</v>
      </c>
      <c r="D106" t="s">
        <v>3</v>
      </c>
      <c r="E106" t="s">
        <v>4</v>
      </c>
      <c r="F106" t="s">
        <v>5</v>
      </c>
    </row>
    <row r="107" spans="1:6" x14ac:dyDescent="0.2">
      <c r="B107">
        <v>0.02</v>
      </c>
      <c r="C107" t="s">
        <v>6</v>
      </c>
      <c r="D107">
        <v>11</v>
      </c>
      <c r="E107" s="1">
        <v>500001</v>
      </c>
      <c r="F107" s="1">
        <v>500001</v>
      </c>
    </row>
    <row r="108" spans="1:6" x14ac:dyDescent="0.2">
      <c r="B108">
        <v>4.34</v>
      </c>
      <c r="C108" t="s">
        <v>7</v>
      </c>
      <c r="D108">
        <v>11</v>
      </c>
      <c r="E108" t="s">
        <v>8</v>
      </c>
      <c r="F108" s="1">
        <v>500001</v>
      </c>
    </row>
    <row r="109" spans="1:6" x14ac:dyDescent="0.2">
      <c r="B109">
        <v>0</v>
      </c>
      <c r="C109" t="s">
        <v>9</v>
      </c>
      <c r="D109">
        <v>1</v>
      </c>
      <c r="E109" t="s">
        <v>8</v>
      </c>
      <c r="F109" t="s">
        <v>8</v>
      </c>
    </row>
    <row r="110" spans="1:6" x14ac:dyDescent="0.2">
      <c r="B110">
        <v>0</v>
      </c>
      <c r="C110" t="s">
        <v>10</v>
      </c>
      <c r="D110">
        <v>1</v>
      </c>
      <c r="E110" t="s">
        <v>8</v>
      </c>
      <c r="F110" t="s">
        <v>8</v>
      </c>
    </row>
    <row r="111" spans="1:6" x14ac:dyDescent="0.2">
      <c r="B111">
        <v>0.08</v>
      </c>
      <c r="C111" t="s">
        <v>11</v>
      </c>
      <c r="D111">
        <v>1</v>
      </c>
      <c r="E111" t="s">
        <v>8</v>
      </c>
      <c r="F111" t="s">
        <v>8</v>
      </c>
    </row>
    <row r="112" spans="1:6" x14ac:dyDescent="0.2">
      <c r="B112">
        <v>0.08</v>
      </c>
      <c r="C112" t="s">
        <v>12</v>
      </c>
      <c r="D112">
        <v>1</v>
      </c>
      <c r="E112" t="s">
        <v>8</v>
      </c>
      <c r="F112" t="s">
        <v>8</v>
      </c>
    </row>
    <row r="113" spans="1:6" x14ac:dyDescent="0.2">
      <c r="B113">
        <v>4.2300000000000004</v>
      </c>
      <c r="C113" t="s">
        <v>13</v>
      </c>
      <c r="D113">
        <v>12</v>
      </c>
      <c r="E113" t="s">
        <v>8</v>
      </c>
      <c r="F113" t="s">
        <v>8</v>
      </c>
    </row>
    <row r="114" spans="1:6" x14ac:dyDescent="0.2">
      <c r="B114">
        <v>4.3600000000000003</v>
      </c>
      <c r="C114" t="s">
        <v>14</v>
      </c>
      <c r="D114">
        <v>1</v>
      </c>
      <c r="E114" t="s">
        <v>8</v>
      </c>
      <c r="F114" t="s">
        <v>8</v>
      </c>
    </row>
    <row r="115" spans="1:6" x14ac:dyDescent="0.2">
      <c r="B115">
        <v>0</v>
      </c>
      <c r="C115" t="s">
        <v>15</v>
      </c>
      <c r="D115">
        <v>3</v>
      </c>
      <c r="E115" t="s">
        <v>8</v>
      </c>
      <c r="F115" t="s">
        <v>8</v>
      </c>
    </row>
    <row r="116" spans="1:6" x14ac:dyDescent="0.2">
      <c r="B116">
        <v>0</v>
      </c>
      <c r="C116" t="s">
        <v>16</v>
      </c>
      <c r="D116">
        <v>1</v>
      </c>
      <c r="E116" t="s">
        <v>8</v>
      </c>
      <c r="F116" t="s">
        <v>8</v>
      </c>
    </row>
    <row r="117" spans="1:6" x14ac:dyDescent="0.2">
      <c r="B117">
        <v>4.3600000000000003</v>
      </c>
      <c r="C117" t="s">
        <v>17</v>
      </c>
      <c r="D117">
        <v>11</v>
      </c>
      <c r="E117" t="s">
        <v>8</v>
      </c>
      <c r="F117" t="s">
        <v>8</v>
      </c>
    </row>
    <row r="118" spans="1:6" x14ac:dyDescent="0.2">
      <c r="B118">
        <v>0.1</v>
      </c>
      <c r="C118" t="s">
        <v>18</v>
      </c>
      <c r="D118">
        <v>12</v>
      </c>
      <c r="E118" t="s">
        <v>8</v>
      </c>
      <c r="F118" t="s">
        <v>8</v>
      </c>
    </row>
    <row r="119" spans="1:6" x14ac:dyDescent="0.2">
      <c r="B119">
        <v>0.02</v>
      </c>
      <c r="C119" t="s">
        <v>19</v>
      </c>
      <c r="D119">
        <v>11</v>
      </c>
      <c r="E119" t="s">
        <v>8</v>
      </c>
      <c r="F119" t="s">
        <v>8</v>
      </c>
    </row>
    <row r="120" spans="1:6" x14ac:dyDescent="0.2">
      <c r="B120">
        <v>0.02</v>
      </c>
      <c r="C120" t="s">
        <v>20</v>
      </c>
      <c r="D120">
        <v>1</v>
      </c>
      <c r="E120" t="s">
        <v>8</v>
      </c>
      <c r="F120" t="s">
        <v>8</v>
      </c>
    </row>
    <row r="121" spans="1:6" x14ac:dyDescent="0.2">
      <c r="B121">
        <v>0.04</v>
      </c>
      <c r="C121" t="s">
        <v>21</v>
      </c>
      <c r="D121">
        <v>1</v>
      </c>
      <c r="E121" t="s">
        <v>8</v>
      </c>
      <c r="F121" t="s">
        <v>8</v>
      </c>
    </row>
    <row r="123" spans="1:6" x14ac:dyDescent="0.2">
      <c r="A123" t="s">
        <v>22</v>
      </c>
      <c r="B123">
        <v>4.5670000000000002</v>
      </c>
      <c r="C123" s="8">
        <f>B123-'SCPV1-1.3'!B45</f>
        <v>-0.88199999999999967</v>
      </c>
    </row>
    <row r="124" spans="1:6" x14ac:dyDescent="0.2">
      <c r="C124" s="6">
        <f>C123/'SCPV1-1.3'!B45</f>
        <v>-0.16186456230501003</v>
      </c>
    </row>
    <row r="125" spans="1:6" x14ac:dyDescent="0.2">
      <c r="A125" s="2" t="s">
        <v>24</v>
      </c>
    </row>
    <row r="126" spans="1:6" x14ac:dyDescent="0.2">
      <c r="A126" t="s">
        <v>22</v>
      </c>
    </row>
    <row r="127" spans="1:6" x14ac:dyDescent="0.2">
      <c r="A127" t="s">
        <v>23</v>
      </c>
    </row>
    <row r="130" spans="1:6" x14ac:dyDescent="0.2">
      <c r="A130" s="9" t="s">
        <v>0</v>
      </c>
      <c r="B130" s="9"/>
      <c r="C130" s="9"/>
      <c r="D130" s="9"/>
      <c r="E130" s="9"/>
      <c r="F130" s="9"/>
    </row>
    <row r="132" spans="1:6" x14ac:dyDescent="0.2">
      <c r="A132" t="s">
        <v>1</v>
      </c>
      <c r="C132" t="s">
        <v>2</v>
      </c>
      <c r="D132" t="s">
        <v>3</v>
      </c>
      <c r="E132" t="s">
        <v>4</v>
      </c>
      <c r="F132" t="s">
        <v>5</v>
      </c>
    </row>
    <row r="133" spans="1:6" x14ac:dyDescent="0.2">
      <c r="B133">
        <v>0.02</v>
      </c>
      <c r="C133" t="s">
        <v>6</v>
      </c>
      <c r="D133">
        <v>11</v>
      </c>
      <c r="E133" s="1">
        <v>500001</v>
      </c>
      <c r="F133" s="1">
        <v>500001</v>
      </c>
    </row>
    <row r="134" spans="1:6" x14ac:dyDescent="0.2">
      <c r="B134">
        <v>3.36</v>
      </c>
      <c r="C134" t="s">
        <v>7</v>
      </c>
      <c r="D134">
        <v>11</v>
      </c>
      <c r="E134" t="s">
        <v>8</v>
      </c>
      <c r="F134" s="1">
        <v>500001</v>
      </c>
    </row>
    <row r="135" spans="1:6" x14ac:dyDescent="0.2">
      <c r="B135">
        <v>0</v>
      </c>
      <c r="C135" t="s">
        <v>9</v>
      </c>
      <c r="D135">
        <v>1</v>
      </c>
      <c r="E135" t="s">
        <v>8</v>
      </c>
      <c r="F135" t="s">
        <v>8</v>
      </c>
    </row>
    <row r="136" spans="1:6" x14ac:dyDescent="0.2">
      <c r="B136">
        <v>0</v>
      </c>
      <c r="C136" t="s">
        <v>10</v>
      </c>
      <c r="D136">
        <v>1</v>
      </c>
      <c r="E136" t="s">
        <v>8</v>
      </c>
      <c r="F136" t="s">
        <v>8</v>
      </c>
    </row>
    <row r="137" spans="1:6" x14ac:dyDescent="0.2">
      <c r="B137">
        <v>0.08</v>
      </c>
      <c r="C137" t="s">
        <v>11</v>
      </c>
      <c r="D137">
        <v>1</v>
      </c>
      <c r="E137" t="s">
        <v>8</v>
      </c>
      <c r="F137" t="s">
        <v>8</v>
      </c>
    </row>
    <row r="138" spans="1:6" x14ac:dyDescent="0.2">
      <c r="B138">
        <v>0.08</v>
      </c>
      <c r="C138" t="s">
        <v>12</v>
      </c>
      <c r="D138">
        <v>1</v>
      </c>
      <c r="E138" t="s">
        <v>8</v>
      </c>
      <c r="F138" t="s">
        <v>8</v>
      </c>
    </row>
    <row r="139" spans="1:6" x14ac:dyDescent="0.2">
      <c r="B139">
        <v>3.28</v>
      </c>
      <c r="C139" t="s">
        <v>13</v>
      </c>
      <c r="D139">
        <v>12</v>
      </c>
      <c r="E139" t="s">
        <v>8</v>
      </c>
      <c r="F139" t="s">
        <v>8</v>
      </c>
    </row>
    <row r="140" spans="1:6" x14ac:dyDescent="0.2">
      <c r="B140">
        <v>3.38</v>
      </c>
      <c r="C140" t="s">
        <v>14</v>
      </c>
      <c r="D140">
        <v>1</v>
      </c>
      <c r="E140" t="s">
        <v>8</v>
      </c>
      <c r="F140" t="s">
        <v>8</v>
      </c>
    </row>
    <row r="141" spans="1:6" x14ac:dyDescent="0.2">
      <c r="B141">
        <v>0</v>
      </c>
      <c r="C141" t="s">
        <v>15</v>
      </c>
      <c r="D141">
        <v>3</v>
      </c>
      <c r="E141" t="s">
        <v>8</v>
      </c>
      <c r="F141" t="s">
        <v>8</v>
      </c>
    </row>
    <row r="142" spans="1:6" x14ac:dyDescent="0.2">
      <c r="B142">
        <v>0</v>
      </c>
      <c r="C142" t="s">
        <v>16</v>
      </c>
      <c r="D142">
        <v>1</v>
      </c>
      <c r="E142" t="s">
        <v>8</v>
      </c>
      <c r="F142" t="s">
        <v>8</v>
      </c>
    </row>
    <row r="143" spans="1:6" x14ac:dyDescent="0.2">
      <c r="B143">
        <v>3.38</v>
      </c>
      <c r="C143" t="s">
        <v>17</v>
      </c>
      <c r="D143">
        <v>11</v>
      </c>
      <c r="E143" t="s">
        <v>8</v>
      </c>
      <c r="F143" t="s">
        <v>8</v>
      </c>
    </row>
    <row r="144" spans="1:6" x14ac:dyDescent="0.2">
      <c r="B144">
        <v>0.09</v>
      </c>
      <c r="C144" t="s">
        <v>18</v>
      </c>
      <c r="D144">
        <v>12</v>
      </c>
      <c r="E144" t="s">
        <v>8</v>
      </c>
      <c r="F144" t="s">
        <v>8</v>
      </c>
    </row>
    <row r="145" spans="1:6" x14ac:dyDescent="0.2">
      <c r="B145">
        <v>0.01</v>
      </c>
      <c r="C145" t="s">
        <v>19</v>
      </c>
      <c r="D145">
        <v>11</v>
      </c>
      <c r="E145" t="s">
        <v>8</v>
      </c>
      <c r="F145" t="s">
        <v>8</v>
      </c>
    </row>
    <row r="146" spans="1:6" x14ac:dyDescent="0.2">
      <c r="B146">
        <v>0.02</v>
      </c>
      <c r="C146" t="s">
        <v>20</v>
      </c>
      <c r="D146">
        <v>1</v>
      </c>
      <c r="E146" t="s">
        <v>8</v>
      </c>
      <c r="F146" t="s">
        <v>8</v>
      </c>
    </row>
    <row r="147" spans="1:6" x14ac:dyDescent="0.2">
      <c r="B147">
        <v>0.04</v>
      </c>
      <c r="C147" t="s">
        <v>21</v>
      </c>
      <c r="D147">
        <v>1</v>
      </c>
      <c r="E147" t="s">
        <v>8</v>
      </c>
      <c r="F147" t="s">
        <v>8</v>
      </c>
    </row>
    <row r="149" spans="1:6" x14ac:dyDescent="0.2">
      <c r="A149" t="s">
        <v>22</v>
      </c>
      <c r="B149">
        <v>3.59</v>
      </c>
      <c r="C149" s="8">
        <f>B149-'SCPV1-1.3'!B45</f>
        <v>-1.859</v>
      </c>
    </row>
    <row r="150" spans="1:6" x14ac:dyDescent="0.2">
      <c r="C150" s="6">
        <f>C149/'SCPV1-1.3'!B45</f>
        <v>-0.3411635162415122</v>
      </c>
    </row>
    <row r="151" spans="1:6" x14ac:dyDescent="0.2">
      <c r="A151" s="2" t="s">
        <v>24</v>
      </c>
    </row>
    <row r="152" spans="1:6" x14ac:dyDescent="0.2">
      <c r="A152" t="s">
        <v>22</v>
      </c>
    </row>
    <row r="153" spans="1:6" x14ac:dyDescent="0.2">
      <c r="A153" t="s">
        <v>23</v>
      </c>
    </row>
  </sheetData>
  <mergeCells count="5">
    <mergeCell ref="A26:F26"/>
    <mergeCell ref="A1:F1"/>
    <mergeCell ref="A51:F51"/>
    <mergeCell ref="A78:F78"/>
    <mergeCell ref="A104:F104"/>
  </mergeCells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Ruler="0"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SCPV1-1.3</vt:lpstr>
      <vt:lpstr>SCPV1-1.4</vt:lpstr>
      <vt:lpstr>SCPV2-1.4</vt:lpstr>
      <vt:lpstr>Scratch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2015-06-25T16:05:06Z</dcterms:created>
  <dcterms:modified xsi:type="dcterms:W3CDTF">2015-07-02T01:36:36Z</dcterms:modified>
</cp:coreProperties>
</file>